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4"/>
  <workbookPr codeName="ThisWorkbook" hidePivotFieldList="1"/>
  <mc:AlternateContent xmlns:mc="http://schemas.openxmlformats.org/markup-compatibility/2006">
    <mc:Choice Requires="x15">
      <x15ac:absPath xmlns:x15ac="http://schemas.microsoft.com/office/spreadsheetml/2010/11/ac" url="https://inrev.sharepoint.com/sites/INREVTeam/Shared Documents/Professional standards/04 INREV Guidelines/2023 Standardised templates Review Project/Post Consultation stage/02_ESG SDDS/Finalised ESG SDDS/02_Protected/"/>
    </mc:Choice>
  </mc:AlternateContent>
  <xr:revisionPtr revIDLastSave="0" documentId="8_{1CE19A7A-2027-4249-BD78-342EB6CD0D4E}" xr6:coauthVersionLast="47" xr6:coauthVersionMax="47" xr10:uidLastSave="{00000000-0000-0000-0000-000000000000}"/>
  <workbookProtection workbookAlgorithmName="SHA-512" workbookHashValue="lW/TyjrqS+uN+keiF6TZtwLA5rUh0mUKh1Ote8ZJmfMYrFRiAq7nA30b+SYTi41VXFW00k3QjORVyfUyHFJcgw==" workbookSaltValue="nvPBxU7AkCQ5a9pIzVKy3w==" workbookSpinCount="100000" lockStructure="1"/>
  <bookViews>
    <workbookView xWindow="-28920" yWindow="-120" windowWidth="29040" windowHeight="15840" tabRatio="919" firstSheet="2" activeTab="2" xr2:uid="{D21F7FA9-A7E7-4914-9BF5-9FA483306629}"/>
  </bookViews>
  <sheets>
    <sheet name="Disclaimer" sheetId="42" r:id="rId1"/>
    <sheet name="RQD Env Vehicle Overview" sheetId="43" r:id="rId2"/>
    <sheet name="REQUIRED Env- Vehicle Data" sheetId="50" r:id="rId3"/>
    <sheet name="RQD Underlying Env- Asset Data" sheetId="53" r:id="rId4"/>
    <sheet name="RQD Asset Data Definitons" sheetId="59" r:id="rId5"/>
    <sheet name="APPENDIX --&gt;" sheetId="57" r:id="rId6"/>
    <sheet name="REC Env_Soc Vehicle Overview" sheetId="60" r:id="rId7"/>
    <sheet name="RECOMMENDED Env- Vehicle Data" sheetId="54" r:id="rId8"/>
    <sheet name="RECOMMENDED Soc- Vehicle Data" sheetId="20" r:id="rId9"/>
    <sheet name="REC Underlying Env-Asset Data" sheetId="56" r:id="rId10"/>
    <sheet name="REC Asset Data Def" sheetId="61" r:id="rId11"/>
    <sheet name="Dropdown Options" sheetId="22" state="hidden" r:id="rId12"/>
  </sheets>
  <definedNames>
    <definedName name="_xlnm._FilterDatabase" localSheetId="10" hidden="1">'REC Asset Data Def'!#REF!</definedName>
    <definedName name="_xlnm._FilterDatabase" localSheetId="6" hidden="1">'REC Env_Soc Vehicle Overview'!$C$1:$C$170</definedName>
    <definedName name="_xlnm._FilterDatabase" localSheetId="7" hidden="1">'RECOMMENDED Env- Vehicle Data'!$B$1:$D$2</definedName>
    <definedName name="_xlnm._FilterDatabase" localSheetId="8" hidden="1">'RECOMMENDED Soc- Vehicle Data'!$F$5:$I$5</definedName>
    <definedName name="_xlnm._FilterDatabase" localSheetId="2" hidden="1">'REQUIRED Env- Vehicle Data'!#REF!</definedName>
    <definedName name="_xlnm._FilterDatabase" localSheetId="4" hidden="1">'RQD Asset Data Definitons'!$B$4:$E$76</definedName>
    <definedName name="_xlnm._FilterDatabase" localSheetId="1" hidden="1">'RQD Env Vehicle Overview'!$C$1:$C$124</definedName>
    <definedName name="Country" localSheetId="0">OFFSET(Disclaimer!#REF!,,,100-COUNTIF(Disclaimer!#REF!," "))</definedName>
    <definedName name="Country" localSheetId="2">OFFSET('REQUIRED Env- Vehicle Data'!#REF!,,,100-COUNTIF('REQUIRED Env- Vehicle Data'!#REF!," "))</definedName>
    <definedName name="Country" localSheetId="4">OFFSET('RQD Asset Data Definitons'!#REF!,,,100-COUNTIF('RQD Asset Data Definitons'!#REF!," "))</definedName>
    <definedName name="Country" localSheetId="3">OFFSET('RQD Underlying Env- Asset Data'!#REF!,,,100-COUNTIF('RQD Underlying Env- Asset Data'!#REF!," "))</definedName>
    <definedName name="Country">OFFSET(#REF!,,,100-COUNTIF(#REF!," "))</definedName>
    <definedName name="Countrydropdown" localSheetId="0">OFFSET(Disclaimer!#REF!,,,101-COUNTIF(Disclaimer!#REF!," "))</definedName>
    <definedName name="Countrydropdown" localSheetId="2">OFFSET('REQUIRED Env- Vehicle Data'!#REF!,,,101-COUNTIF('REQUIRED Env- Vehicle Data'!#REF!," "))</definedName>
    <definedName name="Countrydropdown" localSheetId="4">OFFSET('RQD Asset Data Definitons'!#REF!,,,101-COUNTIF('RQD Asset Data Definitons'!#REF!," "))</definedName>
    <definedName name="Countrydropdown" localSheetId="3">OFFSET('RQD Underlying Env- Asset Data'!#REF!,,,101-COUNTIF('RQD Underlying Env- Asset Data'!#REF!," "))</definedName>
    <definedName name="Countrydropdown">OFFSET(#REF!,,,101-COUNTIF(#REF!," "))</definedName>
    <definedName name="CountrySel" localSheetId="0">OFFSET(Disclaimer!#REF!,,,101-COUNTIF(Disclaimer!#REF!," "))</definedName>
    <definedName name="CountrySel" localSheetId="2">OFFSET('REQUIRED Env- Vehicle Data'!#REF!,,,101-COUNTIF('REQUIRED Env- Vehicle Data'!#REF!," "))</definedName>
    <definedName name="CountrySel" localSheetId="4">OFFSET('RQD Asset Data Definitons'!#REF!,,,101-COUNTIF('RQD Asset Data Definitons'!#REF!," "))</definedName>
    <definedName name="CountrySel" localSheetId="3">OFFSET('RQD Underlying Env- Asset Data'!#REF!,,,101-COUNTIF('RQD Underlying Env- Asset Data'!#REF!," "))</definedName>
    <definedName name="CountrySel">OFFSET(#REF!,,,101-COUNTIF(#REF!," "))</definedName>
    <definedName name="CountryTot" localSheetId="0">OFFSET(Disclaimer!#REF!,,,100-COUNTIF(Disclaimer!#REF!,0))</definedName>
    <definedName name="CountryTot" localSheetId="2">OFFSET('REQUIRED Env- Vehicle Data'!#REF!,,,100-COUNTIF('REQUIRED Env- Vehicle Data'!#REF!,0))</definedName>
    <definedName name="CountryTot" localSheetId="4">OFFSET('RQD Asset Data Definitons'!#REF!,,,100-COUNTIF('RQD Asset Data Definitons'!#REF!,0))</definedName>
    <definedName name="CountryTot" localSheetId="3">OFFSET('RQD Underlying Env- Asset Data'!#REF!,,,100-COUNTIF('RQD Underlying Env- Asset Data'!#REF!,0))</definedName>
    <definedName name="CountryTot">OFFSET(#REF!,,,100-COUNTIF(#REF!,0))</definedName>
    <definedName name="Google_Sheet_Link_1319268131" localSheetId="10" hidden="1">MRlis</definedName>
    <definedName name="Google_Sheet_Link_1319268131" localSheetId="2" hidden="1">'REQUIRED Env- Vehicle Data'!MRlis</definedName>
    <definedName name="Google_Sheet_Link_1319268131" localSheetId="4" hidden="1">'RQD Asset Data Definitons'!MRlis</definedName>
    <definedName name="Google_Sheet_Link_1319268131" localSheetId="3" hidden="1">'RQD Underlying Env- Asset Data'!MRlis</definedName>
    <definedName name="Google_Sheet_Link_1319268131" hidden="1">MRlis</definedName>
    <definedName name="Google_Sheet_Link_141883341" localSheetId="10" hidden="1">Country2</definedName>
    <definedName name="Google_Sheet_Link_141883341" localSheetId="2" hidden="1">'REQUIRED Env- Vehicle Data'!Country2</definedName>
    <definedName name="Google_Sheet_Link_141883341" localSheetId="4" hidden="1">'RQD Asset Data Definitons'!Country2</definedName>
    <definedName name="Google_Sheet_Link_141883341" localSheetId="3" hidden="1">'RQD Underlying Env- Asset Data'!Country2</definedName>
    <definedName name="Google_Sheet_Link_141883341" hidden="1">Country2</definedName>
    <definedName name="Google_Sheet_Link_1958554057" localSheetId="10" hidden="1">Country</definedName>
    <definedName name="Google_Sheet_Link_1958554057" localSheetId="2" hidden="1">'REQUIRED Env- Vehicle Data'!Country</definedName>
    <definedName name="Google_Sheet_Link_1958554057" localSheetId="4" hidden="1">'RQD Asset Data Definitons'!Country</definedName>
    <definedName name="Google_Sheet_Link_1958554057" localSheetId="3" hidden="1">'RQD Underlying Env- Asset Data'!Country</definedName>
    <definedName name="Google_Sheet_Link_1958554057" hidden="1">Country</definedName>
    <definedName name="Google_Sheet_Link_1999227158" localSheetId="10" hidden="1">Months</definedName>
    <definedName name="Google_Sheet_Link_1999227158" localSheetId="2" hidden="1">'REQUIRED Env- Vehicle Data'!Months</definedName>
    <definedName name="Google_Sheet_Link_1999227158" localSheetId="4" hidden="1">'RQD Asset Data Definitons'!Months</definedName>
    <definedName name="Google_Sheet_Link_1999227158" localSheetId="3" hidden="1">'RQD Underlying Env- Asset Data'!Months</definedName>
    <definedName name="Google_Sheet_Link_1999227158" hidden="1">Months</definedName>
    <definedName name="Google_Sheet_Link_414157307" localSheetId="10" hidden="1">Property</definedName>
    <definedName name="Google_Sheet_Link_414157307" localSheetId="2" hidden="1">'REQUIRED Env- Vehicle Data'!Property</definedName>
    <definedName name="Google_Sheet_Link_414157307" localSheetId="4" hidden="1">'RQD Asset Data Definitons'!Property</definedName>
    <definedName name="Google_Sheet_Link_414157307" localSheetId="3" hidden="1">'RQD Underlying Env- Asset Data'!Property</definedName>
    <definedName name="Google_Sheet_Link_414157307" hidden="1">Property</definedName>
    <definedName name="Google_Sheet_Link_436713366" localSheetId="10" hidden="1">Boolean</definedName>
    <definedName name="Google_Sheet_Link_436713366" localSheetId="2" hidden="1">'REQUIRED Env- Vehicle Data'!Boolean</definedName>
    <definedName name="Google_Sheet_Link_436713366" localSheetId="4" hidden="1">'RQD Asset Data Definitons'!Boolean</definedName>
    <definedName name="Google_Sheet_Link_436713366" localSheetId="3" hidden="1">'RQD Underlying Env- Asset Data'!Boolean</definedName>
    <definedName name="Google_Sheet_Link_436713366" hidden="1">Boolean</definedName>
    <definedName name="Google_Sheet_Link_733410729" localSheetId="10" hidden="1">MR</definedName>
    <definedName name="Google_Sheet_Link_733410729" localSheetId="2" hidden="1">'REQUIRED Env- Vehicle Data'!MR</definedName>
    <definedName name="Google_Sheet_Link_733410729" localSheetId="4" hidden="1">'RQD Asset Data Definitons'!MR</definedName>
    <definedName name="Google_Sheet_Link_733410729" localSheetId="3" hidden="1">'RQD Underlying Env- Asset Data'!MR</definedName>
    <definedName name="Google_Sheet_Link_733410729" hidden="1">MR</definedName>
    <definedName name="GR1Range" localSheetId="0">OFFSET(Disclaimer!#REF!,,,100-COUNTIF(Disclaimer!#REF!," "),2)</definedName>
    <definedName name="GR1Range" localSheetId="2">OFFSET('REQUIRED Env- Vehicle Data'!#REF!,,,100-COUNTIF('REQUIRED Env- Vehicle Data'!#REF!," "),2)</definedName>
    <definedName name="GR1Range" localSheetId="4">OFFSET('RQD Asset Data Definitons'!#REF!,,,100-COUNTIF('RQD Asset Data Definitons'!#REF!," "),2)</definedName>
    <definedName name="GR1Range" localSheetId="3">OFFSET('RQD Underlying Env- Asset Data'!#REF!,,,100-COUNTIF('RQD Underlying Env- Asset Data'!#REF!," "),2)</definedName>
    <definedName name="GR1Range">OFFSET(#REF!,,,100-COUNTIF(#REF!," "),2)</definedName>
    <definedName name="GR2Range" localSheetId="0">OFFSET(Disclaimer!#REF!,,,24-COUNTIF(Disclaimer!#REF!," "),2)</definedName>
    <definedName name="GR2Range" localSheetId="2">OFFSET('REQUIRED Env- Vehicle Data'!#REF!,,,24-COUNTIF('REQUIRED Env- Vehicle Data'!#REF!," "),2)</definedName>
    <definedName name="GR2Range" localSheetId="4">OFFSET('RQD Asset Data Definitons'!#REF!,,,24-COUNTIF('RQD Asset Data Definitons'!#REF!," "),2)</definedName>
    <definedName name="GR2Range" localSheetId="3">OFFSET('RQD Underlying Env- Asset Data'!#REF!,,,24-COUNTIF('RQD Underlying Env- Asset Data'!#REF!," "),2)</definedName>
    <definedName name="GR2Range">OFFSET(#REF!,,,24-COUNTIF(#REF!," "),2)</definedName>
    <definedName name="GR3Range" localSheetId="0">OFFSET(Disclaimer!#REF!,,,10-COUNTIF(Disclaimer!#REF!," "),2)</definedName>
    <definedName name="GR3Range" localSheetId="2">OFFSET('REQUIRED Env- Vehicle Data'!#REF!,,,10-COUNTIF('REQUIRED Env- Vehicle Data'!#REF!," "),2)</definedName>
    <definedName name="GR3Range" localSheetId="4">OFFSET('RQD Asset Data Definitons'!#REF!,,,10-COUNTIF('RQD Asset Data Definitons'!#REF!," "),2)</definedName>
    <definedName name="GR3Range" localSheetId="3">OFFSET('RQD Underlying Env- Asset Data'!#REF!,,,10-COUNTIF('RQD Underlying Env- Asset Data'!#REF!," "),2)</definedName>
    <definedName name="GR3Range">OFFSET(#REF!,,,10-COUNTIF(#REF!," "),2)</definedName>
    <definedName name="_xlnm.Print_Area" localSheetId="7">'RECOMMENDED Env- Vehicle Data'!$B$1:$G$100</definedName>
    <definedName name="_xlnm.Print_Area" localSheetId="8">'RECOMMENDED Soc- Vehicle Data'!$B$1:$G$73</definedName>
    <definedName name="_xlnm.Print_Area" localSheetId="2">'REQUIRED Env- Vehicle Data'!$B$2:$G$103</definedName>
    <definedName name="_xlnm.Print_Area" localSheetId="1">'RQD Env Vehicle Overview'!$A$1:$H$102</definedName>
    <definedName name="_xlnm.Print_Titles" localSheetId="7">'RECOMMENDED Env- Vehicle Data'!$1:$2</definedName>
    <definedName name="_xlnm.Print_Titles" localSheetId="8">'RECOMMENDED Soc- Vehicle Data'!$1:$4</definedName>
    <definedName name="_xlnm.Print_Titles" localSheetId="2">'REQUIRED Env- Vehicle Data'!$2:$3</definedName>
    <definedName name="Sectordropdown" localSheetId="0">OFFSET(Disclaimer!#REF!,,,25-COUNTIF(Disclaimer!#REF!," "))</definedName>
    <definedName name="Sectordropdown" localSheetId="2">OFFSET('REQUIRED Env- Vehicle Data'!#REF!,,,25-COUNTIF('REQUIRED Env- Vehicle Data'!#REF!," "))</definedName>
    <definedName name="Sectordropdown" localSheetId="4">OFFSET('RQD Asset Data Definitons'!#REF!,,,25-COUNTIF('RQD Asset Data Definitons'!#REF!," "))</definedName>
    <definedName name="Sectordropdown" localSheetId="3">OFFSET('RQD Underlying Env- Asset Data'!#REF!,,,25-COUNTIF('RQD Underlying Env- Asset Data'!#REF!," "))</definedName>
    <definedName name="Sectordropdown">OFFSET(#REF!,,,25-COUNTIF(#REF!," "))</definedName>
    <definedName name="SectorGraph" localSheetId="0">OFFSET(Disclaimer!#REF!,,,25-COUNTIF(Disclaimer!#REF!," "))</definedName>
    <definedName name="SectorGraph" localSheetId="2">OFFSET('REQUIRED Env- Vehicle Data'!#REF!,,,25-COUNTIF('REQUIRED Env- Vehicle Data'!#REF!," "))</definedName>
    <definedName name="SectorGraph" localSheetId="4">OFFSET('RQD Asset Data Definitons'!#REF!,,,25-COUNTIF('RQD Asset Data Definitons'!#REF!," "))</definedName>
    <definedName name="SectorGraph" localSheetId="3">OFFSET('RQD Underlying Env- Asset Data'!#REF!,,,25-COUNTIF('RQD Underlying Env- Asset Data'!#REF!," "))</definedName>
    <definedName name="SectorGraph">OFFSET(#REF!,,,25-COUNTIF(#REF!," "))</definedName>
    <definedName name="SectorSel" localSheetId="0">OFFSET(Disclaimer!#REF!,,,24-COUNTIF(Disclaimer!#REF!," "))</definedName>
    <definedName name="SectorSel" localSheetId="2">OFFSET('REQUIRED Env- Vehicle Data'!#REF!,,,24-COUNTIF('REQUIRED Env- Vehicle Data'!#REF!," "))</definedName>
    <definedName name="SectorSel" localSheetId="4">OFFSET('RQD Asset Data Definitons'!#REF!,,,24-COUNTIF('RQD Asset Data Definitons'!#REF!," "))</definedName>
    <definedName name="SectorSel" localSheetId="3">OFFSET('RQD Underlying Env- Asset Data'!#REF!,,,24-COUNTIF('RQD Underlying Env- Asset Data'!#REF!," "))</definedName>
    <definedName name="SectorSel">OFFSET(#REF!,,,24-COUNTIF(#REF!," "))</definedName>
    <definedName name="SectorTot" localSheetId="0">OFFSET(Disclaimer!#REF!,,,24-COUNTIF(Disclaimer!#REF!,0))</definedName>
    <definedName name="SectorTot" localSheetId="2">OFFSET('REQUIRED Env- Vehicle Data'!#REF!,,,24-COUNTIF('REQUIRED Env- Vehicle Data'!#REF!,0))</definedName>
    <definedName name="SectorTot" localSheetId="4">OFFSET('RQD Asset Data Definitons'!#REF!,,,24-COUNTIF('RQD Asset Data Definitons'!#REF!,0))</definedName>
    <definedName name="SectorTot" localSheetId="3">OFFSET('RQD Underlying Env- Asset Data'!#REF!,,,24-COUNTIF('RQD Underlying Env- Asset Data'!#REF!,0))</definedName>
    <definedName name="SectorTot">OFFSET(#REF!,,,24-COUNTIF(#REF!,0))</definedName>
    <definedName name="Tenant" localSheetId="0">OFFSET(Disclaimer!#REF!,,,10-COUNTIF(Disclaimer!#REF!," "))</definedName>
    <definedName name="Tenant" localSheetId="2">OFFSET('REQUIRED Env- Vehicle Data'!#REF!,,,10-COUNTIF('REQUIRED Env- Vehicle Data'!#REF!," "))</definedName>
    <definedName name="Tenant" localSheetId="4">OFFSET('RQD Asset Data Definitons'!#REF!,,,10-COUNTIF('RQD Asset Data Definitons'!#REF!," "))</definedName>
    <definedName name="Tenant" localSheetId="3">OFFSET('RQD Underlying Env- Asset Data'!#REF!,,,10-COUNTIF('RQD Underlying Env- Asset Data'!#REF!," "))</definedName>
    <definedName name="Tenant">OFFSET(#REF!,,,10-COUNTIF(#REF!," "))</definedName>
    <definedName name="TenantsTot" localSheetId="0">OFFSET(Disclaimer!#REF!,,,10-COUNTIF(Disclaimer!#REF!,0))</definedName>
    <definedName name="TenantsTot" localSheetId="2">OFFSET('REQUIRED Env- Vehicle Data'!#REF!,,,10-COUNTIF('REQUIRED Env- Vehicle Data'!#REF!,0))</definedName>
    <definedName name="TenantsTot" localSheetId="4">OFFSET('RQD Asset Data Definitons'!#REF!,,,10-COUNTIF('RQD Asset Data Definitons'!#REF!,0))</definedName>
    <definedName name="TenantsTot" localSheetId="3">OFFSET('RQD Underlying Env- Asset Data'!#REF!,,,10-COUNTIF('RQD Underlying Env- Asset Data'!#REF!,0))</definedName>
    <definedName name="TenantsTot">OFFSET(#REF!,,,10-COUNTIF(#REF!,0))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8" i="54" l="1"/>
  <c r="F8" i="54"/>
  <c r="D6" i="60" l="1"/>
  <c r="AD11" i="53" l="1"/>
  <c r="F75" i="50"/>
  <c r="AJ11" i="56" l="1"/>
  <c r="AE11" i="56"/>
  <c r="U11" i="56"/>
  <c r="T11" i="56"/>
  <c r="F66" i="54"/>
  <c r="F26" i="54"/>
  <c r="F20" i="54"/>
  <c r="F18" i="54"/>
  <c r="F13" i="54"/>
  <c r="AU11" i="53"/>
  <c r="AT11" i="53"/>
  <c r="F76" i="50" l="1"/>
  <c r="F27" i="54" s="1"/>
  <c r="F42" i="50"/>
  <c r="F24" i="54" l="1"/>
  <c r="F23" i="54"/>
  <c r="E4" i="43"/>
  <c r="AT16" i="53"/>
  <c r="E74" i="20" l="1"/>
  <c r="G103" i="60" l="1"/>
  <c r="F103" i="60"/>
  <c r="E103" i="60"/>
  <c r="E4" i="60"/>
  <c r="F4" i="60"/>
  <c r="G4" i="60"/>
  <c r="G4" i="43"/>
  <c r="G17" i="43" s="1"/>
  <c r="F4" i="43"/>
  <c r="F33" i="43" s="1"/>
  <c r="G33" i="43" l="1"/>
  <c r="F17" i="43"/>
  <c r="E17" i="43"/>
  <c r="E33" i="43"/>
  <c r="F4" i="50" l="1"/>
  <c r="F4" i="54" s="1"/>
  <c r="E76" i="50" l="1"/>
  <c r="E75" i="50"/>
  <c r="D20" i="43"/>
  <c r="D21" i="43"/>
  <c r="D22" i="43"/>
  <c r="AJ12" i="56"/>
  <c r="AJ13" i="56"/>
  <c r="AJ14" i="56"/>
  <c r="AJ15" i="56"/>
  <c r="AJ16" i="56"/>
  <c r="AJ17" i="56"/>
  <c r="AJ18" i="56"/>
  <c r="AJ19" i="56"/>
  <c r="AJ20" i="56"/>
  <c r="AJ21" i="56"/>
  <c r="AJ22" i="56"/>
  <c r="AJ23" i="56"/>
  <c r="AE12" i="56"/>
  <c r="AE13" i="56"/>
  <c r="AE14" i="56"/>
  <c r="AE15" i="56"/>
  <c r="AE16" i="56"/>
  <c r="AE17" i="56"/>
  <c r="AE18" i="56"/>
  <c r="AE19" i="56"/>
  <c r="AE20" i="56"/>
  <c r="AE21" i="56"/>
  <c r="AE22" i="56"/>
  <c r="AE23" i="56"/>
  <c r="E20" i="50"/>
  <c r="E44" i="20" l="1"/>
  <c r="E27" i="54"/>
  <c r="E26" i="54"/>
  <c r="AT12" i="53"/>
  <c r="T12" i="56" s="1"/>
  <c r="AU12" i="53"/>
  <c r="U12" i="56" s="1"/>
  <c r="AT13" i="53"/>
  <c r="T13" i="56" s="1"/>
  <c r="AU13" i="53"/>
  <c r="U13" i="56" s="1"/>
  <c r="AT14" i="53"/>
  <c r="T14" i="56" s="1"/>
  <c r="AU14" i="53"/>
  <c r="U14" i="56" s="1"/>
  <c r="AT15" i="53"/>
  <c r="T15" i="56" s="1"/>
  <c r="AU15" i="53"/>
  <c r="U15" i="56" s="1"/>
  <c r="T16" i="56"/>
  <c r="AU16" i="53"/>
  <c r="U16" i="56" s="1"/>
  <c r="AT17" i="53"/>
  <c r="T17" i="56" s="1"/>
  <c r="AU17" i="53"/>
  <c r="U17" i="56" s="1"/>
  <c r="AT18" i="53"/>
  <c r="T18" i="56" s="1"/>
  <c r="AU18" i="53"/>
  <c r="U18" i="56" s="1"/>
  <c r="AT19" i="53"/>
  <c r="T19" i="56" s="1"/>
  <c r="AU19" i="53"/>
  <c r="U19" i="56" s="1"/>
  <c r="AT20" i="53"/>
  <c r="T20" i="56" s="1"/>
  <c r="AU20" i="53"/>
  <c r="U20" i="56" s="1"/>
  <c r="AT21" i="53"/>
  <c r="T21" i="56" s="1"/>
  <c r="AU21" i="53"/>
  <c r="U21" i="56" s="1"/>
  <c r="AT22" i="53"/>
  <c r="T22" i="56" s="1"/>
  <c r="AU22" i="53"/>
  <c r="U22" i="56" s="1"/>
  <c r="AT23" i="53"/>
  <c r="T23" i="56" s="1"/>
  <c r="AU23" i="53"/>
  <c r="U23" i="56" s="1"/>
  <c r="AD12" i="53"/>
  <c r="AD13" i="53"/>
  <c r="AD14" i="53"/>
  <c r="AD15" i="53"/>
  <c r="AD16" i="53"/>
  <c r="AD17" i="53"/>
  <c r="AD18" i="53"/>
  <c r="AD19" i="53"/>
  <c r="AD20" i="53"/>
  <c r="AD21" i="53"/>
  <c r="AD22" i="53"/>
  <c r="AD23" i="53"/>
  <c r="E42" i="50"/>
  <c r="D62" i="43" l="1"/>
  <c r="D63" i="43"/>
  <c r="D67" i="43"/>
  <c r="D70" i="43"/>
  <c r="D72" i="43"/>
  <c r="D75" i="43"/>
  <c r="D79" i="43"/>
  <c r="D80" i="43"/>
  <c r="D81" i="43"/>
  <c r="D36" i="43"/>
  <c r="D37" i="43"/>
  <c r="D38" i="43"/>
  <c r="D39" i="43"/>
  <c r="D40" i="43"/>
  <c r="D41" i="43"/>
  <c r="D42" i="43"/>
  <c r="D43" i="43"/>
  <c r="D44" i="43"/>
  <c r="D45" i="43"/>
  <c r="D46" i="43"/>
  <c r="D47" i="43"/>
  <c r="D48" i="43"/>
  <c r="D49" i="43"/>
  <c r="D50" i="43"/>
  <c r="D51" i="43"/>
  <c r="D52" i="43"/>
  <c r="D53" i="43"/>
  <c r="D54" i="43"/>
  <c r="D55" i="43"/>
  <c r="D56" i="43"/>
  <c r="D57" i="43"/>
  <c r="D58" i="43"/>
  <c r="D59" i="43"/>
  <c r="D60" i="43"/>
  <c r="D61" i="43"/>
  <c r="D64" i="43"/>
  <c r="D65" i="43"/>
  <c r="D66" i="43"/>
  <c r="D68" i="43"/>
  <c r="D69" i="43"/>
  <c r="D71" i="43"/>
  <c r="D76" i="43"/>
  <c r="D77" i="43"/>
  <c r="D78" i="43"/>
  <c r="D82" i="43"/>
  <c r="D83" i="43"/>
  <c r="D84" i="43"/>
  <c r="D85" i="43"/>
  <c r="D86" i="43"/>
  <c r="D87" i="43"/>
  <c r="D88" i="43"/>
  <c r="D89" i="43"/>
  <c r="D90" i="43"/>
  <c r="D91" i="43"/>
  <c r="D92" i="43"/>
  <c r="D93" i="43"/>
  <c r="D94" i="43"/>
  <c r="D95" i="43"/>
  <c r="D96" i="43"/>
  <c r="D97" i="43"/>
  <c r="D98" i="43"/>
  <c r="D99" i="43"/>
  <c r="D100" i="43"/>
  <c r="D101" i="43"/>
  <c r="D35" i="43"/>
  <c r="D23" i="43"/>
  <c r="D24" i="43"/>
  <c r="D25" i="43"/>
  <c r="D26" i="43"/>
  <c r="D27" i="43"/>
  <c r="D28" i="43"/>
  <c r="D29" i="43"/>
  <c r="D30" i="43"/>
  <c r="D31" i="43"/>
  <c r="D32" i="43"/>
  <c r="D19" i="43"/>
  <c r="D8" i="43"/>
  <c r="D9" i="43"/>
  <c r="D10" i="43"/>
  <c r="D11" i="43"/>
  <c r="D12" i="43"/>
  <c r="D13" i="43"/>
  <c r="D14" i="43"/>
  <c r="D15" i="43"/>
  <c r="D16" i="43"/>
  <c r="D7" i="43"/>
  <c r="D105" i="60"/>
  <c r="D106" i="60"/>
  <c r="D107" i="60"/>
  <c r="D108" i="60"/>
  <c r="D109" i="60"/>
  <c r="D110" i="60"/>
  <c r="D111" i="60"/>
  <c r="D112" i="60"/>
  <c r="D113" i="60"/>
  <c r="D114" i="60"/>
  <c r="D115" i="60"/>
  <c r="D116" i="60"/>
  <c r="D117" i="60"/>
  <c r="D118" i="60"/>
  <c r="D119" i="60"/>
  <c r="D120" i="60"/>
  <c r="D121" i="60"/>
  <c r="D122" i="60"/>
  <c r="D123" i="60"/>
  <c r="D124" i="60"/>
  <c r="D125" i="60"/>
  <c r="D126" i="60"/>
  <c r="D127" i="60"/>
  <c r="D128" i="60"/>
  <c r="D129" i="60"/>
  <c r="D130" i="60"/>
  <c r="D131" i="60"/>
  <c r="D132" i="60"/>
  <c r="D133" i="60"/>
  <c r="D134" i="60"/>
  <c r="D135" i="60"/>
  <c r="D136" i="60"/>
  <c r="D137" i="60"/>
  <c r="D138" i="60"/>
  <c r="D139" i="60"/>
  <c r="D140" i="60"/>
  <c r="D141" i="60"/>
  <c r="D142" i="60"/>
  <c r="D143" i="60"/>
  <c r="D144" i="60"/>
  <c r="D145" i="60"/>
  <c r="D146" i="60"/>
  <c r="D147" i="60"/>
  <c r="D148" i="60"/>
  <c r="D149" i="60"/>
  <c r="D150" i="60"/>
  <c r="D151" i="60"/>
  <c r="D152" i="60"/>
  <c r="D153" i="60"/>
  <c r="D154" i="60"/>
  <c r="D155" i="60"/>
  <c r="D156" i="60"/>
  <c r="D157" i="60"/>
  <c r="D158" i="60"/>
  <c r="D159" i="60"/>
  <c r="D160" i="60"/>
  <c r="D161" i="60"/>
  <c r="D162" i="60"/>
  <c r="D163" i="60"/>
  <c r="D164" i="60"/>
  <c r="D165" i="60"/>
  <c r="D166" i="60"/>
  <c r="D167" i="60"/>
  <c r="D168" i="60"/>
  <c r="D169" i="60"/>
  <c r="D170" i="60"/>
  <c r="D104" i="60"/>
  <c r="D9" i="60"/>
  <c r="D10" i="60"/>
  <c r="D11" i="60"/>
  <c r="D12" i="60"/>
  <c r="D14" i="60"/>
  <c r="D15" i="60"/>
  <c r="D16" i="60"/>
  <c r="D17" i="60"/>
  <c r="D19" i="60"/>
  <c r="D21" i="60"/>
  <c r="D22" i="60"/>
  <c r="D25" i="60"/>
  <c r="D28" i="60"/>
  <c r="D29" i="60"/>
  <c r="D30" i="60"/>
  <c r="D31" i="60"/>
  <c r="D32" i="60"/>
  <c r="D33" i="60"/>
  <c r="D34" i="60"/>
  <c r="D35" i="60"/>
  <c r="D36" i="60"/>
  <c r="D37" i="60"/>
  <c r="D38" i="60"/>
  <c r="D39" i="60"/>
  <c r="D40" i="60"/>
  <c r="D41" i="60"/>
  <c r="D42" i="60"/>
  <c r="D43" i="60"/>
  <c r="D44" i="60"/>
  <c r="D45" i="60"/>
  <c r="D46" i="60"/>
  <c r="D47" i="60"/>
  <c r="D49" i="60"/>
  <c r="D50" i="60"/>
  <c r="D51" i="60"/>
  <c r="D52" i="60"/>
  <c r="D53" i="60"/>
  <c r="D54" i="60"/>
  <c r="D55" i="60"/>
  <c r="D56" i="60"/>
  <c r="D57" i="60"/>
  <c r="D58" i="60"/>
  <c r="D59" i="60"/>
  <c r="D60" i="60"/>
  <c r="D61" i="60"/>
  <c r="D62" i="60"/>
  <c r="D63" i="60"/>
  <c r="D64" i="60"/>
  <c r="D65" i="60"/>
  <c r="D67" i="60"/>
  <c r="D68" i="60"/>
  <c r="D69" i="60"/>
  <c r="D70" i="60"/>
  <c r="D71" i="60"/>
  <c r="D72" i="60"/>
  <c r="D73" i="60"/>
  <c r="D74" i="60"/>
  <c r="D75" i="60"/>
  <c r="D76" i="60"/>
  <c r="D77" i="60"/>
  <c r="D78" i="60"/>
  <c r="D79" i="60"/>
  <c r="D80" i="60"/>
  <c r="D81" i="60"/>
  <c r="D82" i="60"/>
  <c r="D83" i="60"/>
  <c r="D84" i="60"/>
  <c r="D85" i="60"/>
  <c r="D86" i="60"/>
  <c r="D87" i="60"/>
  <c r="D88" i="60"/>
  <c r="D89" i="60"/>
  <c r="D90" i="60"/>
  <c r="D91" i="60"/>
  <c r="D92" i="60"/>
  <c r="D93" i="60"/>
  <c r="D94" i="60"/>
  <c r="D95" i="60"/>
  <c r="D96" i="60"/>
  <c r="D97" i="60"/>
  <c r="D98" i="60"/>
  <c r="D99" i="60"/>
  <c r="D100" i="60"/>
  <c r="D101" i="60"/>
  <c r="D102" i="60"/>
  <c r="D7" i="60"/>
  <c r="D6" i="43"/>
  <c r="D4" i="43" l="1"/>
  <c r="D33" i="43" s="1"/>
  <c r="D103" i="60"/>
  <c r="D4" i="60"/>
  <c r="D48" i="60"/>
  <c r="D23" i="60"/>
  <c r="D24" i="60"/>
  <c r="D66" i="60"/>
  <c r="D17" i="43" l="1"/>
  <c r="E65" i="54"/>
  <c r="E47" i="54"/>
  <c r="D20" i="60"/>
  <c r="D18" i="60"/>
  <c r="D13" i="60"/>
  <c r="D8" i="60"/>
  <c r="D73" i="43" l="1"/>
  <c r="D26" i="60"/>
  <c r="D74" i="43"/>
  <c r="D27" i="60"/>
  <c r="R25" i="56" l="1"/>
  <c r="F18" i="50" l="1"/>
  <c r="E102" i="54"/>
  <c r="E101" i="54"/>
  <c r="E100" i="54"/>
  <c r="E99" i="54"/>
  <c r="E98" i="54"/>
  <c r="E97" i="54"/>
  <c r="E96" i="54"/>
  <c r="E95" i="54"/>
  <c r="E94" i="54"/>
  <c r="E93" i="54"/>
  <c r="E92" i="54"/>
  <c r="E91" i="54"/>
  <c r="E90" i="54"/>
  <c r="E89" i="54"/>
  <c r="E88" i="54"/>
  <c r="E87" i="54"/>
  <c r="E86" i="54"/>
  <c r="E85" i="54"/>
  <c r="E84" i="54"/>
  <c r="E83" i="54"/>
  <c r="E82" i="54"/>
  <c r="E81" i="54"/>
  <c r="E80" i="54"/>
  <c r="E79" i="54"/>
  <c r="E78" i="54"/>
  <c r="E77" i="54"/>
  <c r="E76" i="54"/>
  <c r="E75" i="54"/>
  <c r="E74" i="54"/>
  <c r="E73" i="54"/>
  <c r="E72" i="54"/>
  <c r="E71" i="54"/>
  <c r="E70" i="54"/>
  <c r="E69" i="54"/>
  <c r="E68" i="54"/>
  <c r="E67" i="54"/>
  <c r="E66" i="54"/>
  <c r="E64" i="54"/>
  <c r="E63" i="54"/>
  <c r="E62" i="54"/>
  <c r="E61" i="54"/>
  <c r="E60" i="54"/>
  <c r="E59" i="54"/>
  <c r="E58" i="54"/>
  <c r="E57" i="54"/>
  <c r="E56" i="54"/>
  <c r="E55" i="54"/>
  <c r="E54" i="54"/>
  <c r="E53" i="54"/>
  <c r="E52" i="54"/>
  <c r="E51" i="54"/>
  <c r="E50" i="54"/>
  <c r="E49" i="54"/>
  <c r="E48" i="54"/>
  <c r="E46" i="54"/>
  <c r="E45" i="54"/>
  <c r="E44" i="54"/>
  <c r="E43" i="54"/>
  <c r="E42" i="54"/>
  <c r="E41" i="54"/>
  <c r="E40" i="54"/>
  <c r="E39" i="54"/>
  <c r="E38" i="54"/>
  <c r="E37" i="54"/>
  <c r="E36" i="54"/>
  <c r="E35" i="54"/>
  <c r="E34" i="54"/>
  <c r="E33" i="54"/>
  <c r="E32" i="54"/>
  <c r="E31" i="54"/>
  <c r="E30" i="54"/>
  <c r="E29" i="54"/>
  <c r="E28" i="54"/>
  <c r="E25" i="54"/>
  <c r="E22" i="54"/>
  <c r="E21" i="54"/>
  <c r="E20" i="54"/>
  <c r="E19" i="54"/>
  <c r="E18" i="54"/>
  <c r="E17" i="54"/>
  <c r="E16" i="54"/>
  <c r="E15" i="54"/>
  <c r="E14" i="54"/>
  <c r="E13" i="54"/>
  <c r="E12" i="54"/>
  <c r="E11" i="54"/>
  <c r="E10" i="54"/>
  <c r="E9" i="54"/>
  <c r="E8" i="54"/>
  <c r="E7" i="54"/>
  <c r="E6" i="54"/>
  <c r="E24" i="54"/>
  <c r="E23" i="54" l="1"/>
  <c r="E103" i="50"/>
  <c r="E102" i="50"/>
  <c r="E101" i="50"/>
  <c r="E100" i="50"/>
  <c r="E99" i="50"/>
  <c r="E98" i="50"/>
  <c r="E97" i="50"/>
  <c r="E96" i="50"/>
  <c r="E95" i="50"/>
  <c r="E94" i="50"/>
  <c r="E93" i="50"/>
  <c r="E92" i="50"/>
  <c r="E91" i="50"/>
  <c r="E90" i="50"/>
  <c r="E89" i="50"/>
  <c r="E88" i="50"/>
  <c r="E87" i="50"/>
  <c r="E86" i="50"/>
  <c r="E85" i="50"/>
  <c r="E84" i="50"/>
  <c r="E83" i="50"/>
  <c r="E82" i="50"/>
  <c r="E81" i="50"/>
  <c r="E80" i="50"/>
  <c r="E79" i="50"/>
  <c r="E78" i="50"/>
  <c r="E77" i="50"/>
  <c r="E74" i="50"/>
  <c r="E73" i="50"/>
  <c r="E72" i="50"/>
  <c r="E71" i="50"/>
  <c r="E70" i="50"/>
  <c r="E69" i="50"/>
  <c r="E68" i="50"/>
  <c r="E67" i="50"/>
  <c r="E66" i="50"/>
  <c r="E65" i="50"/>
  <c r="E64" i="50"/>
  <c r="E63" i="50"/>
  <c r="E62" i="50"/>
  <c r="E61" i="50"/>
  <c r="E60" i="50"/>
  <c r="E59" i="50"/>
  <c r="E58" i="50"/>
  <c r="E57" i="50"/>
  <c r="E56" i="50"/>
  <c r="E55" i="50"/>
  <c r="E54" i="50"/>
  <c r="E53" i="50"/>
  <c r="E52" i="50"/>
  <c r="E51" i="50"/>
  <c r="E50" i="50"/>
  <c r="E49" i="50"/>
  <c r="E48" i="50"/>
  <c r="E47" i="50"/>
  <c r="E46" i="50"/>
  <c r="E45" i="50"/>
  <c r="E44" i="50"/>
  <c r="E43" i="50"/>
  <c r="E41" i="50"/>
  <c r="E40" i="50"/>
  <c r="E39" i="50"/>
  <c r="E38" i="50"/>
  <c r="E37" i="50"/>
  <c r="F35" i="50"/>
  <c r="E33" i="50"/>
  <c r="E32" i="50"/>
  <c r="E31" i="50"/>
  <c r="E30" i="50"/>
  <c r="E29" i="50"/>
  <c r="E28" i="50"/>
  <c r="E27" i="50"/>
  <c r="E26" i="50"/>
  <c r="E25" i="50"/>
  <c r="E24" i="50"/>
  <c r="E23" i="50"/>
  <c r="E22" i="50"/>
  <c r="E21" i="50"/>
  <c r="E16" i="50"/>
  <c r="E15" i="50"/>
  <c r="E14" i="50"/>
  <c r="E13" i="50"/>
  <c r="E12" i="50"/>
  <c r="E11" i="50"/>
  <c r="E10" i="50"/>
  <c r="E9" i="50"/>
  <c r="E8" i="50"/>
  <c r="E7" i="50"/>
  <c r="E6" i="50"/>
  <c r="E7" i="20"/>
  <c r="E70" i="20" l="1"/>
  <c r="E63" i="20"/>
  <c r="E62" i="20"/>
  <c r="E60" i="20"/>
  <c r="E59" i="20"/>
  <c r="E57" i="20"/>
  <c r="E56" i="20"/>
  <c r="E54" i="20"/>
  <c r="E53" i="20"/>
  <c r="E50" i="20"/>
  <c r="E49" i="20"/>
  <c r="E46" i="20"/>
  <c r="E41" i="20"/>
  <c r="E34" i="20"/>
  <c r="E33" i="20"/>
  <c r="E31" i="20"/>
  <c r="E30" i="20"/>
  <c r="E27" i="20"/>
  <c r="E26" i="20"/>
  <c r="E24" i="20"/>
  <c r="E23" i="20"/>
  <c r="E20" i="20"/>
  <c r="E17" i="20"/>
  <c r="E16" i="20"/>
  <c r="E14" i="20"/>
  <c r="E13" i="20"/>
  <c r="E10" i="20"/>
  <c r="E11" i="20"/>
  <c r="M18" i="22"/>
  <c r="M19" i="22" s="1"/>
  <c r="M20" i="22" s="1"/>
  <c r="M21" i="22" s="1"/>
  <c r="M22" i="22" s="1"/>
  <c r="M23" i="22" s="1"/>
  <c r="M24" i="22" s="1"/>
  <c r="M25" i="22" s="1"/>
  <c r="M26" i="22" s="1"/>
  <c r="M27" i="22" s="1"/>
  <c r="M28" i="22" s="1"/>
  <c r="M29" i="22" s="1"/>
  <c r="M30" i="22" s="1"/>
  <c r="M31" i="22" s="1"/>
  <c r="M32" i="22" s="1"/>
  <c r="E73" i="20" l="1"/>
  <c r="E72" i="20"/>
  <c r="E71" i="20"/>
  <c r="E69" i="20"/>
  <c r="E68" i="20"/>
  <c r="E67" i="20"/>
  <c r="E66" i="20"/>
  <c r="E65" i="20"/>
  <c r="E64" i="20"/>
  <c r="E61" i="20"/>
  <c r="E58" i="20"/>
  <c r="E55" i="20"/>
  <c r="E52" i="20"/>
  <c r="E51" i="20"/>
  <c r="E48" i="20"/>
  <c r="E47" i="20"/>
  <c r="E45" i="20"/>
  <c r="E43" i="20"/>
  <c r="E42" i="20"/>
  <c r="E40" i="20"/>
  <c r="E39" i="20"/>
  <c r="E38" i="20"/>
  <c r="E37" i="20"/>
  <c r="E36" i="20"/>
  <c r="E35" i="20"/>
  <c r="E32" i="20"/>
  <c r="E29" i="20"/>
  <c r="E28" i="20"/>
  <c r="E25" i="20"/>
  <c r="E22" i="20"/>
  <c r="E21" i="20"/>
  <c r="E19" i="20"/>
  <c r="E18" i="20"/>
  <c r="E15" i="20"/>
  <c r="E12" i="20"/>
  <c r="E9" i="20"/>
  <c r="E8" i="20" l="1"/>
</calcChain>
</file>

<file path=xl/sharedStrings.xml><?xml version="1.0" encoding="utf-8"?>
<sst xmlns="http://schemas.openxmlformats.org/spreadsheetml/2006/main" count="4587" uniqueCount="2681">
  <si>
    <t>Disclaimer</t>
  </si>
  <si>
    <t xml:space="preserve">© Vereniging INREV
</t>
  </si>
  <si>
    <t>This document, including but not limited to text, content, graphics and photographs, are protected by copyrights. You agree to abide by all applicable copyright and other laws as well as any additional copyright notices or restrictions contained in this document and to notify INREV in writing promptly upon becoming aware of any unauthorised access or use of this document by any individual or entity or of any claim that this document infringes upon any copyright, trademark or other contractual, statutory or common law rights and you agree to cooperate to remedy any infringement upon any copyright.</t>
  </si>
  <si>
    <t xml:space="preserve">
INREV</t>
  </si>
  <si>
    <t>Gustav Mahlerplein 62</t>
  </si>
  <si>
    <t>1082 MA Amsterdam, The Netherlands</t>
  </si>
  <si>
    <t xml:space="preserve">+31 (0)20 235 8600 | info@inrev.org | www.inrev.org </t>
  </si>
  <si>
    <t>REQUIRED Environmental KPIs - Vehicle Overview</t>
  </si>
  <si>
    <t>Note: Data feed from REQUIRED Env- Vehicle Data</t>
  </si>
  <si>
    <t>Labels</t>
  </si>
  <si>
    <t>ESG1</t>
  </si>
  <si>
    <t>Portfolio Information</t>
  </si>
  <si>
    <t>pi_vehicle_name</t>
  </si>
  <si>
    <t>ESG1.1</t>
  </si>
  <si>
    <t>Vehicle Name</t>
  </si>
  <si>
    <t>pi_investment_manager</t>
  </si>
  <si>
    <t>ESG1.2</t>
  </si>
  <si>
    <t>Investment Manager</t>
  </si>
  <si>
    <t>pi_contact_person_name</t>
  </si>
  <si>
    <t>ESG1.3</t>
  </si>
  <si>
    <t>Contact Person Name</t>
  </si>
  <si>
    <t>pi_contact_person_telephone</t>
  </si>
  <si>
    <t>ESG1.4</t>
  </si>
  <si>
    <t>Contact Person Telephone</t>
  </si>
  <si>
    <t>pi_contact_person_email</t>
  </si>
  <si>
    <t>ESG1.4.1</t>
  </si>
  <si>
    <t>Contact Person Email</t>
  </si>
  <si>
    <t xml:space="preserve"> </t>
  </si>
  <si>
    <t>pi_data_reporting_year</t>
  </si>
  <si>
    <t>ESG1.5</t>
  </si>
  <si>
    <t>Data as of Reporting Year</t>
  </si>
  <si>
    <t>pi_reporting_period</t>
  </si>
  <si>
    <t>ESG1.5.1</t>
  </si>
  <si>
    <t>Reporting Period</t>
  </si>
  <si>
    <t>pi_total_area</t>
  </si>
  <si>
    <t>ESG1.6</t>
  </si>
  <si>
    <t>Total Area</t>
  </si>
  <si>
    <t>pi_unit_area_measured</t>
  </si>
  <si>
    <t>ESG1.6.1</t>
  </si>
  <si>
    <t>Unit of area measured</t>
  </si>
  <si>
    <t>pi_aum</t>
  </si>
  <si>
    <t>ESG1.7</t>
  </si>
  <si>
    <t>AUM</t>
  </si>
  <si>
    <t>pi_vehicle_reporting_currency</t>
  </si>
  <si>
    <t>ESG1.8</t>
  </si>
  <si>
    <t>Vehicle Reporting Currency</t>
  </si>
  <si>
    <t>ESG2</t>
  </si>
  <si>
    <t>ESG Overview</t>
  </si>
  <si>
    <t>esg_targets_net_zero_carbon_targets_if_yes_target_year</t>
  </si>
  <si>
    <t>ESG2.1</t>
  </si>
  <si>
    <t>Net Zero Carbon targets. If yes, target year</t>
  </si>
  <si>
    <t>esg_targets_reference_framework_tool_used</t>
  </si>
  <si>
    <t>ESG2.1.1</t>
  </si>
  <si>
    <t>Reference framework / tool used</t>
  </si>
  <si>
    <t>esg_targets_policies_related_climate_change_mitigation_adaptation</t>
  </si>
  <si>
    <t>ESG2.1.2</t>
  </si>
  <si>
    <t>Policies related to climate change mitigation and adaptation</t>
  </si>
  <si>
    <t>esg_targets_validated_science_based_criteria</t>
  </si>
  <si>
    <t>ESG2.1.3</t>
  </si>
  <si>
    <t>Targets validated against science-based criteria</t>
  </si>
  <si>
    <t>esg_targets_long_term_performance_improvement_target</t>
  </si>
  <si>
    <t>ESG2.1.4</t>
  </si>
  <si>
    <t>Long-term performance improvement target</t>
  </si>
  <si>
    <t>esg_targets_third_party_assurance</t>
  </si>
  <si>
    <t>ESG2.1.5</t>
  </si>
  <si>
    <t>Third party assurance</t>
  </si>
  <si>
    <t>esg_targets_details_methodology</t>
  </si>
  <si>
    <t>ESG2.1.6</t>
  </si>
  <si>
    <t xml:space="preserve">Details on methodology </t>
  </si>
  <si>
    <t>esg_performance_gresb_latest_score</t>
  </si>
  <si>
    <t>ESG2.2</t>
  </si>
  <si>
    <t>GRESB latest score</t>
  </si>
  <si>
    <t>esg_performance_other_performance_benchmark_used</t>
  </si>
  <si>
    <t>ESG2.2.1</t>
  </si>
  <si>
    <t>Other performance benchmark used</t>
  </si>
  <si>
    <t>esg_performance_other_score_performance_benchmark_used</t>
  </si>
  <si>
    <t>ESG2.2.2</t>
  </si>
  <si>
    <t>Score of other performance benchmark used</t>
  </si>
  <si>
    <t>esg_reporting_committments_inrev_sustainability_reporting_guidelines_compliance_score</t>
  </si>
  <si>
    <t>ESG2.3</t>
  </si>
  <si>
    <t>INREV Sustainability Reporting Guidelines - Compliance Score</t>
  </si>
  <si>
    <t>esg_reporting_committments_inrev_sustainability_best_practice_module_adoption_score</t>
  </si>
  <si>
    <t>ESG2.3.1</t>
  </si>
  <si>
    <t>INREV Sustainability Best Practice Module - Adoption Score</t>
  </si>
  <si>
    <t>esg_reporting_committments_other_esg_frameworks_used_either_vehicle_organisation</t>
  </si>
  <si>
    <t>ESG2.3.2</t>
  </si>
  <si>
    <t>Other ESG frameworks used by either vehicle or organisation</t>
  </si>
  <si>
    <t>esg_reporting_committments_sustainable_investments_aligned_eu_taxonomy_percentage_aum</t>
  </si>
  <si>
    <t>ESG2.3.3</t>
  </si>
  <si>
    <t>Percentage of sustainable investments aligned with EU Taxonomy (% of AUM)</t>
  </si>
  <si>
    <t>ESG3</t>
  </si>
  <si>
    <t>Required ESG KPIs 
(according to INREV Guidelines)</t>
  </si>
  <si>
    <t>ec_actual_energy_consumption_landlords_control</t>
  </si>
  <si>
    <t>ESG3.1</t>
  </si>
  <si>
    <t>Actual energy consumption - landlord's control (kWh/yr)</t>
  </si>
  <si>
    <t>ec_actual_energy_consumption_tenants_control</t>
  </si>
  <si>
    <t>ESG3.1.1</t>
  </si>
  <si>
    <t>Actual energy consumption - tenant's control (kWh/yr)</t>
  </si>
  <si>
    <t>ec_actual_energy_data_coverage_percentage_area</t>
  </si>
  <si>
    <t>ESG3.1.2</t>
  </si>
  <si>
    <t>Actual energy data coverage (% of area)</t>
  </si>
  <si>
    <t>ec_estimated_energy_consumption_landlords_control</t>
  </si>
  <si>
    <t>ESG3.1.3</t>
  </si>
  <si>
    <t>Estimated energy consumption - landlord's control (kWh/yr)</t>
  </si>
  <si>
    <t>ec_estimated_energy_consumption_tenants_control</t>
  </si>
  <si>
    <t>ESG3.1.3.1</t>
  </si>
  <si>
    <t>Estimated energy consumption - tenant's control (kWh/yr)</t>
  </si>
  <si>
    <t>ec_total_energy_consumption</t>
  </si>
  <si>
    <t>ESG3.1.4</t>
  </si>
  <si>
    <t>Total energy consumption (kWh/yr)</t>
  </si>
  <si>
    <t>ec_total_energy_consumption_data_coverage_percentage_area</t>
  </si>
  <si>
    <t>ESG3.1.5</t>
  </si>
  <si>
    <t>Total energy consumption data coverage (% of area)</t>
  </si>
  <si>
    <t>ec_energy_intensity</t>
  </si>
  <si>
    <t>ESG3.1.6</t>
  </si>
  <si>
    <t>Energy intensity (kWh/area/yr)</t>
  </si>
  <si>
    <t>ec_energy_intensity_office_asset</t>
  </si>
  <si>
    <t>ESG3.1.7</t>
  </si>
  <si>
    <t>Energy intensity, for office asset/property type (kWh/area/yr)</t>
  </si>
  <si>
    <t>ec_energy_intensity_retail_asset</t>
  </si>
  <si>
    <t>ESG3.1.7.1</t>
  </si>
  <si>
    <t>Energy intensity, for retail asset/property type (kWh/area/yr)</t>
  </si>
  <si>
    <t>ec_energy_intensity_residential_asset</t>
  </si>
  <si>
    <t>ESG3.1.7.2</t>
  </si>
  <si>
    <t>Energy intensity, for residential asset/property type (kWh/area/yr)</t>
  </si>
  <si>
    <t>ec_energy_intensity_industrial_logistic_asset</t>
  </si>
  <si>
    <t>ESG3.1.7.3</t>
  </si>
  <si>
    <t>Energy intensity, for industrial/logistic asset/property type (kWh/area/yr)</t>
  </si>
  <si>
    <t>ec_energy_intensity_parking_asset</t>
  </si>
  <si>
    <t>ESG3.1.7.4</t>
  </si>
  <si>
    <t>Energy intensity, for parking asset/property type (kWh/area/yr)</t>
  </si>
  <si>
    <t>ec_energy_intensity_student_housing_asset</t>
  </si>
  <si>
    <t>ESG3.1.7.5</t>
  </si>
  <si>
    <t>Energy intensity, for student housing asset/property type (kWh/area/yr)</t>
  </si>
  <si>
    <t>ec_energy_intensity_hotel_asset</t>
  </si>
  <si>
    <t>ESG3.1.7.6</t>
  </si>
  <si>
    <t>Energy intensity, for hotel asset/property type (kWh/area/yr)</t>
  </si>
  <si>
    <t>ec_energy_intensity_leisure_asset</t>
  </si>
  <si>
    <t>ESG3.1.7.7</t>
  </si>
  <si>
    <t>Energy intensity, for leisure asset/property type (kWh/area/yr)</t>
  </si>
  <si>
    <t>ec_energy_intensity_health_care_asset</t>
  </si>
  <si>
    <t>ESG3.1.7.8</t>
  </si>
  <si>
    <t>Energy intensity, for health care asset/property type (kWh/area/yr)</t>
  </si>
  <si>
    <t>ec_energy_intensity_aged_care_asset</t>
  </si>
  <si>
    <t>ESG3.1.7.9</t>
  </si>
  <si>
    <t>Energy intensity, for aged care asset/property type (kWh/area/yr)</t>
  </si>
  <si>
    <t>ec_energy_intensity_education_asset</t>
  </si>
  <si>
    <t>ESG3.1.7.10</t>
  </si>
  <si>
    <t>Energy intensity, for education asset/property type (kWh/area/yr)</t>
  </si>
  <si>
    <t>ec_energy_intensity_agricultural_asset</t>
  </si>
  <si>
    <t>ESG3.1.7.11</t>
  </si>
  <si>
    <t>Energy intensity, for agricultural asset/property type (kWh/area/yr)</t>
  </si>
  <si>
    <t>ec_energy_intensity_other_asset</t>
  </si>
  <si>
    <t>ESG3.1.7.12</t>
  </si>
  <si>
    <t>Energy intensity, for other asset/property type (kWh/area/yr)</t>
  </si>
  <si>
    <t>re_renewable_energy_generated_consumed_on_site_landlord</t>
  </si>
  <si>
    <t>ESG3.2</t>
  </si>
  <si>
    <t>Renewable energy generated and consumed on-site by landlord (kWh/yr)</t>
  </si>
  <si>
    <t>re_renewable_energy_generated_on_site_exported_landlord</t>
  </si>
  <si>
    <t>ESG3.2.1</t>
  </si>
  <si>
    <t>Renewable energy generated on-site and exported by landlord (kWh/yr)</t>
  </si>
  <si>
    <t>re_renewable_energy_generated_consumed_on_site_third_party_tenant</t>
  </si>
  <si>
    <t>ESG3.2.2</t>
  </si>
  <si>
    <t>Renewable energy generated and consumed on-site by third party or tenant (kWh/yr)</t>
  </si>
  <si>
    <t>re_renewable_energy_generated_off_site_purchased_landlord</t>
  </si>
  <si>
    <t>ESG3.2.3</t>
  </si>
  <si>
    <t>Renewable energy generated off-site and purchased by landlord (kWh/yr)</t>
  </si>
  <si>
    <t>re_renewable_energy_generated_off_site_purchased_tenant</t>
  </si>
  <si>
    <t>ESG3.2.4</t>
  </si>
  <si>
    <t>Renewable energy generated off-site and purchased by tenant (kWh/yr)</t>
  </si>
  <si>
    <t>re_renewable_energy_data_coverage_percentage_area</t>
  </si>
  <si>
    <t>ESG3.2.5</t>
  </si>
  <si>
    <t>Renewable energy data coverage (% of area)</t>
  </si>
  <si>
    <t>ghg_emissions_actual_scope_1_emissions</t>
  </si>
  <si>
    <t>ESG3.3</t>
  </si>
  <si>
    <t>Actual scope 1 emissions (tonne CO2e/yr)</t>
  </si>
  <si>
    <t>ghg_emissions_actual_scope_1_emissions_data_coverage_percentage_area</t>
  </si>
  <si>
    <t>ESG3.3.1</t>
  </si>
  <si>
    <t>Actual scope 1 emissions data coverage (% of area)</t>
  </si>
  <si>
    <t>ghg_emissions_actual_scope_2_emissions_location_based</t>
  </si>
  <si>
    <t>ESG3.3.2</t>
  </si>
  <si>
    <t>Actual scope 2 emissions - location based (tonne CO2e/yr)</t>
  </si>
  <si>
    <t>ghg_emissions_actual_scope_2_emissions_market_based</t>
  </si>
  <si>
    <t>ESG3.3.2.1</t>
  </si>
  <si>
    <t>Actual scope 2 emissions - market based (tonne CO2e/yr)</t>
  </si>
  <si>
    <t>ghg_emissions_actual_scope_2_emissions_data_coverage_percentage_area</t>
  </si>
  <si>
    <t>ESG3.3.3</t>
  </si>
  <si>
    <t>Actual scope 2 emissions data coverage (% of area)</t>
  </si>
  <si>
    <t>ghg_emissions_actual_scope_3_emissions</t>
  </si>
  <si>
    <t>ESG3.3.4</t>
  </si>
  <si>
    <t>Actual scope 3 emissions (tonne CO2e/yr)</t>
  </si>
  <si>
    <t>ghg_emissions_actual_scope_3_emissions_data_coverage_percentage_area</t>
  </si>
  <si>
    <t>ESG3.3.5</t>
  </si>
  <si>
    <t>Actual scope 3 emissions data coverage (% of area)</t>
  </si>
  <si>
    <t>ghg_emissions_estimated_scope_1_emissions</t>
  </si>
  <si>
    <t>ESG3.3.6</t>
  </si>
  <si>
    <t>Estimated scope 1 emissions (tonne CO2e/yr)</t>
  </si>
  <si>
    <t>ghg_emissions_estimated_scope_2_emissions_location_based</t>
  </si>
  <si>
    <t>ESG3.3.7</t>
  </si>
  <si>
    <t>Estimated scope 2 emissions - location based (tonne CO2e/yr)</t>
  </si>
  <si>
    <t>ghg_emissions_estimated_scope_2_emissions_market_based</t>
  </si>
  <si>
    <t>ESG3.3.7.1</t>
  </si>
  <si>
    <t>Estimated scope 2 emissions - market based (tonne CO2e/yr)</t>
  </si>
  <si>
    <t>ghg_emissions_estimated_scope_3_emissions</t>
  </si>
  <si>
    <t>ESG3.3.8</t>
  </si>
  <si>
    <t>Estimated scope 3 emissions (tonne CO2e/yr)</t>
  </si>
  <si>
    <t>ghg_emissions_total_operational_carbon_location_based</t>
  </si>
  <si>
    <t>ESG3.3.9</t>
  </si>
  <si>
    <t>Total operational carbon - location based (tonne CO2e/yr)</t>
  </si>
  <si>
    <t>ghg_emissions_total_operational_carbon_market_based</t>
  </si>
  <si>
    <t>ESG3.3.10</t>
  </si>
  <si>
    <t>Total operational carbon - market based (tonne CO2e/yr)</t>
  </si>
  <si>
    <t>ghg_emissions_operational_carbon_data_coverage_percentage_area</t>
  </si>
  <si>
    <t>ESG3.3.11</t>
  </si>
  <si>
    <t>Operational carbon data coverage (% of area)</t>
  </si>
  <si>
    <t>ghg_emissions_operational_carbon_intensity_location_based</t>
  </si>
  <si>
    <t>ESG3.3.12</t>
  </si>
  <si>
    <t>Operational carbon intensity - location based (tonne CO2e/area/yr)</t>
  </si>
  <si>
    <t>ghg_emissions_operational_carbon_intensity_market_based</t>
  </si>
  <si>
    <t>ESG3.3.12.1</t>
  </si>
  <si>
    <t>Operational carbon intensity - market based (tonne CO2e/area/yr)</t>
  </si>
  <si>
    <t>ghg_emissions_operational_carbon_intensity_location_office_asset</t>
  </si>
  <si>
    <t>ESG3.3.13</t>
  </si>
  <si>
    <t>'Operational carbon intensity - location based , for office asset/property type (tonne CO2e/area/yr)</t>
  </si>
  <si>
    <t>ghg_emissions_operational_carbon_intensity_location_retail_asset</t>
  </si>
  <si>
    <t>ESG3.3.13.1</t>
  </si>
  <si>
    <t>'Operational carbon intensity - location based , for retail asset/property type (tonne CO2e/area/yr)</t>
  </si>
  <si>
    <t>ghg_emissions_operational_carbon_intensity_location_residential_asset</t>
  </si>
  <si>
    <t>ESG3.3.13.2</t>
  </si>
  <si>
    <t>'Operational carbon intensity - location based , for residential asset/property type (tonne CO2e/area/yr)</t>
  </si>
  <si>
    <t>ghg_emissions_operational_carbon_intensity_location_industrial_logistic_asset</t>
  </si>
  <si>
    <t>ESG3.3.13.3</t>
  </si>
  <si>
    <t>'Operational carbon intensity - location based , for industrial/logistic asset/property type (tonne CO2e/area/yr)</t>
  </si>
  <si>
    <t>ghg_emissions_operational_carbon_intensity_location_parking_asset</t>
  </si>
  <si>
    <t>ESG3.3.13.4</t>
  </si>
  <si>
    <t>'Operational carbon intensity - location based , for parking asset/property type (tonne CO2e/area/yr)</t>
  </si>
  <si>
    <t>ghg_emissions_operational_carbon_intensity_location_student_housing_asset</t>
  </si>
  <si>
    <t>ESG3.3.13.5</t>
  </si>
  <si>
    <t>'Operational carbon intensity - location based , for student housing asset/property type (tonne CO2e/area/yr)</t>
  </si>
  <si>
    <t>ghg_emissions_operational_carbon_intensity_location_hotel_asset</t>
  </si>
  <si>
    <t>ESG3.3.13.6</t>
  </si>
  <si>
    <t>'Operational carbon intensity - location based , for hotel asset/property type (tonne CO2e/area/yr)</t>
  </si>
  <si>
    <t>ghg_emissions_operational_carbon_intensity_location_leisure_asset</t>
  </si>
  <si>
    <t>ESG3.3.13.7</t>
  </si>
  <si>
    <t>'Operational carbon intensity - location based , for leisure asset/property type (tonne CO2e/area/yr)</t>
  </si>
  <si>
    <t>ghg_emissions_operational_carbon_intensity_location_health_care_asset</t>
  </si>
  <si>
    <t>ESG3.3.13.8</t>
  </si>
  <si>
    <t>'Operational carbon intensity - location based , for health care asset/property type (tonne CO2e/area/yr)</t>
  </si>
  <si>
    <t>ghg_emissions_operational_carbon_intensity_location_aged_care_asset</t>
  </si>
  <si>
    <t>ESG3.3.13.9</t>
  </si>
  <si>
    <t>'Operational carbon intensity - location based , for aged care asset/property type (tonne CO2e/area/yr)</t>
  </si>
  <si>
    <t>ghg_emissions_operational_carbon_intensity_location_education_asset</t>
  </si>
  <si>
    <t>ESG3.3.13.10</t>
  </si>
  <si>
    <t>'Operational carbon intensity - location based , for education asset/property type (tonne CO2e/area/yr)</t>
  </si>
  <si>
    <t>ghg_emissions_operational_carbon_intensity_location_agricultural_asset</t>
  </si>
  <si>
    <t>ESG3.3.13.11</t>
  </si>
  <si>
    <t>'Operational carbon intensity - location based , for agricultural asset/property type (tonne CO2e/area/yr)</t>
  </si>
  <si>
    <t>ghg_emissions_operational_carbon_intensity_location_other_asset</t>
  </si>
  <si>
    <t>ESG3.3.13.12</t>
  </si>
  <si>
    <t>'Operational carbon intensity - location based , for other asset/property type (tonne CO2e/area/yr)</t>
  </si>
  <si>
    <t>cc_transition_risks_exposure_fossil_fuels_real_estate_assets_percentage_aum</t>
  </si>
  <si>
    <t>ESG3.4</t>
  </si>
  <si>
    <t>Exposure to fossil fuels through real estate assets (% of AUM)</t>
  </si>
  <si>
    <t>cc_transition_risks_exposure_fossil_fuels_percentage_area</t>
  </si>
  <si>
    <t>ESG3.4.1</t>
  </si>
  <si>
    <t>Exposure to fossil fuels data coverage (% of area)</t>
  </si>
  <si>
    <t>cc_physical_risks_assets_low_risk_category_climate_related_physical_hazards_percentage_aum</t>
  </si>
  <si>
    <t>ESG3.4.2</t>
  </si>
  <si>
    <t>Proportion of assets that are at low risk, in any category, from climate-related physical hazards (% of AUM)</t>
  </si>
  <si>
    <t>cc_physical_risks_assets_medium_risk_category_climate_related_physical_hazards_percentage_aum</t>
  </si>
  <si>
    <t>ESG3.4.2.1</t>
  </si>
  <si>
    <t>Proportion of assets that are at medium risk, in any category, from climate-related physical hazards (% of AUM)</t>
  </si>
  <si>
    <t>cc_physical_risks_assets_high_risk_category_climate_related_physical_hazards_percentage_aum</t>
  </si>
  <si>
    <t>ESG3.4.2.2</t>
  </si>
  <si>
    <t>Proportion of assets that are at high risk, in any category, from climate-related physical hazards (% of AUM)</t>
  </si>
  <si>
    <t>wc_actual_water_consumption_landlord_controlled</t>
  </si>
  <si>
    <t>ESG3.5</t>
  </si>
  <si>
    <t>Actual water consumption - landlord controlled (m3/yr)</t>
  </si>
  <si>
    <t>wm_actual_waste_generated_landlord_controlled</t>
  </si>
  <si>
    <t>ESG3.6</t>
  </si>
  <si>
    <t>Actual waste generated - landlord controlled (tonne/yr)</t>
  </si>
  <si>
    <t>building_certifications_assets_certification_percentage_area</t>
  </si>
  <si>
    <t>ESG3.7</t>
  </si>
  <si>
    <t>Percentage of assets with a certificate (% of area)</t>
  </si>
  <si>
    <t>er_percentage_assets_energy_rating_percentage_area</t>
  </si>
  <si>
    <t>ESG3.8</t>
  </si>
  <si>
    <t>Percentage of assets with an energy rating (% of area)</t>
  </si>
  <si>
    <t>er_exposure_energy_inefficient_real_estate_assets_percentage_aum</t>
  </si>
  <si>
    <t>ESG3.8.1</t>
  </si>
  <si>
    <t>Exposure to energy-inefficient real estate assets (% of AUM)</t>
  </si>
  <si>
    <t>er_exposure_energy_inefficient_real_estate_assets_percentage_area</t>
  </si>
  <si>
    <t>ESG3.8.2</t>
  </si>
  <si>
    <t>Exposure to energy-inefficient real estate assets data coverage (% of area)</t>
  </si>
  <si>
    <t>REQUIRED Environmental - Vehicle Level Data</t>
  </si>
  <si>
    <t>Topic</t>
  </si>
  <si>
    <t>Comment Box</t>
  </si>
  <si>
    <r>
      <t>Instruction and definition (</t>
    </r>
    <r>
      <rPr>
        <u/>
        <sz val="12"/>
        <color theme="0"/>
        <rFont val="Open Sans"/>
        <family val="2"/>
      </rPr>
      <t>click to see Global Definition Database</t>
    </r>
    <r>
      <rPr>
        <sz val="12"/>
        <color theme="0"/>
        <rFont val="Open Sans"/>
        <family val="2"/>
      </rPr>
      <t>)</t>
    </r>
  </si>
  <si>
    <t>Reference field</t>
  </si>
  <si>
    <t>INREV Reporting Guidelines Indicator ID</t>
  </si>
  <si>
    <t>Vehicle Information</t>
  </si>
  <si>
    <t>INREV SDDS 1.1</t>
  </si>
  <si>
    <t xml:space="preserve">The organisation responsible for the overall governance and oversight of the real estate investment fund or other type of investment vehicles and may incorporate the investment advisor. The manager is ultimately accountable to investors for the overall management of the fund or vehicle. This can be a formal role as defined by applicable regulation (e.g. the AIFMD), or legally such as the role of the General Partner in a partnership arrangement. </t>
  </si>
  <si>
    <t>INREV SDDS 1.2</t>
  </si>
  <si>
    <t>INREV SDDS 1.3</t>
  </si>
  <si>
    <t>Use 00 instead of + to define the country code.</t>
  </si>
  <si>
    <t>INREV SDDS 1.4</t>
  </si>
  <si>
    <t>INREV SDDS 1.4.1</t>
  </si>
  <si>
    <t>Reporting date year of the current submission.</t>
  </si>
  <si>
    <t>INREV SDDS 1.5</t>
  </si>
  <si>
    <t>Quarter, year-to-date or annual reporting time period.</t>
  </si>
  <si>
    <t>INREV SDDS 1.5.1</t>
  </si>
  <si>
    <t>Gross floor area of all assets of the vehicle.</t>
  </si>
  <si>
    <t>Asset data - Sum of AL1.15</t>
  </si>
  <si>
    <t>Asset data - AL1.15</t>
  </si>
  <si>
    <t xml:space="preserve">For ESG SDDS reporting purposes, this represents the total market value of the operating real estate assets of the vehicle. </t>
  </si>
  <si>
    <t>Asset data - Sum of AL1.16</t>
  </si>
  <si>
    <t>The currency in which all monetary data reported would be denominated.</t>
  </si>
  <si>
    <t>INREV SDDS 1.12</t>
  </si>
  <si>
    <t>ESG Targets</t>
  </si>
  <si>
    <t>See INREV definition
Intermediate Scope 1, 2, 3, and/or embodied carbon targets may also be added here. If applicable, please provide details in the comment box.</t>
  </si>
  <si>
    <t>A Paris Agreement aligned methodology / tool that enables the stakeholders of the vehicle to assess the carbon and energy performance of buildings and portfolios and benchmark assets against a framework (e.g. CRREM pathways). An ideal methodology / tool also supports effective carbon risk management with meaningful quantitative risk indicators.</t>
  </si>
  <si>
    <t>Policies adopted by the investment manager to address the climate change mitigation (related to the management of GHG emissions, GHG removals in its own operations and/or in the value chain) and/or climate change adaptation (related to physical and transitional climate risks) objectives as part of its investment strategy. Climate change objectives could be addressed with a dedicated policy or could be embedded into another policy. This could be adopted at vehicle or organisational level. If yes, please specify in the comment box (e.g. decarbonisation policy, climate risk policy etc.).</t>
  </si>
  <si>
    <t>Targets are considered ‘science-based’ if they are in line with what the latest climate science deems necessary to meet the goals of the Paris Agreement – limiting global warming to well-below 2°C above pre-industrial levels and pursuing efforts to limit warming to 1.5°C (e.g. CRREM, SBTi).</t>
  </si>
  <si>
    <t>A target that projects three or more years into the future, with the purpose of improving the portfolio’s performance through a reduction of any energy or water consumption, GHG emissions or waste to landfill, or an increase in ESG data or building certifications coverage, or related to other environmental objectives (ref: GRESB). If yes, please specify in the comment box.</t>
  </si>
  <si>
    <r>
      <t xml:space="preserve">The process of checking data, as well as its collection methods and management systems, through a systematic, independent and documented process against predefined criteria or standards. Assurance/Verification services should be in line with a standard and can only be provided by accredited professionals. </t>
    </r>
    <r>
      <rPr>
        <u/>
        <sz val="8"/>
        <color rgb="FF55585A"/>
        <rFont val="Open Sans"/>
        <family val="2"/>
      </rPr>
      <t>See INREV Reporting Module RG77.</t>
    </r>
  </si>
  <si>
    <t>Methodology used for set up of net zero emission targets. For example coverage of scope 1,2,3 emissions (e.g. whether it considers embodied carbon, or not), system boundaries (e.g. leased and/or owned assets etc.).</t>
  </si>
  <si>
    <t>ESG Performance</t>
  </si>
  <si>
    <t>The GRESB Score is an overall measure of ESG performance – represented as a percentage (100 percent maximum). Please provide the year in the comment box.</t>
  </si>
  <si>
    <t xml:space="preserve">A consistent methodology to compare performance across different regions, investment vehicles, and asset types based on scores of ESG performance. </t>
  </si>
  <si>
    <r>
      <t>Please</t>
    </r>
    <r>
      <rPr>
        <b/>
        <sz val="8"/>
        <color rgb="FF55585A"/>
        <rFont val="Open Sans"/>
        <family val="2"/>
      </rPr>
      <t xml:space="preserve"> </t>
    </r>
    <r>
      <rPr>
        <sz val="8"/>
        <color rgb="FF55585A"/>
        <rFont val="Open Sans"/>
        <family val="2"/>
      </rPr>
      <t>provide the year and explain the scoring</t>
    </r>
    <r>
      <rPr>
        <b/>
        <sz val="8"/>
        <color rgb="FF55585A"/>
        <rFont val="Open Sans"/>
        <family val="2"/>
      </rPr>
      <t xml:space="preserve"> </t>
    </r>
    <r>
      <rPr>
        <sz val="8"/>
        <color rgb="FF55585A"/>
        <rFont val="Open Sans"/>
        <family val="2"/>
      </rPr>
      <t>methodology in the comment box, if applicable.</t>
    </r>
  </si>
  <si>
    <t>ESG Reporting and Commitments</t>
  </si>
  <si>
    <t>INREV Sustainability Reporting Module - Compliance Score</t>
  </si>
  <si>
    <r>
      <t xml:space="preserve">Indicate total compliance % of the vehicle with the INREV Reporting module. </t>
    </r>
    <r>
      <rPr>
        <u/>
        <sz val="8"/>
        <color rgb="FF55585A"/>
        <rFont val="Open Sans"/>
        <family val="2"/>
      </rPr>
      <t>Click to go to INREV Guidelines</t>
    </r>
    <r>
      <rPr>
        <b/>
        <u/>
        <sz val="8"/>
        <color rgb="FF55585A"/>
        <rFont val="Open Sans"/>
        <family val="2"/>
      </rPr>
      <t xml:space="preserve"> </t>
    </r>
    <r>
      <rPr>
        <u/>
        <sz val="8"/>
        <color rgb="FF55585A"/>
        <rFont val="Open Sans"/>
        <family val="2"/>
      </rPr>
      <t xml:space="preserve">Assessments online tool. </t>
    </r>
  </si>
  <si>
    <r>
      <t xml:space="preserve">Indicate total compliance % of the vehicle with the INREV Sustainability module. </t>
    </r>
    <r>
      <rPr>
        <u/>
        <sz val="8"/>
        <color rgb="FF55585A"/>
        <rFont val="Open Sans"/>
        <family val="2"/>
      </rPr>
      <t>Click to go to INREV Guidelines Assessments online tool.</t>
    </r>
  </si>
  <si>
    <t>If yes, please specify in the comment box and provide score. Frameworks and commitments could include, but are not limited to: GRI, UN PRI, UN SDGs, TCFD, CDP,SBTi, ISO.</t>
  </si>
  <si>
    <t>Provide AUM percentage of EU Taxonomy aligned sustainable investments and respective eligible activities. If not applicable, explain reasons in the comment box. This percentage can also be calculated based on Revenue, Opex, or Capex, as requested by investors. Reference the percentage used for the calculation in the comment box.</t>
  </si>
  <si>
    <t>ESG Factor</t>
  </si>
  <si>
    <t>Energy Consumption</t>
  </si>
  <si>
    <t xml:space="preserve">Actual operational energy consumption (based on consumption from smart/manual meter readings or invoices) for the proportion of portfolio that is in landlord’s control. The term 'actual' refers to energy consumption that is not estimated. A landlord controlled area is the one for which the landlord is determined to have “operational control” where operational control is defined as having the ability to introduce and implement operating policies, health and safety policies, and/or environmental policies. If both the landlord and tenant have the authority to introduce and implement any or all of the policies mentioned above, the area should be reported as landlord controlled (ref: GRESB). </t>
  </si>
  <si>
    <t>Recommended Vehicle data section 4 - Sum of 4.1, 4.1.5 and 4.1.8 and Asset data - Sum of AL2.1</t>
  </si>
  <si>
    <t>ENV1 - Required KPI</t>
  </si>
  <si>
    <t>Actual operational energy consumption (based on consumption from smart/manual meter readings or invoices) for the proportion of portfolio that is in tenant’s control. The term 'actual' refers to energy consumption that is not estimated. A tenant controlled area is the one for which a single tenant has the greatest authority to introduce and implement operating policies and environmental policies, the tenant should be assumed to have operational control (ref: GRESB).</t>
  </si>
  <si>
    <t>Recommended Vehicle data section 4 - Sum of 4.1.2, 4.1.6 and 4.1.11 Asset data - Sum of AL2.2</t>
  </si>
  <si>
    <t>ENV2 - Required KPI</t>
  </si>
  <si>
    <t>The floor area percentage of all assets of the vehicle for which actual data is provided for operational energy consumption (sum of landlord and tenant controlled). The term 'actual' refers to data that is not estimated. This is calculated based on the amount of space for which actual data is provided divided by total supply area. Recommended unit of measure for data coverage is by area (ESG1.6.1: sqm/sqf), investment managers may identify and report KPIs on value (AUM basis). Please also consider the availability of data for the period of time for which assets are owned by the vehicle (ref: GRESB).</t>
  </si>
  <si>
    <t>Asset data - Based on the data provided in AL2.2 and AL2.3</t>
  </si>
  <si>
    <t>Comparison purposes</t>
  </si>
  <si>
    <t>Estimated operational energy consumption for the proportion of portfolio that is in landlord’s control. In the absence of actual data, energy use can be estimated based on building characteristics and publicly available data using commercial databases - see PCAF, and/or linear extrapolation could be applied - see CRREM (ref: GRESB).</t>
  </si>
  <si>
    <t>Asset data - Sum of AL2.4</t>
  </si>
  <si>
    <t>ENV3 - Required KPI</t>
  </si>
  <si>
    <t>Estimated operational energy consumption for the proportion of portfolio that is in tenant’s control. In the absence of actual data, energy use can be estimated based on building characteristics and publicly available data using commercial databases - see PCAF, and/or linear extrapolation could be applied - see CRREM (ref: GRESB).</t>
  </si>
  <si>
    <t>Asset data - Sum of AL2.5</t>
  </si>
  <si>
    <t>Energy consumed during the operational phase of a building. This includes the landlord controlled and the tenant controlled actual and estimated energy consumption.</t>
  </si>
  <si>
    <r>
      <rPr>
        <sz val="8"/>
        <color theme="1" tint="0.34998626667073579"/>
        <rFont val="Open Sans"/>
        <family val="2"/>
      </rPr>
      <t xml:space="preserve"> Required Vehicle data - Sum of 3.1, 3.1.1, 3.1.3 and 3.1.3.1 and A</t>
    </r>
    <r>
      <rPr>
        <sz val="8"/>
        <color rgb="FF55585A"/>
        <rFont val="Open Sans"/>
        <family val="2"/>
      </rPr>
      <t>sset data - Sum of AL2.6</t>
    </r>
  </si>
  <si>
    <t>ENV4 - Required KPI</t>
  </si>
  <si>
    <t>The floor area percentage of the vehicle for all assets for which both actual and estimated data is provided for total operational energy consumption (sum of landlord and tenant controlled). This is calculated based on the amount of space for which actual and estimated data is provided divided by total supply area. Recommended unit of measure for data coverage is by area (ESG1.6.1: sqm/sqf), investment managers may identify and report KPIs on value (AUM basis). Please also consider the availability of data for the period of time for which assets are owned by the vehicle (ref: GRESB).</t>
  </si>
  <si>
    <r>
      <t xml:space="preserve">Asset data - Based on the data provided </t>
    </r>
    <r>
      <rPr>
        <sz val="8"/>
        <color theme="1" tint="0.34998626667073579"/>
        <rFont val="Open Sans"/>
        <family val="2"/>
      </rPr>
      <t>in AL2.7</t>
    </r>
    <r>
      <rPr>
        <sz val="8"/>
        <color rgb="FF55585A"/>
        <rFont val="Open Sans"/>
        <family val="2"/>
      </rPr>
      <t xml:space="preserve"> and AL1.17</t>
    </r>
  </si>
  <si>
    <t>ENV5 - Required KPI</t>
  </si>
  <si>
    <t xml:space="preserve">The energy intensity of the vehicle for all assets for which both actual and estimated data is provided for total operational energy consumption (sum of landlord and tenant controlled). This is calculated based on the total actual and estimated operational energy consumption provided divided by total floor area. Recommended unit of measure for energy intensity is by floor area (ESG1.6.1: sqm/sqf), investment managers may identify and report KPIs on value (AUM basis).
</t>
  </si>
  <si>
    <t>Asset data - Weighted average (per area) of AL2.8</t>
  </si>
  <si>
    <t>ENV6 - Required KPI</t>
  </si>
  <si>
    <r>
      <t xml:space="preserve">The energy intensity of the vehicle for all offices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t>
    </r>
  </si>
  <si>
    <t>Asset data - Weighted average (per area) AL2.8, per AL1.11</t>
  </si>
  <si>
    <t>ENV7 - Required KPI</t>
  </si>
  <si>
    <r>
      <t xml:space="preserve">The energy intensity of the vehicle for all retail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xml:space="preserve">. </t>
    </r>
  </si>
  <si>
    <r>
      <t xml:space="preserve">The energy intensity of the vehicle for all residential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t>
    </r>
    <r>
      <rPr>
        <u/>
        <sz val="8"/>
        <color rgb="FF55585A"/>
        <rFont val="Open Sans"/>
        <family val="2"/>
      </rPr>
      <t xml:space="preserve"> </t>
    </r>
  </si>
  <si>
    <r>
      <t xml:space="preserve">The energy intensity of the vehicle for all industrial/logistics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xml:space="preserve">. </t>
    </r>
  </si>
  <si>
    <r>
      <t xml:space="preserve">The energy intensity of the vehicle for all parking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xml:space="preserve">. </t>
    </r>
  </si>
  <si>
    <r>
      <t xml:space="preserve">The energy intensity of the vehicle for all student housing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xml:space="preserve">. </t>
    </r>
  </si>
  <si>
    <r>
      <t xml:space="preserve">The energy intensity of the vehicle for all hotels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xml:space="preserve">. </t>
    </r>
  </si>
  <si>
    <r>
      <t xml:space="preserve">The energy intensity of the vehicle for all leisure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xml:space="preserve">. </t>
    </r>
  </si>
  <si>
    <r>
      <t xml:space="preserve">The energy intensity of the vehicle for all health care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xml:space="preserve">. </t>
    </r>
  </si>
  <si>
    <r>
      <t xml:space="preserve">The energy intensity of the vehicle for all aged care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xml:space="preserve">. </t>
    </r>
  </si>
  <si>
    <r>
      <t xml:space="preserve">The energy intensity of the vehicle for all education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xml:space="preserve">. </t>
    </r>
  </si>
  <si>
    <r>
      <t xml:space="preserve">The energy intensity of the vehicle for all agricultural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t>
    </r>
  </si>
  <si>
    <r>
      <t xml:space="preserve">The energy intensity of the vehicle for all other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Please specify the asset type in the comment box.</t>
    </r>
  </si>
  <si>
    <t>Renewable Energy</t>
  </si>
  <si>
    <t>The vehicle’s total energy use both actual and estimated for all assets that is generated and consumed from on-site renewable energy by landlord. Any source of energy produced at the site that can be used without depleting reserves, including energy from the sun, wind, water and the earth’s core. Technologies should be available onsite, such as photovoltaic panels, wind turbines, transpired solar collectors, solar hot water heaters, small-scale hydroelectric power plants, etc. (ref: GRESB).</t>
  </si>
  <si>
    <t>Asset data - Sum of AL3.1</t>
  </si>
  <si>
    <t>ENV8 - Required KPI</t>
  </si>
  <si>
    <r>
      <t>The vehicle’s total energy use both actual and estimated for all assets that is generated from on-site renewable energy by landlord and exported. Any source of energy produced at the site that can be used without depleting reserves, including energy from the sun, wind, water and the earth’s core. Technologies should be available on</t>
    </r>
    <r>
      <rPr>
        <b/>
        <sz val="8"/>
        <color theme="6"/>
        <rFont val="Open Sans"/>
        <family val="2"/>
      </rPr>
      <t>-</t>
    </r>
    <r>
      <rPr>
        <sz val="8"/>
        <color rgb="FF55585A"/>
        <rFont val="Open Sans"/>
        <family val="2"/>
      </rPr>
      <t>site, such as photovoltaic panels, wind turbines, transpired solar collectors, solar hot water heaters, small-scale hydroelectric power plants, etc. (ref: GRESB).</t>
    </r>
  </si>
  <si>
    <t>Asset data - Sum of AL3.2</t>
  </si>
  <si>
    <t>ENV9 - Required KPI</t>
  </si>
  <si>
    <r>
      <t>The vehicle’s total energy use both actual and estimated for all assets that is generated and consumed from on-site renewable energy by third party or tenant. Any source of energy produced at the site that can be used without depleting reserves, including energy from the sun, wind, water and the earth’s core. Technologies should be available on</t>
    </r>
    <r>
      <rPr>
        <b/>
        <sz val="8"/>
        <color theme="6"/>
        <rFont val="Open Sans"/>
        <family val="2"/>
      </rPr>
      <t>-</t>
    </r>
    <r>
      <rPr>
        <sz val="8"/>
        <color rgb="FF55585A"/>
        <rFont val="Open Sans"/>
        <family val="2"/>
      </rPr>
      <t>site, such as photovoltaic panels, wind turbines, transpired solar collectors, solar hot water heaters, small-scale hydroelectric power plants, etc. (ref: GRESB).</t>
    </r>
  </si>
  <si>
    <t>Asset data - Sum of AL3.3</t>
  </si>
  <si>
    <t>ENV10 - Required KPI</t>
  </si>
  <si>
    <t>The vehicle’s total energy use both actual and estimated for all assets that is generated and consumed from off-site renewable energy by landlord. Any source of energy produced off-site that can be used without depleting reserves, including energy from the sun, wind, water and the earth’s core (ref: GRESB).</t>
  </si>
  <si>
    <t>Asset data - Sum of AL3.4</t>
  </si>
  <si>
    <t>ENV11 - Required KPI</t>
  </si>
  <si>
    <t>The vehicle’s total energy use both actual and estimated for all assets that is generated and consumed from off-site renewable energy by tenant. Any source of energy produced off-site that can be used without depleting reserves, including energy from the sun, wind, water and the earth’s core ref: GRESB).</t>
  </si>
  <si>
    <t>Asset data - Sum of AL3.5</t>
  </si>
  <si>
    <t>ENV12 - Required KPI</t>
  </si>
  <si>
    <t>The floor area percentage of the vehicle for all assets for which renewable energy data is provided. This is calculated based on the total area of the assets for which data is provided (i.e. the total area of assets sourced from renewable energy, incl. all sources provided above: ESG 3.2. - ESG 3.2.4, regardless of power generated) divided by total supply area. Recommended unit of measure for data coverage is by area (ESG1.6.1 sqm/sqf), investment managers may identify and report KPIs on value (AUM basis). Please also consider the availability of data for the period of time for which assets are owned by the vehicle (ref: GRESB).</t>
  </si>
  <si>
    <t xml:space="preserve">Asset data - Total floor area of assets that filed in AL3.1 or AL3.2 or AL3.3 or AL3.4 or AL3.5, divided by total supply area. </t>
  </si>
  <si>
    <t>ENV13 - Required KPI</t>
  </si>
  <si>
    <t>Greenhouse gas emissions</t>
  </si>
  <si>
    <t>Actual scope 1 emissions, also known as direct emissions, are defined as GHG emissions from sources that are owned or controlled by the reporting company. The term 'actual' refers to scope 1 emissions that are not estimated. This might include, for example, fuel consumption, natural gas combusted in a boiler in assets under the reporting vehicle. Reference the methodology used to calculate GHG emissions in the comment box.</t>
  </si>
  <si>
    <t>Asset data - Sum of AL4.1</t>
  </si>
  <si>
    <t>ENV14 - Required KPI</t>
  </si>
  <si>
    <t>This data field is provided for comparison purposes and not required to comply with INREV Guidelines. The floor area percentage of the vehicle for all assets for which scope 1 emissions data is provided. This is calculated based on the amount of space for which the data provided is divided by total supply area (ESG1.6.1: sqm/sqf). Recommended unit of measure for data coverage is by area (ESG1.6: sqm/sqf), investment managers may identify and report KPIs on value (AUM basis). Please also consider the availability of data for the period of time for which assets are owned by the vehicle (ref: GRESB).</t>
  </si>
  <si>
    <t>Asset data - Based on the data provided in AL4.1 divided by AL1.17</t>
  </si>
  <si>
    <t>Actual location-based scope 2 emissions, also known as indirect emissions, are GHG emissions from purchased electricity, heat, steam or cooling consumed by the assets, but generated elsewhere. The term 'actual' refers to scope 2 emissions that are not estimated. Location-based method quantifies scope 2 emissions based on average energy generation emission factors for defined locations, including local, subnational, or national boundaries (ref: GHG Protocol, “Scope 2 Guidance”, Glossary, 2015). Reference the methodology used to calculate GHG emissions in the comment box.</t>
  </si>
  <si>
    <t>Asset data - Sum of AL4.2</t>
  </si>
  <si>
    <t>ENV15 - Required KPI</t>
  </si>
  <si>
    <t>Actual market-based scope 2 emissions, also known as indirect emissions, are GHG emissions from purchased electricity, heat, steam or cooling consumed by the assets, but generated elsewhere. The term 'actual' refers to scope 2 emissions that are not estimated. Market-based method quantifies scope 2 emissions based on GHG emissions emitted by the generators from which the reporting entity contractually purchases electricity bundled with instruments, or unbundled instruments on their own (ref: GHG Protocol, “Scope 2 Guidance”, Glossary, 2015). Reference the methodology used to calculate GHG emissions in the comment box.</t>
  </si>
  <si>
    <t>Asset data - Sum of AL4.3</t>
  </si>
  <si>
    <t>This data field is provided for comparison purposes and not required to comply with INREV Guidelines. The floor area percentage of the vehicle for all assets for which scope 2 emissions data is provided. This is calculated based on the amount of space for which the data provided is divided by total supply area. Recommended unit of measure for data coverage is by area (ESG1.6.1: sqm/sqf), investment managers may identify and report KPIs on value (AUM basis). Please also consider the availability of data for the period of time for which assets are owned by the vehicle (ref: GRESB).</t>
  </si>
  <si>
    <t>Asset data - Based on the data provided in AL4.2 divided by AL1.17</t>
  </si>
  <si>
    <t>Actual scope 3 emissions are calculated as the emissions associated with tenant areas. The term 'actual' refers to scope 3 emissions that are not estimated. Scope 3 emissions do not include embodied carbon as it is a separate recommended indicator of INREV framework. Scope 3 emissions cover only operational activities of the portfolio of the vehicle and do not include emissions generated through the organisation’s operations or by its employees, or upstream supply chain emissions (ref: GRESB). Reference the methodology used to calculate GHG emissions in the comment box.</t>
  </si>
  <si>
    <t>Asset data - Sum of AL4.4</t>
  </si>
  <si>
    <t>ENV16 - Required KPI</t>
  </si>
  <si>
    <t>This data field is provided for comparison purposes and not required to comply with INREV Guidelines. The floor area percentage of the vehicle for all assets for which scope 3 emissions data is provided. This is calculated based on the amount of space for which the data provided is divided by total supply area. Recommended unit of measure for data coverage is by area (ESG1.6.1: sqm/sqf), investment managers may identify and report KPIs on value (AUM basis). Please also consider the availability of data for the period of time for which assets are owned by the vehicle (ref: GRESB).</t>
  </si>
  <si>
    <t>Asset data - Based on the data provided in AL4.4 divided by AL1.17</t>
  </si>
  <si>
    <t>In the absence of actual data, scope 1 emissions can be estimated based on building characteristics and publicly available data using commercial databases -see PCAF, and/or linear extrapolation could be applied -see CRREM (ref: GRESB). In case estimation is used, please specify in the comment box how the calculations were done, and which critical assumptions were made.</t>
  </si>
  <si>
    <t>Asset data - Sum of AL4.5</t>
  </si>
  <si>
    <t>ENV17 - Required KPI</t>
  </si>
  <si>
    <t>In the absence of actual data, location-based Scope 2 emissions can be estimated based on building characteristics and publicly available data using commercial databases - see PCAF, and/or linear extrapolation could be applied - see CRREM (ref: GRESB). In case estimation is used, please specify in the comment box how the calculations were done, and which critical assumptions were made.
Location-based method quantifies scope 2 emissions based on average energy generation emission factors for defined locations, including local, subnational, or national boundaries (ref: GHG Protocol, “Scope 2 Guidance”, Glossary, 2015).</t>
  </si>
  <si>
    <t>Asset data - Sum of AL4.6</t>
  </si>
  <si>
    <t>In the absence of actual data, market-based Scope 2 emissions can be estimated based on building characteristics and publicly available data using commercial databases - see PCAF, and/or linear extrapolation could be applied - see CRREM (ref: GRESB). In case estimation is used, a fund manager please specify in the comment box how the calculations were done, and which critical assumptions were made. Market-based method quantifies scope 2 emissions based on GHG emissions emitted by the generators from which the reporting entity contractually purchases electricity bundled with instruments, or unbundled instruments on their own (ref: GHG Protocol, “Scope 2 Guidance”, Glossary, 2015).</t>
  </si>
  <si>
    <t>Asset data - Sum of AL4.7</t>
  </si>
  <si>
    <t xml:space="preserve">In the absence of actual data, scope 3 emissions can be estimated based on building characteristics and publicly available data using commercial databases - see PCAF, and/or linear extrapolation could be applied - see CRREM (ref: GRESB). In case estimation is used, a fund manager shall specify in the comment box how the calculations were done, and which critical assumptions were made.
</t>
  </si>
  <si>
    <t>Asset data - Sum of AL4.8</t>
  </si>
  <si>
    <t>Total of operational location-based scope 1,2,3 emissions covering both estimated and actual data. Operational carbon emissions cover only operational activities of the portfolio of the vehicle and do not include emissions generated through the organisation’s operations or by its employees, or upstream supply chain emissions (ref: GRESB). Location-based method quantifies scope 2 emissions based on average energy generation emission factors for defined locations, including local, subnational, or national boundaries (ref: GHG Protocol, “Scope 2 Guidance”, Glossary, 2015).</t>
  </si>
  <si>
    <t>Required Vehicle data - Sum of 3.3, 3.3.2, 3.3.4, 3.3.6, 3.3.7 and 3.3.8 and Asset data - Sum of AL4.9</t>
  </si>
  <si>
    <t>ENV18 - Required KPI</t>
  </si>
  <si>
    <t>Total of operational market-based scope 1,2,3 emissions covering both estimated and actual data. Operational carbon emissions cover only operational activities of the portfolio of the vehicle and do not include emissions generated through the organisation’s operations or by its employees, or upstream supply chain emissions (ref: GRESB). Market-based method quantifies scope 2 emissions based on GHG emissions emitted by the generators from which the reporting entity contractually purchases electricity bundled with instruments, or unbundled instruments on their own (ref: GHG Protocol, “Scope 2 Guidance”, Glossary, 2015).</t>
  </si>
  <si>
    <t>Required Vehicle data - Sum of 3.3, 3.3.2.1, 3.3.4, 3.3.6, 3.3.7.1 and 3.3.8 and Asset data - Sum of AL4.10</t>
  </si>
  <si>
    <t>The floor area percentage of the vehicle for all assets for which data is available, aggregated per space and energy type. Recommended unit of measure for data coverage is by area (ESG1.6.1: sqm/sqf), investment managers may identify and report KPIs on value (AUM basis). This is likely to be equal to total operational energy data coverage (ESG3.1.5) Please also consider the availability of data for the period of time for which assets are owned by the vehicle (ref: GRESB).</t>
  </si>
  <si>
    <t>Asset data - Based on the data provided in AL4.11 and AL1.17</t>
  </si>
  <si>
    <t>ENV19 - Required KPI</t>
  </si>
  <si>
    <t>The operational location-based carbon intensity of the vehicle for all assets for which both actual and estimated data is provided for total operational carbon emissions and it is weighted by floor area. Recommended unit of measure for data coverage is by area (ESG1.6.1: sqm/sqf), investment managers may identify and report KPIs on value (AUM basis). Location-based method quantifies Scope 2 GHG emissions based on average energy generation emission factors for defined locations, including local, subnational, or national boundaries (ref: GHG Protocol, “Scope 2 Guidance”, Glossary, 2015).</t>
  </si>
  <si>
    <t>Asset data - Weighted average (per area) of AL4.12 divided by AL1.17</t>
  </si>
  <si>
    <t>ENV20 - Required KPI</t>
  </si>
  <si>
    <t>The operational market-based carbon intensity of the vehicle for all assets for which both actual and estimated data is provided for total operational carbon emissions and it is weighted by floor area. Recommended unit of measure for data coverage is by area (ESG1.6.1: sqm/sqf), investment managers may identify and report KPIs on value (AUM basis). Market-based method quantifies Scope 2 GHG emissions based on GHG emissions emitted by the generators from which the reporting entity contractually purchases electricity bundled with instruments, or unbundled instruments on their own (ref: GHG Protocol, “Scope 2 Guidance”, Glossary, 2015).</t>
  </si>
  <si>
    <t>Asset data - Weighted average (per area) of AL4.13 divided by AL1.17</t>
  </si>
  <si>
    <r>
      <rPr>
        <sz val="8"/>
        <color rgb="FF55585A"/>
        <rFont val="Open Sans"/>
        <family val="2"/>
      </rPr>
      <t>The operational carbon intensity (location based) of the vehicle for all offices in the portfolio, if relevant. This includes both actual and estimated data</t>
    </r>
    <r>
      <rPr>
        <u/>
        <sz val="8"/>
        <color rgb="FF55585A"/>
        <rFont val="Open Sans"/>
        <family val="2"/>
      </rPr>
      <t xml:space="preserve"> (see INREV sector list). </t>
    </r>
  </si>
  <si>
    <t>Asset data - Weighted average (per area) AL4.12, per AL1.11 divided by AL1.17</t>
  </si>
  <si>
    <t>ENV21 - Required KPI</t>
  </si>
  <si>
    <r>
      <t>The operational carbon intensity (location based) of the vehicle for all retail assets in the portfolio, if relevant. This includes both actual and estimated data</t>
    </r>
    <r>
      <rPr>
        <u/>
        <sz val="8"/>
        <color rgb="FF55585A"/>
        <rFont val="Open Sans"/>
        <family val="2"/>
      </rPr>
      <t xml:space="preserve"> (see INREV sector list). </t>
    </r>
  </si>
  <si>
    <r>
      <rPr>
        <sz val="8"/>
        <color rgb="FF55585A"/>
        <rFont val="Open Sans"/>
        <family val="2"/>
      </rPr>
      <t>The operational carbon intensity (location based) of the vehicle for all residential assets in the portfolio, if relevant. This includes both actual and estimated data</t>
    </r>
    <r>
      <rPr>
        <u/>
        <sz val="8"/>
        <color rgb="FF55585A"/>
        <rFont val="Open Sans"/>
        <family val="2"/>
      </rPr>
      <t xml:space="preserve"> (see INREV sector list). </t>
    </r>
  </si>
  <si>
    <r>
      <t>The operational carbon intensity (location based) of the vehicle for all industrial/logistics assets in the portfolio, if relevant. This includes both actual and estimated data</t>
    </r>
    <r>
      <rPr>
        <u/>
        <sz val="8"/>
        <color rgb="FF55585A"/>
        <rFont val="Open Sans"/>
        <family val="2"/>
      </rPr>
      <t xml:space="preserve"> (see INREV sector list). </t>
    </r>
  </si>
  <si>
    <r>
      <rPr>
        <sz val="8"/>
        <color rgb="FF55585A"/>
        <rFont val="Open Sans"/>
        <family val="2"/>
      </rPr>
      <t>The operational carbon intensity (location based) of the vehicle for all parking assets in the portfolio, if relevant. This includes both actual and estimated data</t>
    </r>
    <r>
      <rPr>
        <u/>
        <sz val="8"/>
        <color rgb="FF55585A"/>
        <rFont val="Open Sans"/>
        <family val="2"/>
      </rPr>
      <t xml:space="preserve"> (see INREV sector list). </t>
    </r>
  </si>
  <si>
    <r>
      <t>The operational carbon intensity (location based) of the vehicle for all student housing in the portfolio, if relevant. This includes both actual and estimated data</t>
    </r>
    <r>
      <rPr>
        <u/>
        <sz val="8"/>
        <color rgb="FF55585A"/>
        <rFont val="Open Sans"/>
        <family val="2"/>
      </rPr>
      <t xml:space="preserve"> (see INREV sector list). </t>
    </r>
  </si>
  <si>
    <r>
      <rPr>
        <sz val="8"/>
        <color rgb="FF55585A"/>
        <rFont val="Open Sans"/>
        <family val="2"/>
      </rPr>
      <t>The operational carbon intensity (location based) of the vehicle for all hotels in the portfolio, if relevant. This includes both actual and estimated data</t>
    </r>
    <r>
      <rPr>
        <u/>
        <sz val="8"/>
        <color rgb="FF55585A"/>
        <rFont val="Open Sans"/>
        <family val="2"/>
      </rPr>
      <t xml:space="preserve"> (see INREV sector list) </t>
    </r>
  </si>
  <si>
    <r>
      <t>The operational carbon intensity (location based) of the vehicle for all leisure assets in the portfolio, if relevant. This includes both actual and estimated data</t>
    </r>
    <r>
      <rPr>
        <u/>
        <sz val="8"/>
        <color rgb="FF55585A"/>
        <rFont val="Open Sans"/>
        <family val="2"/>
      </rPr>
      <t xml:space="preserve"> (see INREV sector list). </t>
    </r>
  </si>
  <si>
    <r>
      <rPr>
        <sz val="8"/>
        <color rgb="FF55585A"/>
        <rFont val="Open Sans"/>
        <family val="2"/>
      </rPr>
      <t>The operational carbon intensity (location based) of the vehicle for all health care assets in the portfolio, if relevant. This includes both actual and estimated data</t>
    </r>
    <r>
      <rPr>
        <u/>
        <sz val="8"/>
        <color rgb="FF55585A"/>
        <rFont val="Open Sans"/>
        <family val="2"/>
      </rPr>
      <t xml:space="preserve"> (see INREV sector list). </t>
    </r>
  </si>
  <si>
    <r>
      <t>The operational carbon intensity (location based) of the vehicle for all aged care assets in the portfolio, if relevant. This includes both actual and estimated data</t>
    </r>
    <r>
      <rPr>
        <u/>
        <sz val="8"/>
        <color rgb="FF55585A"/>
        <rFont val="Open Sans"/>
        <family val="2"/>
      </rPr>
      <t xml:space="preserve"> (see INREV sector list). </t>
    </r>
  </si>
  <si>
    <r>
      <rPr>
        <sz val="8"/>
        <color rgb="FF55585A"/>
        <rFont val="Open Sans"/>
        <family val="2"/>
      </rPr>
      <t>The operational carbon intensity (location based) of the vehicle for all education assets in the portfolio, if relevant. This includes both actual and estimated data</t>
    </r>
    <r>
      <rPr>
        <u/>
        <sz val="8"/>
        <color rgb="FF55585A"/>
        <rFont val="Open Sans"/>
        <family val="2"/>
      </rPr>
      <t xml:space="preserve"> (see INREV sector list). </t>
    </r>
  </si>
  <si>
    <r>
      <t>The operational carbon intensity (location based) of the vehicle for all agricultural assets in the portfolio, if relevant. This includes both actual and estimated data</t>
    </r>
    <r>
      <rPr>
        <u/>
        <sz val="8"/>
        <color rgb="FF55585A"/>
        <rFont val="Open Sans"/>
        <family val="2"/>
      </rPr>
      <t xml:space="preserve"> (see INREV sector list). </t>
    </r>
  </si>
  <si>
    <r>
      <rPr>
        <sz val="8"/>
        <color rgb="FF55585A"/>
        <rFont val="Open Sans"/>
        <family val="2"/>
      </rPr>
      <t>The operational carbon intensity (location based) of the vehicle for all other  assets in the portfolio, if relevant. This includes both actual and estimated data</t>
    </r>
    <r>
      <rPr>
        <u/>
        <sz val="8"/>
        <color rgb="FF55585A"/>
        <rFont val="Open Sans"/>
        <family val="2"/>
      </rPr>
      <t xml:space="preserve"> (see INREV sector list).  </t>
    </r>
    <r>
      <rPr>
        <sz val="8"/>
        <color rgb="FF55585A"/>
        <rFont val="Open Sans"/>
        <family val="2"/>
      </rPr>
      <t>Please specify the asset type in the comment box.</t>
    </r>
  </si>
  <si>
    <t>Climate change - Transition risks</t>
  </si>
  <si>
    <t>Share of investments in assets linked to extraction, processing or use of various fossil fuels. 'Companies active in the fossil fuel sector’ means (i) companies that derive any revenues from exploration, mining, extraction, distribution or refining of hard coal and lignite; (ii) companies that derive any revenues from the exploration, extraction, distribution (including transportation, storage and trade) or refining of liquid fossil fuels; and (iii) companies that derive any revenues from exploring and extracting fossil gaseous fuels or from their dedicated distribution (including transportation, storage and trade) (ref: SFDR). The AUM percentage reported in these fields reflects the AUM of the vehicle which is exposed to fossil fuels.</t>
  </si>
  <si>
    <t>Asset data - Weighted average of AL5.1, divided by AL1.18</t>
  </si>
  <si>
    <t>ENV22 - Required KPI</t>
  </si>
  <si>
    <t>This data field is provided for comparison purposes and not required to comply with INREV Guidelines. The floor area percentage of the vehicle for all assets linked to extraction, processing or use of various fossil fuels. Please also consider the availability of data for the period of time for which assets are owned by the vehicle (ref: GRESB).</t>
  </si>
  <si>
    <t>Asset data - Based on the data provided in AL5.1 divided by A1.17</t>
  </si>
  <si>
    <t>Climate change - Physical risks</t>
  </si>
  <si>
    <t>Share of investments that are categorised as low risk based on the climate risk identification methodology used by the manager (eg IPCC SSP5-8.5, Climate explorer, etc.). Climate-related physical hazards may include extreme weather events such as heatwaves, heavy rain, drought and associated wildfires, coastal flooding (Source: IPCC report). Please specify in the comment box how the assessment was conducted. If not assessed, please provide the reason in the comment box.</t>
  </si>
  <si>
    <t>Asset data - Based on the data provided in AL6.1 divided by AL1.18</t>
  </si>
  <si>
    <t>ENV23 - Required KPI</t>
  </si>
  <si>
    <t>Climate change - physical risks</t>
  </si>
  <si>
    <t>Share of investments that are categorised as medium risk based on the climate risk identification methodology used by the manager (eg IPCC SSP5-8.5, Climate explorer, etc.). Climate-related physical hazards may include extreme weather events such as heatwaves, heavy rain, drought and associated wildfires, coastal flooding (Source: IPCC report). Please specify in the comment box how the assessment was conducted. If not assessed, please provide the reason in the comment box.</t>
  </si>
  <si>
    <t>Share of investments that are categorised as high risk based on the climate risk identification methodology used by the vehicle (eg IPCC SSP5-8.5, Climate explorer, etc.). Climate-related physical hazards may include extreme weather events such as heatwaves, heavy rain, drought and associated wildfires, coastal flooding (Source: IPCC report). Please specify in the comment box how the assessment was conducted. If not assessed, please provide the reason in the comment box.</t>
  </si>
  <si>
    <t>Water consumption</t>
  </si>
  <si>
    <t>Actual water consumption (based on consumption from smart/manual meter readings or invoices) for the proportion of portfolio that is in landlord’s control. The term 'actual' refers to water consumption that is not estimated. A landlord controlled area is the one for which the landlord is determined to have “operational control” where operational control is defined as having the ability to introduce and implement operating policies, health and safety policies, and/or environmental policies. If both the landlord and tenant have the authority to introduce and implement any or all of the policies mentioned above, the area should be reported as landlord controlled (ref: GRESB). If your unit of measure is "sqf" used for area, please use "gallon" for volume.</t>
  </si>
  <si>
    <t>Asset data - Sum of AL7.1</t>
  </si>
  <si>
    <t>ENV24 - Required KPI</t>
  </si>
  <si>
    <t>Waste management</t>
  </si>
  <si>
    <t>Actual waste generated (based on consumption from smart/manual meter readings or invoices) for the proportion of portfolio that is in landlord’s control. The term 'actual' refers to waste generated that is not estimated. A landlord controlled area is the one for which the landlord is determined to have “operational control” where operational control is defined as having the ability to introduce and implement operating policies, health and safety policies, and/or environmental policies. If both the landlord and tenant have the authority to introduce and implement any or all of the policies mentioned above, the area should be reported as landlord controlled (ref: GRESB).</t>
  </si>
  <si>
    <t>Asset data - Sum of AL8.1</t>
  </si>
  <si>
    <t>ENV25 - Required KPI</t>
  </si>
  <si>
    <t>Building certifications</t>
  </si>
  <si>
    <t>Certification relates to whether the standing investment has received a green building certificate at the time of design, construction and/or renovation. The floor area percentage reported in these fields reflects the floor area of the vehicle which is certified. Only include building certificates that were awarded before or during the reporting year and are still valid. 
Please refer to the building certificates listed in the Asset Level Tab (AL10.1) which is referenced to GRESB's full list of building certificates.</t>
  </si>
  <si>
    <t>Asset data - Based on the data provided in AL9.1 - AL9.25 divided by AL1.17</t>
  </si>
  <si>
    <t>ENV26 - Required KPI</t>
  </si>
  <si>
    <t>Energy rating</t>
  </si>
  <si>
    <t>Energy rating is a scheme that measures the energy efficiency performance of buildings that enable tenants and investors to identify buildings that are both environmentally friendly and have lower utility costs. Some assets may have more than one energy rating. In this case, choose the energy rating that best corresponds to the asset. The floor area percentage reported in these fields reflects the floor area of the vehicle which has an energy rating. Only include building certificates that were awarded before or during the reporting year and are still valid.
Please refer to the energy ratings listed in the Asset Level Tab (AL11.1) which is referenced to GRESB's full list of energy ratings.</t>
  </si>
  <si>
    <t>Asset data - Based on the data provided in AL10.1, AL10.2 divided by AL1.17</t>
  </si>
  <si>
    <t>ENV27 - Required KPI</t>
  </si>
  <si>
    <t>Inefficient real estate assets are the value of real estate assets built before 31/12/2020 with EPC C or below plus the value of real estate assets built after 31/12/2020 with PED below NZEB in Directive 2010/31/EU divided by the value of real estate assets required to abide by EPC and NZEB rules (ref: SFDR).
A Nearly Zero-Energy Building (NZEB) is defined as a building that has a very high energy performance, while the nearly zero or very low amount of energy required should be covered to a very significant extent by energy from renewable sources, including energy from renewable sources produced on-site or nearby.
Primary Energy Demand (PED) is defined as the total energy from a raw energy source that is converted into consumable energy.
Energy Performance Certificate (EPC).</t>
  </si>
  <si>
    <t>Asset data - Based on the data provided in AL10.1, AL10.2 divided by AL1.18</t>
  </si>
  <si>
    <t>ENV28 - Required KPI</t>
  </si>
  <si>
    <t>This data field is provided for comparison purposes and not required to comply with INREV Guidelines. The floor area percentage of the vehicle for all assets that considered inefficient assets under SFDR. Please also consider the availability of data for the period of time for which assets are owned by the vehicle (ref: GRESB).</t>
  </si>
  <si>
    <t>Legend:</t>
  </si>
  <si>
    <t>Underlying Environmental Asset Level Data (Required)</t>
  </si>
  <si>
    <t>Fields that can be copied from GRESB Asset Spreadsheet</t>
  </si>
  <si>
    <t>Fields that can be calculated from GRESB Asset Spreadsheet</t>
  </si>
  <si>
    <t>Estimated data</t>
  </si>
  <si>
    <t>Calculated data</t>
  </si>
  <si>
    <t>AL1 Overview Data</t>
  </si>
  <si>
    <t>AL2 Energy Consumption</t>
  </si>
  <si>
    <t>AL3 Renewable Energy</t>
  </si>
  <si>
    <t>AL4 Greenhouse Gas Emissions (GHG)</t>
  </si>
  <si>
    <t>AL5 Climate Change Transition Risks</t>
  </si>
  <si>
    <t>AL6 Climate Change Physical Risks</t>
  </si>
  <si>
    <t>AL7 Water Consumption</t>
  </si>
  <si>
    <t>AL8 Waste Management</t>
  </si>
  <si>
    <t>AL9 Building Certification 1</t>
  </si>
  <si>
    <t>AL9 Building Certification 2</t>
  </si>
  <si>
    <t>AL9 Building Certification 3</t>
  </si>
  <si>
    <t>AL9 Building Certification 4</t>
  </si>
  <si>
    <t>AL9 Building Certification 5</t>
  </si>
  <si>
    <t>AL10 Energy Ratings</t>
  </si>
  <si>
    <t>Identifier</t>
  </si>
  <si>
    <t>AL1.1</t>
  </si>
  <si>
    <t>AL1.2</t>
  </si>
  <si>
    <t>AL1.3</t>
  </si>
  <si>
    <t>AL1.4</t>
  </si>
  <si>
    <t>AL1.5</t>
  </si>
  <si>
    <t>AL1.6</t>
  </si>
  <si>
    <t>AL1.7</t>
  </si>
  <si>
    <t>AL1.8</t>
  </si>
  <si>
    <t>AL1.9</t>
  </si>
  <si>
    <t>AL1.10</t>
  </si>
  <si>
    <t>AL1.11</t>
  </si>
  <si>
    <t>AL1.12</t>
  </si>
  <si>
    <t>AL1.13</t>
  </si>
  <si>
    <t>AL1.14</t>
  </si>
  <si>
    <t>AL1.15</t>
  </si>
  <si>
    <t>AL1.16</t>
  </si>
  <si>
    <t>AL1.17</t>
  </si>
  <si>
    <t>AL1.18</t>
  </si>
  <si>
    <t>AL1.19</t>
  </si>
  <si>
    <t>AL1.20</t>
  </si>
  <si>
    <t>AL1.21</t>
  </si>
  <si>
    <t>AL1.22</t>
  </si>
  <si>
    <t>AL1.23</t>
  </si>
  <si>
    <t>AL2.1</t>
  </si>
  <si>
    <t>AL2.2</t>
  </si>
  <si>
    <t>AL2.3</t>
  </si>
  <si>
    <t>AL2.4</t>
  </si>
  <si>
    <t>AL2.5</t>
  </si>
  <si>
    <t>AL2.6</t>
  </si>
  <si>
    <t>AL2.7</t>
  </si>
  <si>
    <t>AL2.8</t>
  </si>
  <si>
    <t>AL3.1</t>
  </si>
  <si>
    <t>AL3.2</t>
  </si>
  <si>
    <t>AL3.3</t>
  </si>
  <si>
    <t>AL3.4</t>
  </si>
  <si>
    <t>AL3.5</t>
  </si>
  <si>
    <t>AL4.1</t>
  </si>
  <si>
    <t>AL4.2</t>
  </si>
  <si>
    <t>AL4.3</t>
  </si>
  <si>
    <t>AL4.4</t>
  </si>
  <si>
    <t>AL4.5</t>
  </si>
  <si>
    <t>AL4.6</t>
  </si>
  <si>
    <t>AL4.7</t>
  </si>
  <si>
    <t>AL4.8</t>
  </si>
  <si>
    <t>AL4.9</t>
  </si>
  <si>
    <t>AL4.10</t>
  </si>
  <si>
    <t>AL4.11</t>
  </si>
  <si>
    <t>AL4.12</t>
  </si>
  <si>
    <t>AL4.13</t>
  </si>
  <si>
    <t>AL5.1</t>
  </si>
  <si>
    <t>AL6.1</t>
  </si>
  <si>
    <t>AL7.1</t>
  </si>
  <si>
    <t>AL8.1</t>
  </si>
  <si>
    <t>AL9.1</t>
  </si>
  <si>
    <t>AL9.2</t>
  </si>
  <si>
    <t>AL9.3</t>
  </si>
  <si>
    <t>AL9.4</t>
  </si>
  <si>
    <t>AL9.5</t>
  </si>
  <si>
    <t>AL9.6</t>
  </si>
  <si>
    <t>AL9.7</t>
  </si>
  <si>
    <t>AL9.8</t>
  </si>
  <si>
    <t>AL9.9</t>
  </si>
  <si>
    <t>AL9.10</t>
  </si>
  <si>
    <t>AL9.11</t>
  </si>
  <si>
    <t>AL9.12</t>
  </si>
  <si>
    <t>AL9.13</t>
  </si>
  <si>
    <t>AL9.14</t>
  </si>
  <si>
    <t>AL9.15</t>
  </si>
  <si>
    <t>AL9.16</t>
  </si>
  <si>
    <t>AL9.17</t>
  </si>
  <si>
    <t>AL9.18</t>
  </si>
  <si>
    <t>AL9.19</t>
  </si>
  <si>
    <t>AL9.20</t>
  </si>
  <si>
    <t>AL9.21</t>
  </si>
  <si>
    <t>AL9.22</t>
  </si>
  <si>
    <t>AL9.23</t>
  </si>
  <si>
    <t>AL9.24</t>
  </si>
  <si>
    <t>AL9.25</t>
  </si>
  <si>
    <t>AL10.1</t>
  </si>
  <si>
    <t>AL10.2</t>
  </si>
  <si>
    <t>Field name</t>
  </si>
  <si>
    <t>Manager/Direct Investor asset ID</t>
  </si>
  <si>
    <t>Asset name</t>
  </si>
  <si>
    <t>Address 1</t>
  </si>
  <si>
    <t>Address 2</t>
  </si>
  <si>
    <t>Postal code</t>
  </si>
  <si>
    <t>City name</t>
  </si>
  <si>
    <t>Country</t>
  </si>
  <si>
    <t>GEO Code</t>
  </si>
  <si>
    <t>Asset sector</t>
  </si>
  <si>
    <t>Asset sub sector</t>
  </si>
  <si>
    <t>Asset life cycle</t>
  </si>
  <si>
    <t>Vehicle/fund name</t>
  </si>
  <si>
    <t>Manager internal vehicle/fund ID</t>
  </si>
  <si>
    <t>Unit of area measurement</t>
  </si>
  <si>
    <t>Gross Floor Area</t>
  </si>
  <si>
    <t>Market value at the end of the period</t>
  </si>
  <si>
    <t>Currency</t>
  </si>
  <si>
    <t>Building completion date</t>
  </si>
  <si>
    <t>Acquisition date</t>
  </si>
  <si>
    <t>Ownership share (%)</t>
  </si>
  <si>
    <t>Ownership type</t>
  </si>
  <si>
    <t>Actual energy consumption - landlord controlled (kWh/yr)</t>
  </si>
  <si>
    <t>Actual energy consumption - tenant controlled (kWh/yr)</t>
  </si>
  <si>
    <t>Total energy data coverage (% of area)</t>
  </si>
  <si>
    <t>Generated and consumed on-site by landlord (kWh/yr)</t>
  </si>
  <si>
    <t>Generated on-site and exported by landlord (kWh/yr)</t>
  </si>
  <si>
    <t>Generated and consumed on-site by third party or tenant (kWh/yr)</t>
  </si>
  <si>
    <t>Generated off-site and purchased by landlord (kWh/yr)</t>
  </si>
  <si>
    <t>Generated off-site and purchased by tenant (kWh/yr)</t>
  </si>
  <si>
    <t>Estimated scope 2 - location based (tonne CO2e/yr)</t>
  </si>
  <si>
    <t>Asset exposed to fossil fuels (YES/NO)</t>
  </si>
  <si>
    <t>Average climate-related physical risks (low/medium/high)</t>
  </si>
  <si>
    <t>Actual waste generated - landlord controlled tonne/yr)</t>
  </si>
  <si>
    <r>
      <t xml:space="preserve">Scheme Level 1 </t>
    </r>
    <r>
      <rPr>
        <sz val="9"/>
        <color rgb="FF55585A"/>
        <rFont val="Open Sans"/>
        <family val="2"/>
      </rPr>
      <t>(please select from the drop-down list)</t>
    </r>
  </si>
  <si>
    <r>
      <t xml:space="preserve">Other Scheme Level 1 </t>
    </r>
    <r>
      <rPr>
        <sz val="9"/>
        <color rgb="FF55585A"/>
        <rFont val="Open Sans"/>
        <family val="2"/>
      </rPr>
      <t>(please select from the drop-down list)</t>
    </r>
  </si>
  <si>
    <t>Floor Area Covered 1 (area)</t>
  </si>
  <si>
    <t>Year Issued 1</t>
  </si>
  <si>
    <t>Year Expired 1</t>
  </si>
  <si>
    <r>
      <t xml:space="preserve">Scheme Level 2 </t>
    </r>
    <r>
      <rPr>
        <sz val="9"/>
        <color rgb="FF55585A"/>
        <rFont val="Open Sans"/>
        <family val="2"/>
      </rPr>
      <t>(please select from the drop-down list)</t>
    </r>
  </si>
  <si>
    <r>
      <t xml:space="preserve">Other Scheme Level 2 </t>
    </r>
    <r>
      <rPr>
        <sz val="9"/>
        <color rgb="FF55585A"/>
        <rFont val="Open Sans"/>
        <family val="2"/>
      </rPr>
      <t>(please select from the drop-down list)</t>
    </r>
  </si>
  <si>
    <t>Floor Area Covered 2 (area)</t>
  </si>
  <si>
    <t>Year Issued 2</t>
  </si>
  <si>
    <t>Year Expired 2</t>
  </si>
  <si>
    <r>
      <t xml:space="preserve">Scheme Level 3 </t>
    </r>
    <r>
      <rPr>
        <sz val="9"/>
        <color rgb="FF55585A"/>
        <rFont val="Open Sans"/>
        <family val="2"/>
      </rPr>
      <t>(please select from the drop-down list)</t>
    </r>
  </si>
  <si>
    <r>
      <t xml:space="preserve">Other Scheme Level 3 </t>
    </r>
    <r>
      <rPr>
        <sz val="9"/>
        <color rgb="FF55585A"/>
        <rFont val="Open Sans"/>
        <family val="2"/>
      </rPr>
      <t>(please select from the drop-down list)</t>
    </r>
  </si>
  <si>
    <t>Floor Area Covered 3 (area)</t>
  </si>
  <si>
    <t>Year Issued 3</t>
  </si>
  <si>
    <t>Year Expired 3</t>
  </si>
  <si>
    <r>
      <t xml:space="preserve">Scheme Level 4 </t>
    </r>
    <r>
      <rPr>
        <sz val="9"/>
        <color rgb="FF55585A"/>
        <rFont val="Open Sans"/>
        <family val="2"/>
      </rPr>
      <t>(please select from the drop-down list)</t>
    </r>
  </si>
  <si>
    <r>
      <t xml:space="preserve">Other Scheme Level 4 </t>
    </r>
    <r>
      <rPr>
        <sz val="9"/>
        <color rgb="FF55585A"/>
        <rFont val="Open Sans"/>
        <family val="2"/>
      </rPr>
      <t>(please select from the drop-down list)</t>
    </r>
  </si>
  <si>
    <t>Floor Area Covered 4 (area)</t>
  </si>
  <si>
    <t>Year Issued 4</t>
  </si>
  <si>
    <t>Year Expired 4</t>
  </si>
  <si>
    <r>
      <t xml:space="preserve">Scheme Level 5 </t>
    </r>
    <r>
      <rPr>
        <sz val="9"/>
        <color rgb="FF55585A"/>
        <rFont val="Open Sans"/>
        <family val="2"/>
      </rPr>
      <t>(please select from the drop-down list)</t>
    </r>
  </si>
  <si>
    <r>
      <t xml:space="preserve">Other Scheme Level 5 </t>
    </r>
    <r>
      <rPr>
        <sz val="9"/>
        <color rgb="FF55585A"/>
        <rFont val="Open Sans"/>
        <family val="2"/>
      </rPr>
      <t>(please select from the drop-down list)</t>
    </r>
  </si>
  <si>
    <t>Floor Area Covered 5 (area)</t>
  </si>
  <si>
    <t>Year Issued 5</t>
  </si>
  <si>
    <t>Year Expired 5</t>
  </si>
  <si>
    <r>
      <t xml:space="preserve">Scheme Level Energy Ratings </t>
    </r>
    <r>
      <rPr>
        <sz val="9"/>
        <color rgb="FF55585A"/>
        <rFont val="Open Sans"/>
        <family val="2"/>
      </rPr>
      <t>(please select from the drop-down list)</t>
    </r>
  </si>
  <si>
    <t>Floor Area Covered Energy Ratings (area)</t>
  </si>
  <si>
    <t>INREV Asset Level Index (ALI) Mapping</t>
  </si>
  <si>
    <t>ü</t>
  </si>
  <si>
    <t xml:space="preserve">INREV Guidelines (Vehicle Level) Indicator ID </t>
  </si>
  <si>
    <t>ENV1 - Required INREV KPI - Vehicle Level</t>
  </si>
  <si>
    <t>ENV2 - Required INREV KPI - Vehicle Level</t>
  </si>
  <si>
    <t>ENV3 - Required INREV KPI - Vehicle Level</t>
  </si>
  <si>
    <t>ENV4 - Required INREV KPI - Vehicle Level</t>
  </si>
  <si>
    <t>ENV5 - Required INREV KPI - Vehicle Level</t>
  </si>
  <si>
    <t>ENV6 / 7 - Required INREV KPI - Vehicle Level</t>
  </si>
  <si>
    <t>ENV8 - Required INREV KPI - Vehicle Level</t>
  </si>
  <si>
    <t>ENV9 - Required INREV KPI - Vehicle Level</t>
  </si>
  <si>
    <t>ENV10 - Required INREV KPI - Vehicle Level</t>
  </si>
  <si>
    <t>ENV11 - Required INREV KPI - Vehicle Level</t>
  </si>
  <si>
    <t>ENV12 - Required INREV KPI - Vehicle Level</t>
  </si>
  <si>
    <t>ENV14 - Required INREV KPI - Vehicle Level</t>
  </si>
  <si>
    <t>ENV15 - Required INREV KPI - Vehicle Level</t>
  </si>
  <si>
    <t>ENV16 - Required INREV KPI - Vehicle Level</t>
  </si>
  <si>
    <t>ENV17 - Required INREV KPI - Vehicle Level</t>
  </si>
  <si>
    <t>ENV18 - Required INREV KPI - Vehicle Level</t>
  </si>
  <si>
    <t>ENV19 - Required INREV KPI - Vehicle Level</t>
  </si>
  <si>
    <t>ENV20 / 21 - Required INREV KPI - Vehicle Level</t>
  </si>
  <si>
    <t>ENV20 - Required INREV KPI - Vehicle Level</t>
  </si>
  <si>
    <t>ENV22 - Required INREV KPI - Vehicle Level</t>
  </si>
  <si>
    <t>ENV23 - Required INREV KPI - Vehicle Level</t>
  </si>
  <si>
    <t>ENV24 - Required INREV KPI - Vehicle Level</t>
  </si>
  <si>
    <t>ENV25 - Required INREV KPI - Vehicle Level</t>
  </si>
  <si>
    <t xml:space="preserve">ENV26 - Required INREV KPI - Vehicle Level </t>
  </si>
  <si>
    <t>ENV26 - Required INREV KPI - Vehicle Level</t>
  </si>
  <si>
    <t>ENV27 / 28 - Required INREV KPI - Vehicle Level</t>
  </si>
  <si>
    <t>GRESB Asset Spreadsheet 2023 - see detailed ID in Definitions</t>
  </si>
  <si>
    <t>RC tab - C4</t>
  </si>
  <si>
    <t>RC tab - I5</t>
  </si>
  <si>
    <t>RC tab - H5</t>
  </si>
  <si>
    <t>RC tab - F5</t>
  </si>
  <si>
    <t>RC tab - E4</t>
  </si>
  <si>
    <t>AC tab - N4</t>
  </si>
  <si>
    <t>Energy tab - (V7+AE7+AN7+Y7+AH7+AQ7+AB7+AK7+AT7 + BF7 + BG7)</t>
  </si>
  <si>
    <t>Energy tab - AW7 + BH7 + AZ7 + BC7 + BI7</t>
  </si>
  <si>
    <t>Energy tab - BJ7</t>
  </si>
  <si>
    <t>Energy tab - BK7</t>
  </si>
  <si>
    <t>Energy tab - BL7</t>
  </si>
  <si>
    <t>Energy tab - BM7</t>
  </si>
  <si>
    <t>Energy tab - BN7</t>
  </si>
  <si>
    <t>GHG tab - E7</t>
  </si>
  <si>
    <t>GHG tab - I7</t>
  </si>
  <si>
    <t>GHG tab - M7</t>
  </si>
  <si>
    <t>GHG tab - O7</t>
  </si>
  <si>
    <t>Water tab - J7 + M7 + P7 + V7</t>
  </si>
  <si>
    <t>BC tab - D6</t>
  </si>
  <si>
    <t>BC tab - E6</t>
  </si>
  <si>
    <t>BC tab - N6</t>
  </si>
  <si>
    <t>BC tab - O6</t>
  </si>
  <si>
    <t>Required Asset Level Definitions</t>
  </si>
  <si>
    <t>Format</t>
  </si>
  <si>
    <t>Instruction and Definition</t>
  </si>
  <si>
    <t>INREV Asset Level Index (ALI) Identifier</t>
  </si>
  <si>
    <t>GRESB Identifier</t>
  </si>
  <si>
    <t>GRESB Asset Spreadsheet 2023 Reference</t>
  </si>
  <si>
    <t>asset_level_manager_direct_investor_asset_id</t>
  </si>
  <si>
    <t>Number (without decimals, without separator)</t>
  </si>
  <si>
    <r>
      <rPr>
        <sz val="9"/>
        <color rgb="FF55585A"/>
        <rFont val="Open Sans"/>
        <family val="2"/>
      </rPr>
      <t xml:space="preserve">ID provided by investment manager/direct investor. Unique identifier of asset known by the direct investment manager/direct investor. This ID should remain unchanged for every period. Aligned with INREV Asset Level Index (ALI), </t>
    </r>
    <r>
      <rPr>
        <u/>
        <sz val="9"/>
        <color rgb="FF55585A"/>
        <rFont val="Open Sans"/>
        <family val="2"/>
      </rPr>
      <t>click to see the details.</t>
    </r>
  </si>
  <si>
    <t>Asset_ID</t>
  </si>
  <si>
    <t/>
  </si>
  <si>
    <t>asset_level_data_reporting_year</t>
  </si>
  <si>
    <t>Drop down</t>
  </si>
  <si>
    <t xml:space="preserve">The reporting year the non-financial statements refer to. </t>
  </si>
  <si>
    <t>Reporting_Year</t>
  </si>
  <si>
    <t>asset_level_reporting_period</t>
  </si>
  <si>
    <t xml:space="preserve">The span of time covered by the set of non financial statements. it is typically either for a month, quarter or year. </t>
  </si>
  <si>
    <t>End_Period_Date</t>
  </si>
  <si>
    <t>al_asset_name</t>
  </si>
  <si>
    <t>Text</t>
  </si>
  <si>
    <r>
      <rPr>
        <sz val="9"/>
        <color rgb="FF55585A"/>
        <rFont val="Open Sans"/>
        <family val="2"/>
      </rPr>
      <t xml:space="preserve">A text description of the name of the asset. This describes land and/or building(s). Aligned with INREV ALI, </t>
    </r>
    <r>
      <rPr>
        <u/>
        <sz val="9"/>
        <color rgb="FF55585A"/>
        <rFont val="Open Sans"/>
        <family val="2"/>
      </rPr>
      <t>click to see the details.</t>
    </r>
  </si>
  <si>
    <t>Asset_Name</t>
  </si>
  <si>
    <t>property_type_code</t>
  </si>
  <si>
    <t>al_address_1</t>
  </si>
  <si>
    <r>
      <rPr>
        <sz val="9"/>
        <color rgb="FF55585A"/>
        <rFont val="Open Sans"/>
        <family val="2"/>
      </rPr>
      <t xml:space="preserve">Main address, name of the street on which the asset is located. Aligned with INREV ALI, </t>
    </r>
    <r>
      <rPr>
        <u/>
        <sz val="9"/>
        <color rgb="FF55585A"/>
        <rFont val="Open Sans"/>
        <family val="2"/>
      </rPr>
      <t>click to see the details.</t>
    </r>
  </si>
  <si>
    <t>Address1</t>
  </si>
  <si>
    <t>ownership_to</t>
  </si>
  <si>
    <t>al_address_2</t>
  </si>
  <si>
    <r>
      <rPr>
        <sz val="9"/>
        <color rgb="FF55585A"/>
        <rFont val="Open Sans"/>
        <family val="2"/>
      </rPr>
      <t xml:space="preserve">The number of a building / house of the asset (includes suffix). Aligned with INREV ALI, </t>
    </r>
    <r>
      <rPr>
        <u/>
        <sz val="9"/>
        <color rgb="FF55585A"/>
        <rFont val="Open Sans"/>
        <family val="2"/>
      </rPr>
      <t>click to see the details.</t>
    </r>
  </si>
  <si>
    <t>Address2</t>
  </si>
  <si>
    <t>al_postal_code</t>
  </si>
  <si>
    <r>
      <rPr>
        <sz val="9"/>
        <color rgb="FF55585A"/>
        <rFont val="Open Sans"/>
        <family val="2"/>
      </rPr>
      <t xml:space="preserve">Postal code of the asset. Aligned with INREV ALI, </t>
    </r>
    <r>
      <rPr>
        <u/>
        <sz val="9"/>
        <color rgb="FF55585A"/>
        <rFont val="Open Sans"/>
        <family val="2"/>
      </rPr>
      <t>click to see the details.</t>
    </r>
  </si>
  <si>
    <t>Postal_Code</t>
  </si>
  <si>
    <t>al_city_name</t>
  </si>
  <si>
    <r>
      <rPr>
        <sz val="9"/>
        <color rgb="FF55585A"/>
        <rFont val="Open Sans"/>
        <family val="2"/>
      </rPr>
      <t>The name of the town, city or village of the address. Aligned with INREV ALI,</t>
    </r>
    <r>
      <rPr>
        <u/>
        <sz val="9"/>
        <color theme="10"/>
        <rFont val="Open Sans"/>
        <family val="2"/>
      </rPr>
      <t xml:space="preserve"> </t>
    </r>
    <r>
      <rPr>
        <u/>
        <sz val="9"/>
        <color rgb="FF55585A"/>
        <rFont val="Open Sans"/>
        <family val="2"/>
      </rPr>
      <t>click to see the details.</t>
    </r>
  </si>
  <si>
    <t>City_Name</t>
  </si>
  <si>
    <t>asset_vacancy</t>
  </si>
  <si>
    <t>al_country</t>
  </si>
  <si>
    <r>
      <rPr>
        <sz val="9"/>
        <color rgb="FF55585A"/>
        <rFont val="Open Sans"/>
        <family val="2"/>
      </rPr>
      <t xml:space="preserve">The name of the country of the address. Aligned with INREV ALI, </t>
    </r>
    <r>
      <rPr>
        <u/>
        <sz val="9"/>
        <color rgb="FF55585A"/>
        <rFont val="Open Sans"/>
        <family val="2"/>
      </rPr>
      <t>click to see the details.</t>
    </r>
  </si>
  <si>
    <t>ownership_from</t>
  </si>
  <si>
    <t>al_geo_code</t>
  </si>
  <si>
    <t>General</t>
  </si>
  <si>
    <r>
      <rPr>
        <sz val="9"/>
        <color rgb="FF55585A"/>
        <rFont val="Open Sans"/>
        <family val="2"/>
      </rPr>
      <t xml:space="preserve">Geocoding is the process of converting addresses (like "1600 Amphitheatre Parkway, Mountain View, CA") into geographic coordinates (like latitude 37.423021 and longitude -122.083739). The following website https://plus.codes/ needs to be used to lookup the correct GEO code. GEO code should be provided in the following format: 52.337063,4.873062. Aligned with INREV ALI, </t>
    </r>
    <r>
      <rPr>
        <u/>
        <sz val="9"/>
        <color rgb="FF55585A"/>
        <rFont val="Open Sans"/>
        <family val="2"/>
      </rPr>
      <t>click to see the details.</t>
    </r>
  </si>
  <si>
    <t>GEO_Code</t>
  </si>
  <si>
    <t>al_asset_sector</t>
  </si>
  <si>
    <t>Asset use (e.g. retail, office, industrial, residential, etc). Main asset use is determined by the local authority classification or is manager defined. If the share of market rent of any single asset use type is greater than 50% select this as the main asset use. If none of the types has a share greater than 50%, the asset type should be defined as mixed. Aligned with INREV ALI, click to see the details.</t>
  </si>
  <si>
    <t>Asset_Type</t>
  </si>
  <si>
    <t>tenant_ctrl</t>
  </si>
  <si>
    <t>al_asset_sector_type_office</t>
  </si>
  <si>
    <t>AL1.11.1</t>
  </si>
  <si>
    <t xml:space="preserve">Asset sector definition Office </t>
  </si>
  <si>
    <t>Office real estate refers to commercial properties that are specifically designed, built, or adapted to accommodate various businesses and organizations for their administrative, operational, and professional activities. These properties encompass a range of physical spaces, such as office buildings, office parks, coworking spaces, and business centres. Office real estate serves as a hub for professional interactions, collaboration, and daily operations, providing tenants with functional workspaces equipped with amenities, utilities, and infrastructure tailored to support their business needs.</t>
  </si>
  <si>
    <t>al_asset_sector_type_retail</t>
  </si>
  <si>
    <t>AL1.11.2</t>
  </si>
  <si>
    <t>Asset sector definition Retail</t>
  </si>
  <si>
    <t>Retail real estate refers to commercial properties that are specifically designed, constructed, or adapted to host a variety of retail businesses and activities. These properties encompass diverse physical spaces, including shopping malls, strip malls, standalone retail stores, department stores, and other consumer-focused establishments. Retail real estate serves as a platform for businesses to showcase and sell their products or services directly to consumers.</t>
  </si>
  <si>
    <t>al_asset_sector_type_industrial_logistics</t>
  </si>
  <si>
    <t>AL1.11.3</t>
  </si>
  <si>
    <t>Asset sector definition Industrial/Logistics</t>
  </si>
  <si>
    <t>Industrial/logistic real estate refers to commercial properties that are purpose-built, adapted, or repurposed to facilitate the storage, distribution, manufacturing, and transportation of goods and products. These properties encompass a range of physical spaces, including warehouses, distribution centres, manufacturing facilities, industrial parks, and logistics hubs.</t>
  </si>
  <si>
    <t>al_asset_sector_type_residential</t>
  </si>
  <si>
    <t>AL1.11.4</t>
  </si>
  <si>
    <t>Asset sector definition Residential</t>
  </si>
  <si>
    <t>Residential real estate refers to properties that are designed, constructed, or adapted primarily for the purpose of providing housing and accommodation to individuals and families. These properties encompass a wide spectrum of living spaces, including single-family homes, condominiums, apartments, townhouses, and other housing units. Residential real estate serves as the physical space where people live, relax, and carry out their daily lives.</t>
  </si>
  <si>
    <t>al_asset_sector_type_mixed</t>
  </si>
  <si>
    <t>AL1.11.5</t>
  </si>
  <si>
    <t>Asset sector definition Mixed</t>
  </si>
  <si>
    <t>Mixed real estate refers to properties with more than one sub-type which do not have more than 50% of one specific category.</t>
  </si>
  <si>
    <t>al_asset_sector_type_parking</t>
  </si>
  <si>
    <t>AL1.11.6</t>
  </si>
  <si>
    <t>Asset sector definition Parking</t>
  </si>
  <si>
    <t xml:space="preserve">Parking real estate refers to properties specifically designated and developed to provide parking facilities for vehicles, such as cars, motorcycles, and bicycles. These properties encompass various types of parking structures, lots, and spaces designed to accommodate vehicles temporarily while they are not in use. </t>
  </si>
  <si>
    <t>al_asset_sector_type_student_housing</t>
  </si>
  <si>
    <t>AL1.11.7</t>
  </si>
  <si>
    <t>Asset sector definition Student Housing</t>
  </si>
  <si>
    <t xml:space="preserve">Student housing real estate refers to properties that are specifically designed, developed, or adapted to provide accommodation for students, typically those attending colleges, universities, or other educational institutions. These properties encompass a range of living spaces, including dormitories, apartments, shared housing, and other residential arrangements tailored to the needs of students. Student housing real estate aims to create an environment conducive to learning, socializing, and personal growth, often including amenities and services that cater to the unique requirements of student life. </t>
  </si>
  <si>
    <t>al_asset_sector_type_hotel</t>
  </si>
  <si>
    <t>AL1.11.8</t>
  </si>
  <si>
    <t>Asset sector definition Hotel</t>
  </si>
  <si>
    <t>Hotel real estate refers to commercial properties that are purposefully designed, constructed, or adapted to provide temporary lodging, accommodation, and hospitality services to travellers, tourists, and visitors. These properties encompass a diverse range of accommodations, including full-service hotels, boutique hotels, motels, resorts, and other hospitality establishments. Hotel real estate is equipped with guest rooms, amenities, and facilities tailored to offer comfort, convenience, and a welcoming experience for guests during their stay.</t>
  </si>
  <si>
    <t>al_asset_sector_type_leisure</t>
  </si>
  <si>
    <t>AL1.11.9</t>
  </si>
  <si>
    <t xml:space="preserve">Asset sector definition Leisure </t>
  </si>
  <si>
    <t>Leisure real estate refers to properties that are specifically designed, developed, or adapted to cater to recreational and entertainment activities, providing individuals with spaces to relax, unwind, and engage in leisurely pursuits. These properties encompass a variety of settings, including vacation homes, timeshares, beachfront properties, cabins, golf course communities, and other destinations focused on offering leisure and recreational experiences. Leisure real estate aims to create environments that promote relaxation, enjoyment, and escape from daily routines, often incorporating amenities and facilities that support activities such as sports, entertainment, and relaxation.</t>
  </si>
  <si>
    <t>al_asset_sector_type_healthcare</t>
  </si>
  <si>
    <t>AL1.11.10</t>
  </si>
  <si>
    <t>Asset sector definition Healthcare</t>
  </si>
  <si>
    <t>Healthcare real estate refers to properties that are purposefully designed, built, or adapted to provide medical, healthcare, and wellness-related services. These properties encompass a diverse range of healthcare facilities, including hospitals, clinics, medical office buildings, assisted living facilities, nursing homes, and specialized medical centres. Healthcare real estate is equipped with infrastructure, technology, and amenities tailored to support medical professionals in delivering patient care and wellness services.</t>
  </si>
  <si>
    <t>al_asset_sector_type_aged_care</t>
  </si>
  <si>
    <t>AL1.11.11</t>
  </si>
  <si>
    <t>Asset sector definition Aged Care</t>
  </si>
  <si>
    <t>Aged care real estate refers to properties that are specifically designed, developed, or adapted to provide housing, care, and support services for elderly individuals who require assistance with daily activities and healthcare needs. These properties encompass a range of living arrangements, including nursing homes, assisted living facilities, retirement communities, and other housing options tailored to meet the unique requirements of seniors in their later stages of life. Aged care real estate aims to create environments that promote safety, comfort, and a sense of community for older adults, often incorporating amenities and services that address their physical, social, and emotional well-being.</t>
  </si>
  <si>
    <t>al_asset_sector_type_education</t>
  </si>
  <si>
    <t>AL1.11.12</t>
  </si>
  <si>
    <t>Asset sector definition Education</t>
  </si>
  <si>
    <t>Education real estate refers to properties that are specifically designed, constructed, or adapted to facilitate learning, teaching, and educational activities. These properties encompass a variety of educational institutions, including schools, colleges, universities, training centres, and research facilities. Education real estate provides physical spaces that support academic, intellectual, and skill development, offering classrooms, laboratories, libraries, lecture halls, and other facilities essential for education.</t>
  </si>
  <si>
    <t>al_asset_sector_type_agriculture</t>
  </si>
  <si>
    <t>AL1.11.13</t>
  </si>
  <si>
    <t>Asset sector definition Agriculture</t>
  </si>
  <si>
    <t>Agricultural real estate refers to properties that are specifically designated, developed, or utilized for agricultural purposes, encompassing the cultivation of crops, raising of livestock, and other farming-related activities. These properties include farmland, ranches, orchards, vineyards, and agricultural facilities. Agricultural real estate is essential for food production, resource sustainability, and the economic livelihood of rural communities. It provides the physical space where various agricultural activities take place, such as planting, growing, harvesting, and animal husbandry.</t>
  </si>
  <si>
    <t>al_asset_sector_type_other</t>
  </si>
  <si>
    <t>AL1.11.14</t>
  </si>
  <si>
    <t>Asset sector definition Other</t>
  </si>
  <si>
    <t>Other real estate refers to properties that do not classify in one of the above mentioned sub-types.</t>
  </si>
  <si>
    <t>al_asset_sub_sector</t>
  </si>
  <si>
    <r>
      <rPr>
        <sz val="9"/>
        <color rgb="FF55585A"/>
        <rFont val="Open Sans"/>
        <family val="2"/>
      </rPr>
      <t xml:space="preserve">Asset sub-type depends on the asset type. (eg for residential: student housing, social housing, etc). If the share of market rent of any single sub-asset use type is greater than 50% select this as the main asset use. If none of the types has a share greater than 50%, the asset sub type should be defined as mixed. Aligned with INREV ALI, </t>
    </r>
    <r>
      <rPr>
        <u/>
        <sz val="9"/>
        <color rgb="FF55585A"/>
        <rFont val="Open Sans"/>
        <family val="2"/>
      </rPr>
      <t>click to see the details.</t>
    </r>
  </si>
  <si>
    <t>Asset_SubType</t>
  </si>
  <si>
    <t>al_asset_life_cycle</t>
  </si>
  <si>
    <r>
      <rPr>
        <sz val="9"/>
        <color rgb="FF55585A"/>
        <rFont val="Open Sans"/>
        <family val="2"/>
      </rPr>
      <t xml:space="preserve">Current life cycle stage for the asset (eg Pre-development, development, etc.). Aligned with INREV ALI, </t>
    </r>
    <r>
      <rPr>
        <u/>
        <sz val="9"/>
        <color rgb="FF55585A"/>
        <rFont val="Open Sans"/>
        <family val="2"/>
      </rPr>
      <t>click to see the details.</t>
    </r>
  </si>
  <si>
    <t>Asset_Life_Cycle</t>
  </si>
  <si>
    <t>al_vehicle_fund_name</t>
  </si>
  <si>
    <r>
      <rPr>
        <sz val="9"/>
        <color rgb="FF55585A"/>
        <rFont val="Open Sans"/>
        <family val="2"/>
      </rPr>
      <t xml:space="preserve">Name of the vehicle which holds the asset. Aligned with INREV ALI, </t>
    </r>
    <r>
      <rPr>
        <u/>
        <sz val="9"/>
        <color rgb="FF55585A"/>
        <rFont val="Open Sans"/>
        <family val="2"/>
      </rPr>
      <t>click to see the details.</t>
    </r>
  </si>
  <si>
    <t>Vehicle_Name</t>
  </si>
  <si>
    <t>al_manager_internal_vehicle_fund_id</t>
  </si>
  <si>
    <r>
      <t>ID provided by investment manager. Unique identifier of asset known by the investment manager. This ID should only change when the asset is sold to another fund or investor. Aligned with INREV ALI,</t>
    </r>
    <r>
      <rPr>
        <u/>
        <sz val="9"/>
        <color theme="10"/>
        <rFont val="Open Sans"/>
        <family val="2"/>
      </rPr>
      <t xml:space="preserve"> </t>
    </r>
    <r>
      <rPr>
        <u/>
        <sz val="9"/>
        <color rgb="FF55585A"/>
        <rFont val="Open Sans"/>
        <family val="2"/>
      </rPr>
      <t>click to see the details.</t>
    </r>
  </si>
  <si>
    <t>Manager_Vehicle_ID</t>
  </si>
  <si>
    <t>al_unit_area_measurement</t>
  </si>
  <si>
    <t>Unit of measurement, eg sqM, sqFt.</t>
  </si>
  <si>
    <t>al_gross_floor_area</t>
  </si>
  <si>
    <t>Number (without decimals, with separator)</t>
  </si>
  <si>
    <t>Gross floor area of the asset.</t>
  </si>
  <si>
    <t>asset_size</t>
  </si>
  <si>
    <t>al_market_value_end_period</t>
  </si>
  <si>
    <t>The current appraised market value (value as of last day of current quarter) of the asset as determined by an external or internal appraisal as if it were being sold without existing financing.</t>
  </si>
  <si>
    <t>al_currency</t>
  </si>
  <si>
    <t>al_building_completion_date</t>
  </si>
  <si>
    <t>Date</t>
  </si>
  <si>
    <t>The date when construction is officially completed. Aligned with INREV SDDS 4.0 ALD1.14</t>
  </si>
  <si>
    <t>al_acqusition date</t>
  </si>
  <si>
    <t>In case of acquisition during the period, date of completion of acquisition of the asset. Aligned with INREV SDDS 4.0 ALD1.1.15</t>
  </si>
  <si>
    <t>al_ownership_share_percentage</t>
  </si>
  <si>
    <t>Percentage</t>
  </si>
  <si>
    <t>The ownership share is defined as the actual contractual ownership share of the asset (%). All data should be provided based on the ownership share of the asset and NOT as if 100% owned. Aligned with INREV SDDS 4.0 ALD1.16</t>
  </si>
  <si>
    <t>Ownership_Share</t>
  </si>
  <si>
    <t>ald_ownership_type</t>
  </si>
  <si>
    <t>Freehold vs leasehold. If part of asset are leasehold and part is freehold it should be defined based on the share of Market Rent (MR) if any type is more than 50%. Aligned with INREV SDDS 4.0 ALD1.17</t>
  </si>
  <si>
    <t>Ownership_Type</t>
  </si>
  <si>
    <t>al_actual_energy_consumption_landlord_controlled</t>
  </si>
  <si>
    <t xml:space="preserve">Actual energy consumption (based on consumption from smart/manual meter readings or invoices) for the asset that is in landlord’s control. A landlord controlled area is the one for which the landlord is determined to have “operational control” where operational control is defined as having the ability to introduce and implement operating policies, health and safety policies, and/or environmental policies. If both the landlord and tenant have the authority to introduce and implement any or all of the policies mentioned above, the area should be reported as landlord controlled (ref: GRESB). The terms 'landlord controlled' '-obtained' and '-acquired' can be used interchangeably.
</t>
  </si>
  <si>
    <t>(en_abs_lc_bsf + en_abs_lc_bsd + en_abs_lc_bcf + en_abs_lc_tf + en_abs_lc_bcd + en_abs_lc_td + en_abs_lc_bse + en_abs_lc_bce + en_abs_lc_te + en_abs_lc_of + en_abs_lc_oe)</t>
  </si>
  <si>
    <t>al_actual_energy_consumption_tenant_controlled</t>
  </si>
  <si>
    <t>Actual energy consumption (based on consumption from smart/manual meter readings or invoices) for the asset that is in tenant’s control. If a single tenant has the greatest authority to introduce and implement operating policies and environmental policies, the tenant should be assumed to have operational control (ref: GRESB).</t>
  </si>
  <si>
    <t>(en_abs_tc_tf + en_abs_tc_of + en_abs_tc_td + en_abs_tc_te + en_abs_tc_oe)</t>
  </si>
  <si>
    <t>al_actual_energy_data_coverage_percentage_area</t>
  </si>
  <si>
    <t>The floor area percentage of the asset for which actual data is provided for total energy consumption (sum of landlord and tenant controlled). This is calculated based on the amount of space for which data is provided divided by total supply area. Recommended unit of measure for data coverage is by area, investment managers may identify and report KPIs on value (AUM basis). Please also consider the availability of data for the period of time for which assets are owned by the vehicle (ref: GRESB).</t>
  </si>
  <si>
    <t>((en_cov_wf / en_tot_wf) + (en_cov_wd / en_tot_wd) + (en_cov_we / en_tot_we)) / Number of energy types used</t>
  </si>
  <si>
    <t xml:space="preserve">Energy tab - ((N7/O7) + (Q7/R7) + (T7/U7)) / Number emery types used. </t>
  </si>
  <si>
    <t>al_estimated_energy_consumption_landlords_control</t>
  </si>
  <si>
    <t>Estimated energy consumption for the asset that is in landlord’s control. In the absence of actual data, energy use can be estimated based on building characteristics and publicly available data using commercial databases - see PCAF, and/or linear extrapolation could be applied - see CRREM (ref: GRESB).</t>
  </si>
  <si>
    <t>al_estimated_energy_consumption_tenants_control</t>
  </si>
  <si>
    <t>al_total_energy_consumption</t>
  </si>
  <si>
    <t>Energy consumed during the operational phase of a building. This includes the landlord' controlled energy consumption and the tenant controlled actual and estimated energy consumption.</t>
  </si>
  <si>
    <t>al_total_energy_area_percentage_area</t>
  </si>
  <si>
    <t>The floor area percentage of the asset for which total energy consumption is reported. This is calculated based on the amount of space for which data is provided divided by total supply area. Recommended unit of measure for data coverage is by area, investment managers may identify and report KPIs on value (AUM basis). Please also consider the availability of data for the period of time for which assets are owned by the vehicle (ref: GRESB).</t>
  </si>
  <si>
    <t>Energy_Data_Coverage</t>
  </si>
  <si>
    <t>al_energy_intensity</t>
  </si>
  <si>
    <t>Number (with decimals, with separator)</t>
  </si>
  <si>
    <t>The energy intensity of the asset for which both actual and estimated data is provided for total energy consumption (sum of landlord and tenant controlled). This is calculated based on the total actual and estimated energy consumption provided divided by total floor area. Recommended unit of measure for energy intensity is by floor space, investment managers may identify and report KPIs on value (AUM basis).</t>
  </si>
  <si>
    <t>Energy_Use_Intensity</t>
  </si>
  <si>
    <t>al_generated_consumed_on_site_landlord</t>
  </si>
  <si>
    <t>The asset's total energy use, both actual and estimated, that is generated and consumed from on-site renewable energy by landlord. Any source of energy produced at the site that can be used without depleting reserves, including energy from the sun, wind, water and the earth’s core. Technologies should be available onsite, such as photovoltaic panels, wind turbines, transpired solar collectors, solar hot water heaters, small-scale hydroelectric power plants, etc (ref: GRESB).</t>
  </si>
  <si>
    <t>Energy_Renewable_Onsite_Consumed_Landlord</t>
  </si>
  <si>
    <t>en_ren_ons_con</t>
  </si>
  <si>
    <t>al_generated_on_site_exported_landlord</t>
  </si>
  <si>
    <t xml:space="preserve">The asset's total energy use, both actual and estimated, that is generated from on-site renewable energy by landlord and exported. Any source of energy produced at the site that can be used without depleting reserves, including energy from the sun, wind, water and the earth’s core. Technologies should be available onsite, such as photovoltaic panels, wind turbines, transpired solar collectors, solar hot water heaters, small-scale hydroelectric power plants, etc (ref: GRESB). </t>
  </si>
  <si>
    <t>Energy_Renewable_Onsite_Exported_Landlord</t>
  </si>
  <si>
    <t>en_ren_ons_exp</t>
  </si>
  <si>
    <t>al_generated_consumed_on_site_third_party_tenant</t>
  </si>
  <si>
    <t>The asset's total energy use, both actual and estimated, that is generated and consumed from on-site renewable energy by third party or tenant. Any source of energy produced at the site that can be used without depleting reserves, including energy from the sun, wind, water and the earth’s core. Technologies should be available onsite, such as photovoltaic panels, wind turbines, transpired solar collectors, solar hot water heaters, small-scale hydroelectric power plants, etc (ref: GRESB).</t>
  </si>
  <si>
    <t>Energy_Renewable_Onsite_Consumed_tenant</t>
  </si>
  <si>
    <t>en_ren_ons_tpt</t>
  </si>
  <si>
    <t>al_generated_off_site_purchased_landlord</t>
  </si>
  <si>
    <t>The asset's total energy use, both actual and estimated, that is generated and consumed from off-site renewable energy by landlord. Any source of energy produced at the site that can be used without depleting reserves, including energy from the sun, wind, water and the earth’s core. Technologies should be available onsite, such as photovoltaic panels, wind turbines, transpired solar collectors, solar hot water heaters, small-scale hydroelectric power plants, etc (ref: GRESB).</t>
  </si>
  <si>
    <t>Energy_Renewable_Offsite_Landlord</t>
  </si>
  <si>
    <t>en_ren_ofs_pbl</t>
  </si>
  <si>
    <t>al_generated_off_site_purchased_tenant</t>
  </si>
  <si>
    <t>The asset's total energy use, both actual and estimated, that is generated and consumed from off-site renewable energy by tenant. Any source of energy produced at the site that can be used without depleting reserves, including energy from the sun, wind, water and the earth’s core. Technologies should be available onsite, such as photovoltaic panels, wind turbines, transpired solar collectors, solar hot water heaters, small-scale hydroelectric power plants, etc (ref: GRESB).</t>
  </si>
  <si>
    <t>Energy_Renewable_Offsite_Tenant</t>
  </si>
  <si>
    <t>en_ren_ofs_pbt</t>
  </si>
  <si>
    <t>al_actual_scope_1_emissions</t>
  </si>
  <si>
    <t>Actual scope 1 emissions, also known as direct emissions, are defined as emissions from sources that are owned or controlled by the reporting company. This might include, for example, fuel consumption, natural gas combusted in a boiler in the asset.</t>
  </si>
  <si>
    <t>ghg_abs_s1_w</t>
  </si>
  <si>
    <t>al_actual_scope_2_emissions_location_based</t>
  </si>
  <si>
    <t>Actual location-based scope 2 emissions, also known as indirect emissions, are emissions from purchased electricity, heat, steam or cooling consumed by the asset, but generated elsewhere. Location-based method quantifies Scope 2 GHG emissions based on average energy generation emission factors for defined locations, including local, subnational, or national boundaries (ref: GHG Protocol, “Scope 2 Guidance”, Glossary, 2015).</t>
  </si>
  <si>
    <t>ghg_abs_s2_lb_w</t>
  </si>
  <si>
    <t>al_actual_scope_2_emissions_market_based</t>
  </si>
  <si>
    <t>Actual market-based scope 2 emissions, also known as indirect emissions, are emissions from purchased electricity, heat, steam or cooling consumed by the asset, but generated elsewhere. Market-based method quantifies Scope 2 GHG emissions based on GHG emissions emitted by the generators from which the reporting entity contractually purchases electricity bundled with instruments, or unbundled instruments on their own (ref: GHG Protocol, “Scope 2 Guidance”, Glossary, 2015).</t>
  </si>
  <si>
    <t>ghg_abs_s2_mb_w</t>
  </si>
  <si>
    <t>al_actual_scope_3_emissions</t>
  </si>
  <si>
    <t>Actual scope 3 emissions are calculated as the emissions associated with tenant areas. Scope 3 emissions do not include embodied carbon as it is a separate recommended indicator of INREV framework. Scope 3 emissions cover only operational activities of the asset and do not include emissions generated through the organisation’s operations or by its employees, or upstream supply chain emissions (ref: GRESB).</t>
  </si>
  <si>
    <t>ghg_abs_s3_w</t>
  </si>
  <si>
    <t>al_estimated_scope_1_emissions</t>
  </si>
  <si>
    <t>In the absence of actual data, energy use can be estimated based on building characteristics and publicly available data using commercial databases (PCAF), and/or linear extrapolation could be applied - see CRREM (ref: GRESB).</t>
  </si>
  <si>
    <t>al_estimated_scope_2_location_based</t>
  </si>
  <si>
    <t>In the absence of actual data, energy use can be estimated based on building characteristics and publicly available data using commercial databases - see PCAF, and/or linear extrapolation could be applied - see CRREM (ref: GRESB). Location-based method quantifies Scope 2 GHG emissions based on average energy generation emission factors for defined locations, including local, subnational, or national boundaries (ref: GHG Protocol, “Scope 2 Guidance”, Glossary, 2015).</t>
  </si>
  <si>
    <t>al_estimated_scope_2_emissions_market_based</t>
  </si>
  <si>
    <t>In the absence of actual data, energy use can be estimated based on building characteristics and publicly available data using commercial databases - see PCAF, and/or linear extrapolation could be applied - see CRREM (ref: GRESB). Market-based method quantifies Scope 2 GHG emissions based on GHG emissions emitted by the generators from which the reporting entity contractually purchases electricity bundled with instruments, or unbundled instruments on their own (ref: GHG Protocol, “Scope 2 Guidance”, Glossary, 2015).</t>
  </si>
  <si>
    <t>al_estimated_scope_3_emissions</t>
  </si>
  <si>
    <t>In the absence of actual data, energy use can be estimated based on building characteristics and publicly available data using commercial databases - see PCAF, and/or linear extrapolation could be applied - see CRREM (ref: GRESB).</t>
  </si>
  <si>
    <t>al_total_operational_carbon_location_based</t>
  </si>
  <si>
    <t>Total of operational location-based scope 1,2,3 emissions covering both estimated and actual data. Operational carbon emissions cover only operational activities of the asset and do not include emissions generated through the organisation’s operations or by its employees, or upstream supply chain emissions (ref: GRESB). Location-based method quantifies Scope 2 GHG emissions based on average energy generation emission factors for defined locations, including local, subnational, or national boundaries (ref: GHG Protocol, “Scope 2 Guidance”, Glossary, 2015).</t>
  </si>
  <si>
    <t>al_total_operational_carbon_market_based</t>
  </si>
  <si>
    <t>Total of operational market-based scope 1,2,3 emissions covering both estimated and actual data. Operational carbon emissions cover only operational activities of the asset and do not include emissions generated through the organisation’s operations or by its employees, or upstream supply chain emissions (ref: GRESB). Market-based method quantifies Scope 2 GHG emissions based on GHG emissions emitted by the generators from which the reporting entity contractually purchases electricity bundled with instruments, or unbundled instruments on their own (ref: GHG Protocol, “Scope 2 Guidance”, Glossary, 2015).</t>
  </si>
  <si>
    <t>al_operational_carbon_percentage_area</t>
  </si>
  <si>
    <t>The floor area percentage of the asset for which data is available, aggregated per space and energy type. The floor area percentage reported in these fields reflects the floor area of the asset for which Absolute Consumption data is collected from. Recommended unit of measure for data coverage is by area, investment managers may identify and report KPIs on value (AUM basis). This is likely to be equal to total operational energy data coverage (AL2.7). Please also consider the availability of data for the period of time for which assets are owned by the vehicle (ref: GRESB).</t>
  </si>
  <si>
    <t>Carbon_Data_Coverage</t>
  </si>
  <si>
    <t>al_operational_carbon_intensity_location_based</t>
  </si>
  <si>
    <t>The operational location-based carbon intensity of the asset for which both actual and estimated data is provided for total operational carbon emissions and it is weighted by floor area. Recommended unit of measure for data coverage is by area, investment managers may identify and report KPIs on value (AUM basis). Location-based method quantifies Scope 2 GHG emissions based on average energy generation emission factors for defined locations, including local, subnational, or national boundaries (ref: GHG Protocol, “Scope 2 Guidance”, Glossary, 2015).</t>
  </si>
  <si>
    <t>Carbon_Intensity</t>
  </si>
  <si>
    <t>al_operational_carbon_intensity_market_based</t>
  </si>
  <si>
    <t>The operational market-based carbon intensity of the asset for which both actual and estimated data is provided for total operational carbon emissions and it is weighted by floor area.. Recommended unit of measure for data coverage is by area, investment managers may identify and report KPIs on value (AUM basis). Market-based method quantifies Scope 2 GHG emissions based on GHG emissions emitted by the generators from which the reporting entity contractually purchases electricity bundled with instruments, or unbundled instruments on their own (ref: GHG Protocol, “Scope 2 Guidance”, Glossary, 2015).</t>
  </si>
  <si>
    <t>al_asset_exposed_fossil_fuels_yes_no</t>
  </si>
  <si>
    <t>Assets linked to extraction, processing or use of various fossil fuels. 'Companies active in the fossil fuel sector’ means (i) companies that derive any revenues from exploration, mining, extraction, distribution or refining of hard coal and lignite; (ii) companies that derive any revenues from the exploration, extraction, distribution (including transportation, storage and trade) or refining of liquid fossil fuels; and (iii) companies that derive any revenues from exploring and extracting fossil gaseous fuels or from their dedicated distribution (including transportation, storage and trade) (ref: SFDR).</t>
  </si>
  <si>
    <t>al_average_climate_related_physical_risks_low_medium_high</t>
  </si>
  <si>
    <t>The average level of climate -related physical risks of the asset, based on the climate risk identification methodology used by the manager (eg IPCC SSP5-8.5, Climate explorer, etc.).</t>
  </si>
  <si>
    <t>al_actual_water_consumption_landlord_controlled</t>
  </si>
  <si>
    <t xml:space="preserve">Actual water consumption (based on consumption from smart/manual meter readings or invoices) for the asset that is in landlord’s control. A landlord controlled area is the one for which the landlord is determined to have “operational control” where operational control is defined as having the ability to introduce and implement operating policies, health and safety policies, and/or environmental policies. If both the landlord and tenant have the authority to introduce and implement any or all of the policies mentioned above, the area should be reported as landlord controlled (ref: GRESB). The terms 'landlord controlled' '-obtained' and '-acquired' can be used interchangeably.
If your unit of measure is "sqf" used for area, please use "gallon" for volume. For tennant controlled consumption and for calculating absolute consumption please refer to: </t>
  </si>
  <si>
    <t>(wat_abs_lc_bs + wat_abs_lc_bc + wat_abs_lc_t + wat_abs_lc_o)</t>
  </si>
  <si>
    <t>al_actual_waste_generated_landlord_controlled</t>
  </si>
  <si>
    <t>Actual waste generated (based on consumption from smart/manual meter readings or invoices) for the asset that is in landlord’s control. A landlord controlled area is the one for which the landlord is determined to have “operational control” where operational control is defined as having the ability to introduce and implement operating policies, health and safety policies, and/or environmental policies. If both the landlord and tenant have the authority to introduce and implement any or all of the policies mentioned above, the area should be reported as landlord controlled (ref: GRESB). The terms 'landlord controlled' '-obtained' and '-acquired' can be used interchangeably.</t>
  </si>
  <si>
    <t>al_scheme_level_1</t>
  </si>
  <si>
    <t>Energy ratings listed in the drop-down menu (ref: GRESB). This section assesses the entity’s use of energy ratings and populates indicator BC2 of the Performance Component.</t>
  </si>
  <si>
    <t>Scheme_Level_1</t>
  </si>
  <si>
    <t>bc_er_scheme</t>
  </si>
  <si>
    <t>al_floor_area_covered_1_area</t>
  </si>
  <si>
    <t>The size of certified floor area using the selected Scheme / Sub-scheme.</t>
  </si>
  <si>
    <t>Floor_Area_Covered_Energy_Ratings</t>
  </si>
  <si>
    <t>bc_size_1</t>
  </si>
  <si>
    <t>al_scheme_level_energy_ratings</t>
  </si>
  <si>
    <t>Scheme Level Energy Ratings</t>
  </si>
  <si>
    <t>Scheme_Level_Energy_Ratings</t>
  </si>
  <si>
    <t>al_floor_area_covered_energy_ratings_area</t>
  </si>
  <si>
    <t>The size of floor area rated using the selected energy scheme.</t>
  </si>
  <si>
    <t>bc_er_size</t>
  </si>
  <si>
    <t>Abbreviation Definition</t>
  </si>
  <si>
    <t>CRREM</t>
  </si>
  <si>
    <t>Carbon Risk Real Estate Monitor</t>
  </si>
  <si>
    <t>EPRA</t>
  </si>
  <si>
    <t>European Public Real Estate Association</t>
  </si>
  <si>
    <t>GRESB</t>
  </si>
  <si>
    <t>Global Real Estate Sustainability Benchmark</t>
  </si>
  <si>
    <t>GRI</t>
  </si>
  <si>
    <t>Global Reporting Initiative</t>
  </si>
  <si>
    <t>KPI</t>
  </si>
  <si>
    <t>Key Performance Indicator</t>
  </si>
  <si>
    <t>SBTi</t>
  </si>
  <si>
    <t>Science Based Target Initiative</t>
  </si>
  <si>
    <t>SFDR</t>
  </si>
  <si>
    <t>Sustainable Finance Disclosure Regulation</t>
  </si>
  <si>
    <t>TCFD</t>
  </si>
  <si>
    <t>Task Force on Climate-Related Financial Disclosure</t>
  </si>
  <si>
    <t>UN PRI</t>
  </si>
  <si>
    <t>United Nations Principles for Responsible Investment</t>
  </si>
  <si>
    <t>UN SDGs</t>
  </si>
  <si>
    <t>United Nations Sustainable Development Goals</t>
  </si>
  <si>
    <t>ISO</t>
  </si>
  <si>
    <t>International Organisation for Standardisation</t>
  </si>
  <si>
    <t>CDP</t>
  </si>
  <si>
    <t>CDP Disclosure Insight Action</t>
  </si>
  <si>
    <t>ESRS</t>
  </si>
  <si>
    <t>European Sustainability Reporting Standards</t>
  </si>
  <si>
    <t>BREEAM</t>
  </si>
  <si>
    <t>Building Research Establishment Environmental Assessment Method</t>
  </si>
  <si>
    <t>LEED</t>
  </si>
  <si>
    <t>Leadership in Energy and Environmental Design </t>
  </si>
  <si>
    <t>PED</t>
  </si>
  <si>
    <t>Positive Energy Districts</t>
  </si>
  <si>
    <t>RQD</t>
  </si>
  <si>
    <t>Required</t>
  </si>
  <si>
    <t>REC</t>
  </si>
  <si>
    <t>Recommended</t>
  </si>
  <si>
    <t>RECOMMENDED Environmental and Social KPIs - Vehicle Overview</t>
  </si>
  <si>
    <t>Note: Data feed from RECOMMENDED Env- Vehicle Data and RECOMMENDED Social-Vehicle Data</t>
  </si>
  <si>
    <t>ESG4</t>
  </si>
  <si>
    <t>Recommended ESG KPIs 
(According to INREV Guidelines)</t>
  </si>
  <si>
    <t>ec_actual_fuel_consumption_landlord_controlled</t>
  </si>
  <si>
    <t>ESG4.1</t>
  </si>
  <si>
    <t>Actual fuel consumption - landlord controlled (kWh/yr)</t>
  </si>
  <si>
    <t>ec_actual_renewable_fuels_landlord_controlled</t>
  </si>
  <si>
    <t>ESG4.1.1</t>
  </si>
  <si>
    <t>Actual renewable fuels - landlord controlled (kWh/yr)</t>
  </si>
  <si>
    <t>ec_proportion_fuels_renewable_resources_landlord_controlled_percentage</t>
  </si>
  <si>
    <t>ESG4.1.1.1</t>
  </si>
  <si>
    <t>Proportion of fuels from renewable resources - landlord controlled (%)</t>
  </si>
  <si>
    <t>ec_actual_fuel_consumption_tenant_controlled</t>
  </si>
  <si>
    <t>ESG4.1.2</t>
  </si>
  <si>
    <t>Actual fuel consumption - tenant controlled (kWh/yr)</t>
  </si>
  <si>
    <t>ec_actual_fuel_data_coverage_percentage_area</t>
  </si>
  <si>
    <t>ESG4.1.3</t>
  </si>
  <si>
    <t>Actual fuel data coverage (% of area)</t>
  </si>
  <si>
    <t>ec_actual_district_heating_cooling_landlord_controlled</t>
  </si>
  <si>
    <t>ESG4.1.4</t>
  </si>
  <si>
    <t>Actual district heating and cooling - landlord controlled (kWh/yr)</t>
  </si>
  <si>
    <t>ec_actual_district_heating_cooling_renewable_resources_landlord_controlled</t>
  </si>
  <si>
    <t>ESG4.1.5</t>
  </si>
  <si>
    <t>Actual district heating cooling from renewable resources - landlord controlled (kWh/yr)</t>
  </si>
  <si>
    <t>ec_proportion_district_heating_cooling_renewable_resources_landlord_controlled_percentage</t>
  </si>
  <si>
    <t>ESG4.1.5.1</t>
  </si>
  <si>
    <t>Proportion of district heating and cooling from renewable resources - landlord controlled (%)</t>
  </si>
  <si>
    <t>ec_actual_district_heating_cooling_tenant_controlled</t>
  </si>
  <si>
    <t>ESG4.1.6</t>
  </si>
  <si>
    <t>Actual district heating and cooling - tenant controlled (kWh/yr)</t>
  </si>
  <si>
    <t>ec_actual_district_heating_cooling_data_coverage_percentage_area</t>
  </si>
  <si>
    <t>ESG4.1.7</t>
  </si>
  <si>
    <t>Actual district heating cooling data coverage (% of area)</t>
  </si>
  <si>
    <t>ec_actual_electricity_consumption_landlord_controlled</t>
  </si>
  <si>
    <t>ESG4.1.8</t>
  </si>
  <si>
    <t>Actual electricity consumption - landlord controlled (kWh/yr)</t>
  </si>
  <si>
    <t>ec_actual_electricity_on_site_renewable_resources_landlord_controlled</t>
  </si>
  <si>
    <t>ESG4.1.9</t>
  </si>
  <si>
    <t>Actual electricity from on-site renewable resources - landlord controlled (kWh/yr)</t>
  </si>
  <si>
    <t>ec_proportion_electricity_consumption_on_site_renewable_resources_landlord_controlled_percentage</t>
  </si>
  <si>
    <t>ESG4.1.9.1</t>
  </si>
  <si>
    <t>Proportion of electricity consumption from on-site renewable resources - landlord controlled (%)</t>
  </si>
  <si>
    <t>ec_actual_electricity_off_site_renewable_resources_landlord_controlled</t>
  </si>
  <si>
    <t>ESG4.1.10</t>
  </si>
  <si>
    <t>Actual electricity from off-site renewable resources - landlord controlled (kWh/yr)</t>
  </si>
  <si>
    <t>ec_proportion_electricity_consumption_off_site_renewable_resources_landlord_controlled_percentage</t>
  </si>
  <si>
    <t>ESG4.1.10.1</t>
  </si>
  <si>
    <t>Proportion of electricity consumption from off-site renewable resources - landlord controlled (%)</t>
  </si>
  <si>
    <t>ec_actual_electricity_consumption_tenant_controlled</t>
  </si>
  <si>
    <t>ESG4.1.11</t>
  </si>
  <si>
    <t>Actual electricity consumption - tenant controlled (kWh/yr)</t>
  </si>
  <si>
    <t>ec_actual_electricity_data_coverage_percentage_area</t>
  </si>
  <si>
    <t>ESG4.1.12</t>
  </si>
  <si>
    <t>Actual electricity data coverage percentage (% of area)</t>
  </si>
  <si>
    <t>renewable_energy_proportion_energy_renewable_resources_on_site</t>
  </si>
  <si>
    <t>ESG4.2</t>
  </si>
  <si>
    <t>Proportion energy from renewable resources, by on-site (%)</t>
  </si>
  <si>
    <t>renewable_energy_proportion_energy_renewable_resources_off_site</t>
  </si>
  <si>
    <t>ESG4.2.1</t>
  </si>
  <si>
    <t>Proportion energy from renewable resources, by off-site (%)</t>
  </si>
  <si>
    <t>ghg_emissions_embodied_carbon</t>
  </si>
  <si>
    <t>ESG4.3</t>
  </si>
  <si>
    <t>Embodied carbon (tonne CO2e/yr)</t>
  </si>
  <si>
    <t>ghg_emissions_total_carbon_emissions_location_based</t>
  </si>
  <si>
    <t>ESG4.3.1</t>
  </si>
  <si>
    <t>Total carbon emissions - location based (tonne CO2e/yr)</t>
  </si>
  <si>
    <t>ghg_emissions_total_carbon_emissions_market_based</t>
  </si>
  <si>
    <t>ESG4.3.1.1</t>
  </si>
  <si>
    <t>Total carbon emissions - market based (tonne CO2e/yr)</t>
  </si>
  <si>
    <t>ghg_emissions_total_carbon_intensity_location_based</t>
  </si>
  <si>
    <t>ESG4.3.2</t>
  </si>
  <si>
    <t>Total carbon intensity - location based (tonne CO2e/area/yr)</t>
  </si>
  <si>
    <t>ghg_emissions_total_carbon_intensity_market_based</t>
  </si>
  <si>
    <t>ESG4.3.2.1</t>
  </si>
  <si>
    <t>Total carbon intensity - market based (tonne CO2e/area/yr)</t>
  </si>
  <si>
    <t>ghg_emissions_carbon_offsets_acquired</t>
  </si>
  <si>
    <t>ESG4.3.3</t>
  </si>
  <si>
    <t>Carbon-offsets acquired (tonne CO2e/yr)</t>
  </si>
  <si>
    <t>ghg_emissions_total_carbon_emissions_data_coverage_percentage_area</t>
  </si>
  <si>
    <t>ESG4.3.4</t>
  </si>
  <si>
    <t>Total carbon emissions, data coverage (% of area)</t>
  </si>
  <si>
    <t>cc_transition_risk_scenario_pathway_targeted_number</t>
  </si>
  <si>
    <t>ESG4.4</t>
  </si>
  <si>
    <t>Scenario pathway targeted (number)</t>
  </si>
  <si>
    <t>cc_transition_risk_weighted_average_stranded_year_portfolio_energy</t>
  </si>
  <si>
    <t>ESG4.4.1</t>
  </si>
  <si>
    <t>Weighted average stranded year for portfolio for energy</t>
  </si>
  <si>
    <t>cc_transition_risk_weighted_average_stranded_year_portfolio_ghg</t>
  </si>
  <si>
    <t>ESG4.4.1.1</t>
  </si>
  <si>
    <t>Weighted average stranded year for portfolio for GHG</t>
  </si>
  <si>
    <t>cc_transition_risk_assets_stranded_reporting_period_percentage_aum</t>
  </si>
  <si>
    <t>ESG4.4.2</t>
  </si>
  <si>
    <t>Proportion of assets stranded in reporting period (% of AUM)</t>
  </si>
  <si>
    <t>cc_transition_risk_assets_first_stranding_year_range_percentage_aum</t>
  </si>
  <si>
    <t>ESG4.4.3</t>
  </si>
  <si>
    <t>Proportion of assets in the first stranding year range (% of AUM)</t>
  </si>
  <si>
    <t>cc_transition_risk_assets_second_stranding_year_range_percentage_aum</t>
  </si>
  <si>
    <t>ESG4.4.3.1</t>
  </si>
  <si>
    <t>Proportion of assets in the second stranding year range (% of AUM)</t>
  </si>
  <si>
    <t>cc_transition_risk_assets_third_stranding_year_range_percentage_aum</t>
  </si>
  <si>
    <t>ESG4.4.3.2</t>
  </si>
  <si>
    <t>Proportion of assets in the third stranding year range (% of AUM)</t>
  </si>
  <si>
    <t>cc_transition_risk_assets_above_targeted_pathway_point_time_relevant_strategy_percentage_aum</t>
  </si>
  <si>
    <t>ESG4.4.4</t>
  </si>
  <si>
    <t>Proportion of assets above the targeted pathway at a point in time relevant to the strategy (% of AUM)</t>
  </si>
  <si>
    <t>cc_transition_risk_assets_below_targeted_pathway_point_time_relevant_strategy_percentage_aum</t>
  </si>
  <si>
    <t>ESG4.4.4.1</t>
  </si>
  <si>
    <t>Proportion of assets under the targeted pathway at a point in time relevant to the strategy (% of AUM)</t>
  </si>
  <si>
    <t>cc_transition_risk_estimated_cost_achieve_target_year_pathway_deemed_relevant_strategy</t>
  </si>
  <si>
    <t>ESG4.4.5</t>
  </si>
  <si>
    <t>Estimated cost to achieve target year on the pathway that are deemed relevant to the strategy (Amount in currency/area/yr)</t>
  </si>
  <si>
    <t>cc_transition_risk_assets_fall_low_transition_risk_categories_percentage_aum</t>
  </si>
  <si>
    <t>ESG4.4.6</t>
  </si>
  <si>
    <t>Proportion of assets that fall into low transition risk categories (% of AUM)</t>
  </si>
  <si>
    <t>cc_transition_risk_assets_fall_medium_transition_risk_categories_percentage_aum</t>
  </si>
  <si>
    <t>ESG4.4.6.1</t>
  </si>
  <si>
    <t>Proportion of assets that fall into medium transition risk categories (% of AUM)</t>
  </si>
  <si>
    <t>cc_transition_risk_assets_fall_high_transition_risk_categories_percentage_au,</t>
  </si>
  <si>
    <t>ESG4.4.6.2</t>
  </si>
  <si>
    <t>Proportion of assets that fall into high transition risk categories (% of AUM)</t>
  </si>
  <si>
    <t>climate_change_estimation_climate_related_var_total_value_per_portfolio</t>
  </si>
  <si>
    <t>ESG4.4.7</t>
  </si>
  <si>
    <t>Estimation of Climate Related VaR as percentage of total value per portfolio (% of AUM)</t>
  </si>
  <si>
    <t>wc_actual_water_consumption_tenant_controlled</t>
  </si>
  <si>
    <t>ESG4.5</t>
  </si>
  <si>
    <t>Actual water consumption - tenant controlled (m3/yr)</t>
  </si>
  <si>
    <t>wc_estimated_water_consumption</t>
  </si>
  <si>
    <t>ESG4.5.1</t>
  </si>
  <si>
    <t>Estimated water consumption (m3/yr)</t>
  </si>
  <si>
    <t>wc_total_water_consumption</t>
  </si>
  <si>
    <t>ESG4.5.2</t>
  </si>
  <si>
    <t>Total water consumption (m3/yr)</t>
  </si>
  <si>
    <t>wc_intensity</t>
  </si>
  <si>
    <t>ESG4.5.3</t>
  </si>
  <si>
    <t>Water intensity (m3/area/yr)</t>
  </si>
  <si>
    <t>wc_intensity_office_asset</t>
  </si>
  <si>
    <t>ESG4.5.4</t>
  </si>
  <si>
    <t>Water intensity, for office asset/property type (m3/area/yr)</t>
  </si>
  <si>
    <t>wc_intensity_retail_asset</t>
  </si>
  <si>
    <t>ESG4.5.4.1</t>
  </si>
  <si>
    <t>Water intensity, for retail asset/property type (m3/area/yr)</t>
  </si>
  <si>
    <t>wc_intensity_residential_asset</t>
  </si>
  <si>
    <t>ESG4.5.4.2</t>
  </si>
  <si>
    <t>Water intensity, for residential asset/property type (m3/area/yr)</t>
  </si>
  <si>
    <t>wc_intensity_industrial_logistic_asset</t>
  </si>
  <si>
    <t>ESG4.5.4.3</t>
  </si>
  <si>
    <t>Water intensity, for industrial/logistic asset/property type (m3/area/yr)</t>
  </si>
  <si>
    <t>wc_intensity_parking_asset</t>
  </si>
  <si>
    <t>ESG4.5.4.4</t>
  </si>
  <si>
    <t>Water intensity, for parking asset/property type (m3/area/yr)</t>
  </si>
  <si>
    <t>wc_intensity_student_housing_asset</t>
  </si>
  <si>
    <t>ESG4.5.4.5</t>
  </si>
  <si>
    <t>Water intensity, for student housing asset/property type (m3/area/yr)</t>
  </si>
  <si>
    <t>wc_intensity_hotel_asset</t>
  </si>
  <si>
    <t>ESG4.5.4.6</t>
  </si>
  <si>
    <t>Water intensity, for hotel asset/property type (m3/area/yr)</t>
  </si>
  <si>
    <t>wc_intensity_leisure_asset</t>
  </si>
  <si>
    <t>ESG4.5.4.7</t>
  </si>
  <si>
    <t>Water intensity, for leisure asset/property type (m3/area/yr)</t>
  </si>
  <si>
    <t>wc_intensity_health_care_asset</t>
  </si>
  <si>
    <t>ESG4.5.4.8</t>
  </si>
  <si>
    <t>Water intensity, for health care asset/property type (m3/area/yr)</t>
  </si>
  <si>
    <t>wc_intensity_aged_care_asset</t>
  </si>
  <si>
    <t>ESG4.5.4.9</t>
  </si>
  <si>
    <t>Water intensity, for aged care asset/property type (m3/area/yr)</t>
  </si>
  <si>
    <t>wc_intensity_education_asset</t>
  </si>
  <si>
    <t>ESG4.5.4.10</t>
  </si>
  <si>
    <t>Water intensity, for education asset/property type (m3/area/yr)</t>
  </si>
  <si>
    <t>wc_intensity_agricultural_asset</t>
  </si>
  <si>
    <t>ESG4.5.4.11</t>
  </si>
  <si>
    <t>Water intensity, for agricultural asset/property type (m3/area/yr)</t>
  </si>
  <si>
    <t>wc_intensity_other_asset</t>
  </si>
  <si>
    <t>ESG4.5.4.12</t>
  </si>
  <si>
    <t>Water intensity, for other asset/property type (m3/area/yr)</t>
  </si>
  <si>
    <t>wc_water_consumption_data_coverage_percentage_area</t>
  </si>
  <si>
    <t>Water consumption data coverage (% of area)</t>
  </si>
  <si>
    <t>wm_actual_waste_generated_tenant_controlled</t>
  </si>
  <si>
    <t>ESG4.6</t>
  </si>
  <si>
    <t>Actual waste generated - tenant controlled (tonne/yr)</t>
  </si>
  <si>
    <t>wm_estimated_waste_generated</t>
  </si>
  <si>
    <t>ESG4.6.1</t>
  </si>
  <si>
    <t>Estimated waste generated (tonne/yr)</t>
  </si>
  <si>
    <t>wm_total_waste_generated</t>
  </si>
  <si>
    <t>ESG4.6.2</t>
  </si>
  <si>
    <t>Total waste generated (tonne/yr)</t>
  </si>
  <si>
    <t>wm_hazardous_waste_generated</t>
  </si>
  <si>
    <t>ESG4.6.3</t>
  </si>
  <si>
    <t>Hazardous waste generated (tonne/yr)</t>
  </si>
  <si>
    <t>wm_non_hazardous_waste_generated</t>
  </si>
  <si>
    <t>ESG4.6.3.1</t>
  </si>
  <si>
    <t>Non-hazardous waste generated (tonne/yr)</t>
  </si>
  <si>
    <t>wm_waste_generated_office_asset</t>
  </si>
  <si>
    <t>ESG4.6.4</t>
  </si>
  <si>
    <t>Waste generated, for office asset/property type (tonne/yr)</t>
  </si>
  <si>
    <t>wm_waste_generated_retail_asset</t>
  </si>
  <si>
    <t>ESG4.6.4.1</t>
  </si>
  <si>
    <t>Waste generated, for retail asset/property type (tonne/yr)</t>
  </si>
  <si>
    <t>wm_waste_generated_residential_asset</t>
  </si>
  <si>
    <t>ESG4.6.4.2</t>
  </si>
  <si>
    <t>Waste generated, for residential asset/property type (tonne/yr)</t>
  </si>
  <si>
    <t>wm_waste_generated_industrial_logistic_asset</t>
  </si>
  <si>
    <t>ESG4.6.4.3</t>
  </si>
  <si>
    <t>Waste generated, for industrial/logistic asset/property type (tonne/yr)</t>
  </si>
  <si>
    <t>wm_waste_generated_parking_asset</t>
  </si>
  <si>
    <t>ESG4.6.4.4</t>
  </si>
  <si>
    <t>Waste generated, for parking asset/property type (tonne/yr)</t>
  </si>
  <si>
    <t>wm_waste_generated_student_housing_asset</t>
  </si>
  <si>
    <t>ESG4.6.4.5</t>
  </si>
  <si>
    <t>Waste generated, for student housing asset/property type (tonne/yr)</t>
  </si>
  <si>
    <t>wm_waste_generated_hotel_asset</t>
  </si>
  <si>
    <t>ESG4.6.4.6</t>
  </si>
  <si>
    <t>Waste generated, for hotel asset/property type (tonne/yr)</t>
  </si>
  <si>
    <t>wm_waste_generated_leisure_asset</t>
  </si>
  <si>
    <t>ESG4.6.4.7</t>
  </si>
  <si>
    <t>Waste generated, for leisure asset/property type (tonne/yr)</t>
  </si>
  <si>
    <t>wm_waste_generated_health_care_asset</t>
  </si>
  <si>
    <t>ESG4.6.4.8</t>
  </si>
  <si>
    <t>Waste generated, for health care asset/property type (tonne/yr)</t>
  </si>
  <si>
    <t>wm_waste_generated_aged_care_asset</t>
  </si>
  <si>
    <t>ESG4.6.4.9</t>
  </si>
  <si>
    <t>Waste generated, for aged care asset/property type (tonne/yr)</t>
  </si>
  <si>
    <t>wm_waste_generated_education_asset</t>
  </si>
  <si>
    <t>ESG4.6.4.10</t>
  </si>
  <si>
    <t>Waste generated, for education asset/property type (tonne/yr)</t>
  </si>
  <si>
    <t>wm_waste_generated_agricultural_asset</t>
  </si>
  <si>
    <t>ESG4.6.4.11</t>
  </si>
  <si>
    <t>Waste generated, for agricultural asset/property type (tonne/yr)</t>
  </si>
  <si>
    <t>wm_waste_generated_other_asset</t>
  </si>
  <si>
    <t>ESG4.6.4.12</t>
  </si>
  <si>
    <t>Waste generated, for other asset type (tonne/yr)</t>
  </si>
  <si>
    <t>wm_waste_proportion_disposal_route_landfill_percentage</t>
  </si>
  <si>
    <t>ESG4.6.5</t>
  </si>
  <si>
    <t>Proportion of disposal route; landfill (%)</t>
  </si>
  <si>
    <t>wm_proportion_disposal_route_incineration_percentage</t>
  </si>
  <si>
    <t>ESG4.6.5.1</t>
  </si>
  <si>
    <t>Proportion of disposal route; incineration (%)</t>
  </si>
  <si>
    <t>wm_proportion_disposal_route_reuse_percentage</t>
  </si>
  <si>
    <t>ESG4.6.5.2</t>
  </si>
  <si>
    <t>Proportion of disposal route; reuse (%)</t>
  </si>
  <si>
    <t>wm_proportion_disposal_route_biodiesel_production_percentage</t>
  </si>
  <si>
    <t>ESG4.6.5.3</t>
  </si>
  <si>
    <t>Proportion of disposal route; biodiesel production (%)</t>
  </si>
  <si>
    <t>wm_proportion_disposal_route_recycling_percentage</t>
  </si>
  <si>
    <t>ESG4.6.5.4</t>
  </si>
  <si>
    <t>Proportion of disposal route, recycling (%)</t>
  </si>
  <si>
    <t>wm_proportion_disposal_route_other_percentage</t>
  </si>
  <si>
    <t>ESG4.6.5.5</t>
  </si>
  <si>
    <t>Proportion of disposal route; other (please specify in comments) (%)</t>
  </si>
  <si>
    <t>wm_waste_data_coverage_percentage_area</t>
  </si>
  <si>
    <t>ESG4.6.6</t>
  </si>
  <si>
    <t>Waste data coverage (% of area)</t>
  </si>
  <si>
    <t>wm_share_real_estate_assets_not_equipped_facilities_for_waste_sorting_percentage_assets</t>
  </si>
  <si>
    <t>ESG4.6.7</t>
  </si>
  <si>
    <t>Share of real estate assets not equipped with facilities for waste sorting and not covered by a waste recovery or recycling contract (% of number of assets)</t>
  </si>
  <si>
    <t>wm_real_estate_assets_equipped_facilities_for_waste_sorting_data_coverage_percentage_area</t>
  </si>
  <si>
    <t>ESG4.6.8</t>
  </si>
  <si>
    <t>Real estate assets not equipped with facilities for waste sorting and not covered by a waste recovery or recycling contract, data coverage (% of area)</t>
  </si>
  <si>
    <t>wm_share_raw_building_materials_percentage</t>
  </si>
  <si>
    <t>ESG4.6.9</t>
  </si>
  <si>
    <t>Share of raw building materials compared to the total weight of building materials used in new construction and major renovations (%)</t>
  </si>
  <si>
    <t>wm_raw_building_material_data_coverage_percentage_area</t>
  </si>
  <si>
    <t>ESG4.6.10</t>
  </si>
  <si>
    <t xml:space="preserve">Raw building material, data coverage (% of area) </t>
  </si>
  <si>
    <t>biodiversity_land_artificialisation_percentage</t>
  </si>
  <si>
    <t>ESG4.7</t>
  </si>
  <si>
    <t>Land artificialisation – Share of non-vegetated surface area compared to the total surface area of the plots of all assets (%)</t>
  </si>
  <si>
    <t>biodiversity_assets_non_vegetated_surface_area_data_coverage_percentage_area</t>
  </si>
  <si>
    <t>ESG4.7.1</t>
  </si>
  <si>
    <t>Assets with non-vegetated surface, data coverage (% of area)</t>
  </si>
  <si>
    <t>building_certificates_list_individual_certifications</t>
  </si>
  <si>
    <t>ESG4.8</t>
  </si>
  <si>
    <t>List of individual certifications</t>
  </si>
  <si>
    <t>building_certificates_first_used_certificate_percentage_area</t>
  </si>
  <si>
    <t>ESG4.8.1</t>
  </si>
  <si>
    <t>Percentage of the first most used certificate (% of area)</t>
  </si>
  <si>
    <t>building_certificates_second_used_certificate_percentage_area</t>
  </si>
  <si>
    <t>ESG4.8.1.1</t>
  </si>
  <si>
    <t>Percentage of the second most used certificate (% of area)</t>
  </si>
  <si>
    <t>building_certificates_third_used_certificate_percentage_area</t>
  </si>
  <si>
    <t>ESG4.8.1.2</t>
  </si>
  <si>
    <t>Percentage of the third most used certificate (% of area)</t>
  </si>
  <si>
    <t>er_list_individual_energy_ratings</t>
  </si>
  <si>
    <t>ESG4.9</t>
  </si>
  <si>
    <t>List of individual energy ratings</t>
  </si>
  <si>
    <t>er_first_most_used_energy_ratings_percentage_area</t>
  </si>
  <si>
    <t>ESG4.9.1</t>
  </si>
  <si>
    <t>Percentage of the first most used energy ratings (% of area)</t>
  </si>
  <si>
    <t>er_second_most_used_energy_ratings_percentage_area</t>
  </si>
  <si>
    <t>ESG4.9.1.1</t>
  </si>
  <si>
    <t>Percentage of the second most used energy ratings (% of area)</t>
  </si>
  <si>
    <t>er_third_most_used_energy_ratings_percentage_area</t>
  </si>
  <si>
    <t>Percentage of the third most used energy ratings (% of area)</t>
  </si>
  <si>
    <t>ESG5</t>
  </si>
  <si>
    <t>Recommended Social KPIs 
(According to INREV Guidelines)</t>
  </si>
  <si>
    <t>dei_percentage_female_employee_percentage</t>
  </si>
  <si>
    <t>ESG5.1</t>
  </si>
  <si>
    <t>Percentage of female employee (%)</t>
  </si>
  <si>
    <t>dei_percentage_people_employed_belong_underrepresented_group</t>
  </si>
  <si>
    <t>ESG5.1.1</t>
  </si>
  <si>
    <t>Percentage of people employed who belong to an underrepresented group (%)</t>
  </si>
  <si>
    <t>dei_percentage_female_members_board_directors_percentage</t>
  </si>
  <si>
    <t>ESG5.1.2</t>
  </si>
  <si>
    <t>Percentage of female members on the board of directors (%)</t>
  </si>
  <si>
    <t>dei_percentage_female_members_investment_committee_percentage</t>
  </si>
  <si>
    <t>ESG5.1.2.1</t>
  </si>
  <si>
    <t>Percentage of female members on the investment committee (%)</t>
  </si>
  <si>
    <t>dei_percentage_female_members_governing_bodies_percentage</t>
  </si>
  <si>
    <t>ESG5.1.2.2</t>
  </si>
  <si>
    <t>Percentage of female members on other governing bodies (%)</t>
  </si>
  <si>
    <t>dei_percentage_members_board_directors_belong_underrepresented_groups_percentage</t>
  </si>
  <si>
    <t>ESG5.1.3</t>
  </si>
  <si>
    <t>Percentage of members of the board of directors who belong to an underrepresented groups (%)</t>
  </si>
  <si>
    <t>dei_percentage_members_investment_committee_belong_underrepresented_groups_percentage</t>
  </si>
  <si>
    <t>ESG5.1.3.1</t>
  </si>
  <si>
    <t>Percentage of members of the investment committee who belong to an underrepresented groups (%)</t>
  </si>
  <si>
    <t>dei_percentage_governing_body_members_belong_underrepresented_groups_percentage</t>
  </si>
  <si>
    <t>ESG5.1.3.2</t>
  </si>
  <si>
    <t>Percentage of other governing body members who belong to an underrepresented groups (%)</t>
  </si>
  <si>
    <t>dei_unadjusted_gender_pay_gap_managing_team_percentage</t>
  </si>
  <si>
    <t>ESG5.1.4</t>
  </si>
  <si>
    <t>Unadjusted gender pay gap for the managing team (%)</t>
  </si>
  <si>
    <t>dei_unadjusted_gender_pay_gap_board_directors_percentage</t>
  </si>
  <si>
    <t>ESG5.1.4.1</t>
  </si>
  <si>
    <t>Unadjusted gender pay gap for the board of directors (%)</t>
  </si>
  <si>
    <t>dei_unadjusted_gender_pay_gap_governing_bodies_percentage</t>
  </si>
  <si>
    <t>ESG5.1.4.2</t>
  </si>
  <si>
    <t>Unadjusted gender pay gap for other governing bodies (%)</t>
  </si>
  <si>
    <t>dei_executive_pay_ratio_percentage</t>
  </si>
  <si>
    <t>ESG5.1.5</t>
  </si>
  <si>
    <t>Executive pay ratio; percentage of the annual total compensation for the highest compensated individual to the median annual total compensation within the managing team (%)</t>
  </si>
  <si>
    <t>dei_number_incidents_discrimination_reported</t>
  </si>
  <si>
    <t>ESG5.1.6</t>
  </si>
  <si>
    <t>Number of incidents of discrimination reported</t>
  </si>
  <si>
    <t>dei_number_incidents_discrimination_sanctioned</t>
  </si>
  <si>
    <t>ESG5.1.6.1</t>
  </si>
  <si>
    <t>Number of incidents of discrimination sanctioned</t>
  </si>
  <si>
    <t>dei_time_dedicated_diversity_training_employees_hours_per_employee</t>
  </si>
  <si>
    <t>ESG5.1.7</t>
  </si>
  <si>
    <t>Time dedicated for diversity training for employees (hours per employee)</t>
  </si>
  <si>
    <t>hsw_number_hsw_programs_run_employees</t>
  </si>
  <si>
    <t>ESG5.2</t>
  </si>
  <si>
    <t>Number of HSW programs run for employees</t>
  </si>
  <si>
    <t>hsw_number_hsw_programs_run_tenants</t>
  </si>
  <si>
    <t>ESG5.2.1</t>
  </si>
  <si>
    <t>Number of HSW programs run for tenants</t>
  </si>
  <si>
    <t>hsw_number_hsw_programs_run_stakeholders</t>
  </si>
  <si>
    <t>ESG5.2.2</t>
  </si>
  <si>
    <t>Number of HSW programs run for other stakeholders</t>
  </si>
  <si>
    <t>hsw_training_hsw_topics_run_employees_hours</t>
  </si>
  <si>
    <t>Training on HSW topics run for employees (hours)</t>
  </si>
  <si>
    <t>hsw_training_hsw_topics_run_tenants_hours</t>
  </si>
  <si>
    <t>ESG5.2.1.1</t>
  </si>
  <si>
    <t>Training on HSW topics run for tenants (hours)</t>
  </si>
  <si>
    <t>hsw_training_hsw_topics_run_stakeholders_hours</t>
  </si>
  <si>
    <t>ESG5.2.1.2</t>
  </si>
  <si>
    <t>Training on HSW topics run for other stakeholders (hours)</t>
  </si>
  <si>
    <t>hsw_percentage_assets_hsw_certifications_percentage_aum</t>
  </si>
  <si>
    <t>Percentage of assets with HSW certifications (% of AUM)</t>
  </si>
  <si>
    <t>hsw_number_cases_resulted_fines_penalties_employees</t>
  </si>
  <si>
    <t>ESG5.2.3</t>
  </si>
  <si>
    <t>Number of cases that resulted in fines or penalties, from employees</t>
  </si>
  <si>
    <t>hsw_number_cases_resulted_fines_penalties_tenants</t>
  </si>
  <si>
    <t>ESG5.2.3.1</t>
  </si>
  <si>
    <t>Number of cases that resulted in fines or penalties, from tenants</t>
  </si>
  <si>
    <t>hsw_number_cases_resulted_fines_penalties_stakeholders</t>
  </si>
  <si>
    <t>ESG5.2.3.2</t>
  </si>
  <si>
    <t>Number of cases that resulted in fines or penalties, from other stakeholders</t>
  </si>
  <si>
    <t>hsw_number_currently_pending_investigations_employees</t>
  </si>
  <si>
    <t>ESG5.2.4</t>
  </si>
  <si>
    <t>Number of currently pending investigations, from employees</t>
  </si>
  <si>
    <t>hsw_number_currently_pending_investigations_tenants</t>
  </si>
  <si>
    <t>ESG5.2.4.1</t>
  </si>
  <si>
    <t>Number of currently pending investigations, from tenants</t>
  </si>
  <si>
    <t>hsw_number_currently_pending_investigations_stakeholders</t>
  </si>
  <si>
    <t>ESG5.2.4.2</t>
  </si>
  <si>
    <t>Number of currently pending investigations, from other stakeholders</t>
  </si>
  <si>
    <t>hsw_rate_accidents_assets_expressed_weighted_average</t>
  </si>
  <si>
    <t>ESG5.2.5</t>
  </si>
  <si>
    <t>Rate of accidents in assets expressed as a weighted average</t>
  </si>
  <si>
    <t>se_percentage_assets_implemented_stakeholder_engagement</t>
  </si>
  <si>
    <t>ESG5.3</t>
  </si>
  <si>
    <t>Percentage of assets with implemented stakeholder engagement</t>
  </si>
  <si>
    <t>se_percentage_assets_formal_stakeholder_grievance_processes</t>
  </si>
  <si>
    <t>ESG5.3.1</t>
  </si>
  <si>
    <t>Percentage of assets with formal stakeholder grievance processes</t>
  </si>
  <si>
    <t>se_number_grievances_complaints_recorded_reporting_period</t>
  </si>
  <si>
    <t>ESG5.3.2</t>
  </si>
  <si>
    <t>Number of grievances / complaints recorded during the reporting period</t>
  </si>
  <si>
    <t>se_percentage_assets_stakeholder_esg_training_program</t>
  </si>
  <si>
    <t>ESG5.3.3</t>
  </si>
  <si>
    <t>Percentage of assets with stakeholder ESG training program</t>
  </si>
  <si>
    <t>se_tenant_occupier_satisfaction_score_based_overall_satisfaction_score</t>
  </si>
  <si>
    <t>ESG5.3.4</t>
  </si>
  <si>
    <t>Tenant / Occupier satisfaction score, based on Overall Satisfaction Score</t>
  </si>
  <si>
    <t>se_tenant_occupier_satisfaction_score_based_net_promoter_score</t>
  </si>
  <si>
    <t>ESG5.3.4.1</t>
  </si>
  <si>
    <t>Tenant / Occupier satisfaction score, based on Net Promoter Score</t>
  </si>
  <si>
    <t>se_percentage_assets_esg_clauses_supply_chain_contracts_percentage_aum</t>
  </si>
  <si>
    <t>ESG5.3.5</t>
  </si>
  <si>
    <t>Percentage of assets that have ESG clauses in supply chain contracts (% of AUM)</t>
  </si>
  <si>
    <t>se_lease_contracts_esg_specific_requirements_number</t>
  </si>
  <si>
    <t>ESG5.3.6</t>
  </si>
  <si>
    <t>Lease contracts with ESG-specific requirements, by number</t>
  </si>
  <si>
    <t>se_lease_contracts_esg_specific_requirements_percentage_rent_erv</t>
  </si>
  <si>
    <t>ESG5.3.6.1</t>
  </si>
  <si>
    <t>Lease contracts with ESG-specific requirements, by % in rent (ERV)</t>
  </si>
  <si>
    <t>ed_employee_satisfaction_score_based_overall_satisfaction_score</t>
  </si>
  <si>
    <t>ESG5.5</t>
  </si>
  <si>
    <t>Employee satisfaction score, based on Overall Satisfaction Score</t>
  </si>
  <si>
    <t>ed_employee_satisfaction_score_based_net_promoter_score</t>
  </si>
  <si>
    <t>ESG5.5.1</t>
  </si>
  <si>
    <t>Employee satisfaction score, based on Net Promoter Score</t>
  </si>
  <si>
    <t>ed_average_hours_training_employees_undertaken_gender</t>
  </si>
  <si>
    <t>Average hours of training that employees have undertaken, by gender</t>
  </si>
  <si>
    <t>ed_average_hours_training_employees_undertaken_employee_category_2</t>
  </si>
  <si>
    <t>ESG5.5.2</t>
  </si>
  <si>
    <t>Average hours of training that employees have undertaken, by employee category 1</t>
  </si>
  <si>
    <t>ESG5.5.2.1</t>
  </si>
  <si>
    <t>Average hours of training that employees have undertaken, by employee category 2</t>
  </si>
  <si>
    <t>ed_average_hours_training_employees_undertaken_employee_category_3</t>
  </si>
  <si>
    <t>ESG5.5.2.2</t>
  </si>
  <si>
    <t>Average hours of training that employees have undertaken, by employee category 3</t>
  </si>
  <si>
    <t>ed_percentage_full_time_employees_received_professional_training_gender</t>
  </si>
  <si>
    <t>ESG5.5.3</t>
  </si>
  <si>
    <t>Percentage of full-time employees who received professional training, by gender</t>
  </si>
  <si>
    <t>ed_percentage_full_time_employees_received_professional_training_employee_category_1</t>
  </si>
  <si>
    <t>ESG5.5.4</t>
  </si>
  <si>
    <t>Percentage of full-time employees who received professional training, by employee category 1</t>
  </si>
  <si>
    <t>ed_percentage_full_time_employees_received_professional_training_employee_category_2</t>
  </si>
  <si>
    <t>ESG5.5.4.1</t>
  </si>
  <si>
    <t>Percentage of full-time employees who received professional training, by employee category 2</t>
  </si>
  <si>
    <t>ed_percentage_full_time_employees_received_professional_training_employee_category_3</t>
  </si>
  <si>
    <t>ESG5.5.4.2</t>
  </si>
  <si>
    <t>Percentage of full-time employees who received professional training, by employee category 3</t>
  </si>
  <si>
    <t>si_number_healthcare_units_vehicles_management</t>
  </si>
  <si>
    <t>Number of healthcare units under the vehicle’s management</t>
  </si>
  <si>
    <t>si_number_social_care_units_vehicles_management</t>
  </si>
  <si>
    <t>Number of social care units under the vehicle’s management</t>
  </si>
  <si>
    <t>si_number_educational_units_vehicles_management</t>
  </si>
  <si>
    <t>Number of educational units under the vehicle’s management</t>
  </si>
  <si>
    <t>si_number_healthcare_units_projected_built_renovated_purchased</t>
  </si>
  <si>
    <t>Number of healthcare units projected to be built, renovated, or purchased</t>
  </si>
  <si>
    <t>si_number_social_care_units_projected_built_renovated_purchased</t>
  </si>
  <si>
    <t>ESG5.5.1.1</t>
  </si>
  <si>
    <t>Number of social care units projected to be built, renovated, or purchased</t>
  </si>
  <si>
    <t>si_number_educational_units_projected_built_renovated_purchased</t>
  </si>
  <si>
    <t>ESG5.5.1.2</t>
  </si>
  <si>
    <t>Number of educational units projected to be built, renovated, or purchased</t>
  </si>
  <si>
    <t>si_individuals_projected_benefit_healthcare_units_result_investments_made</t>
  </si>
  <si>
    <t>Individuals projected to benefit from healthcare units as a result of the investments made</t>
  </si>
  <si>
    <t>si_individuals_projected_benefit_social_care_units_result_investments_made</t>
  </si>
  <si>
    <t>Individuals projected to benefit from social care units as a result of the investments made</t>
  </si>
  <si>
    <t>si_individuals_projected_benefit_educational_units_result_investments_made</t>
  </si>
  <si>
    <t>Individuals projected to benefit from educational units as a result of the investments made</t>
  </si>
  <si>
    <t>si_percentage_units_affordable</t>
  </si>
  <si>
    <t>Percentage of units to be affordable for those earning less than a predefined percentage of local median income (% of AUM)</t>
  </si>
  <si>
    <t>si_number_individuals_projected_housed_result_affordable_housing_investments</t>
  </si>
  <si>
    <t>Number of individuals projected to be housed as a result of affordable housing investments</t>
  </si>
  <si>
    <t>si_skills_training_courses_offered_area_population</t>
  </si>
  <si>
    <t>ESG5.5.5</t>
  </si>
  <si>
    <t>Skills training / courses offered in area population</t>
  </si>
  <si>
    <t>si_car_parking_bike_parking_spaces_residents_occupiers_sqm</t>
  </si>
  <si>
    <t>ESG5.5.6</t>
  </si>
  <si>
    <t>Car parking and bike parking spaces for residents / occupiers (sqm or no of units)</t>
  </si>
  <si>
    <t>si_number_electric_vehicle_charging_points_provided</t>
  </si>
  <si>
    <t>ESG5.5.7</t>
  </si>
  <si>
    <t>Number of electric vehicle charging points provided</t>
  </si>
  <si>
    <t>si_distance_mass_transit_services_routes_meters</t>
  </si>
  <si>
    <t>ESG5.5.8</t>
  </si>
  <si>
    <t>Distance from mass transit services / routes (meters)</t>
  </si>
  <si>
    <t>si_number_available_mass_transit_services_routes</t>
  </si>
  <si>
    <t>ESG5.5.8.1</t>
  </si>
  <si>
    <t>Number of available mass transit services / routes</t>
  </si>
  <si>
    <t>si_green_spaces_active_recreation_amenity_sqm</t>
  </si>
  <si>
    <t>ESG5.5.9</t>
  </si>
  <si>
    <t>Green spaces and active recreation amenity (sqm)</t>
  </si>
  <si>
    <t>si_commercial_retail_infrastructure_projected_built_renovated_percentage_aum</t>
  </si>
  <si>
    <t>ESG5.5.10</t>
  </si>
  <si>
    <t>Commercial or retail infrastructure projected to be built or renovated (% of AUM)</t>
  </si>
  <si>
    <t>si_percentage_relationships_local_businesses_supply_chain_percentage_aum</t>
  </si>
  <si>
    <t>ESG5.5.11</t>
  </si>
  <si>
    <t>Percentage of relationships with local businesses in the supply chain (% of AUM)</t>
  </si>
  <si>
    <t>RECOMMENDED Environmental - Vehicle Level Data</t>
  </si>
  <si>
    <t>Recommended ESG KPIs 
(according to INREV Guidelines)</t>
  </si>
  <si>
    <t>Energy consumption</t>
  </si>
  <si>
    <t>Actual fuel consumption for the proportion of portfolio that is in landlord’s control, including the consumption from coal and coal products, crude oil and petroleum products, natural gas and from other non-renewable sources (ref: ESRS E1). The term 'actual' refers to fuel consumption that is not estimated.</t>
  </si>
  <si>
    <t>Asset data - Sum of RAL2.1</t>
  </si>
  <si>
    <t>ENV29</t>
  </si>
  <si>
    <t>This data field is provided for comparison purposes and not a recommended KPI within the INREV Guidelines. 'Fuel consumption for renewable sources (including biomass, biogas, non_x0002_fossil fuel waste, renewable hydrogen, etc.) and the consumption of self-generated non-fuel renewable energy (ref: ESRS E1).</t>
  </si>
  <si>
    <t>Asset data - Sum of RAL2.2</t>
  </si>
  <si>
    <t>Calculation purposes</t>
  </si>
  <si>
    <t>The proportion of fuel consumption from renewable sources for the proportion of portfolio that is in landlord's control.</t>
  </si>
  <si>
    <t>-</t>
  </si>
  <si>
    <t>ENV30</t>
  </si>
  <si>
    <t>Actual fuel consumption for the proportion of portfolio that is in tenant’s control, including the consumption from coal and coal products, crude oil and petroleum products, natural gas and from other non-renewable sources (ref: ESRS E1). The term 'actual' refers to fuel consumption that is not estimated.</t>
  </si>
  <si>
    <t>Asset data - Sum of RAL2.3</t>
  </si>
  <si>
    <t>ENV31</t>
  </si>
  <si>
    <t>The floor area percentage of the vehicle for all assets for which data is provided for total actual fuels consumption (sum of landlord and tenant controlled). This is calculated based on the amount of space for which data provided is divided by total supply area. Recommended unit of measure for data coverage is by area (ESG1.6.1: sqm/sqf), investment managers may identify and report KPIs on value (AUM basis). Please also consider the availability of data for the period of time for which assets are owned by the vehicle (ref: GRESB).</t>
  </si>
  <si>
    <t>Asset data - Average of RAL2.4</t>
  </si>
  <si>
    <t>ENV32</t>
  </si>
  <si>
    <t>Actual district heating and cooling consumption for the proportion of portfolio that is in landlord’s control. A district cooling system consists of a pipe network filled with water that is chilled by district cooling plants (chillers or residual heat for cooling). The chilled water travels from the plant to the building, cooling the space, and returns to the plant to be cooled again. To increase energy efficiency and reliability, district cooling systems are often combined with night-to-day storage facilities, in which overcapacity during the night is stored for use during daytime (ref: IEA). The term 'actual' refers to district heating and cooling consumption that is not estimated.</t>
  </si>
  <si>
    <t>Asset data - Sum of RAL2.5</t>
  </si>
  <si>
    <t>ENV33</t>
  </si>
  <si>
    <t>This data field is provided for comparison purposes and not a recommended KPI within the INREV Guidelines. 
Common renewable cold sources are seas, lakes, rivers and ground water. Renewable heat sources (such as bioenergy, solar thermal, heat pumps and geothermal), integrate secondary heat sources (such as waste heat from industrial installations and data centres) (ref: IEA).</t>
  </si>
  <si>
    <t>Asset data - Sum of RAL2.6</t>
  </si>
  <si>
    <t>The proportion of energy consumption from district heating and cooling generated from renewable sources for the proportion of portfolio that is in landlord's control.</t>
  </si>
  <si>
    <t>ENV34</t>
  </si>
  <si>
    <t>Actual district heating and cooling consumption for the proportion of portfolio that is in tenant’s control. A district cooling system consists of a pipe network filled with water that is chilled by district cooling plants (chillers or residual heat for cooling). The chilled water travels from the plant to the building, cooling the space, and returns to the plant to be cooled again. To increase energy efficiency and reliability, district cooling systems are often combined with night-to-day storage facilities, in which overcapacity during the night is stored for use during daytime (ref: IEA). The term 'actual' refers to district heating and cooling consumption that is not estimated.</t>
  </si>
  <si>
    <t>Asset data - Sum of RAL2.7</t>
  </si>
  <si>
    <t>ENV35</t>
  </si>
  <si>
    <t>The floor area percentage of the vehicle for all assets for which data is provided for total actual district heating and cooling consumption (sum of landlord and tenant controlled). This is calculated based on the amount of space for which the data provided is divided by total supply area. Recommended unit of measure for data coverage is by area (ESG1.6.1: sqm/sqf), investment managers may identify and report KPIs on value (AUM basis). Please also consider the availability of data for the period of time for which assets are owned by the vehicle (ref: GRESB).</t>
  </si>
  <si>
    <t>Asset data - Average of RAL2.8</t>
  </si>
  <si>
    <t>ENV36</t>
  </si>
  <si>
    <t>Actual electricity consumption for the proportion of portfolio that is in landlord’s control. Electricity is either purchased or acquired and can be produced from a variety of non-renewable energy sources (e.g. natural gas, coal etc.). The term 'actual' refers to electricity consumption that is not estimated.</t>
  </si>
  <si>
    <t>Asset data - Average of RAL2.9</t>
  </si>
  <si>
    <t>ENV37</t>
  </si>
  <si>
    <t>This data field is provided for comparison purposes and not a recommended KPI within the INREV Guidelines. Electricity consumption from on-site renewable sources that is in landlord's control. Renewable electricity sources refers to electricity generated on-site, from renewable sources such as solar photovoltaic, wind turbines, hydro turbines, geothermal turbines, biomass (ref: EPRA).</t>
  </si>
  <si>
    <t>Asset data - Sum of RAL2.10</t>
  </si>
  <si>
    <t xml:space="preserve">The proportion of electricity consumption from on-site renewable sources for the proportion of portfolio that is in landlord's control. </t>
  </si>
  <si>
    <t>ENV38</t>
  </si>
  <si>
    <t>This data field is provided for comparison purposes and not a recommended KPI within the INREV Guidelines. Electricity consumption from off-site renewable sources that is in landlord's control. This refers to electricity generated off site and typically bought from an external energy supplier, from renewable sources such as solar photovoltaic, wind turbines, hydro turbines, geothermal turbines, biomass (Ref: EPRA).</t>
  </si>
  <si>
    <t>Asset data - Sum of RAL2.11</t>
  </si>
  <si>
    <t xml:space="preserve">The proportion of electricity consumption from off-site renewable sources for the proportion of portfolio that is in landlord's control. </t>
  </si>
  <si>
    <t>Actual electricity consumption for the proportion of portfolio that is in tenant’s control. Electricity is either purchased or acquired and can be produced from a variety of non-renewable energy sources (e.g. natural gas, coal etc.). The term 'actual' refers to electricity consumption that is not estimated.</t>
  </si>
  <si>
    <t>Asset data - Sum of RAL2.12</t>
  </si>
  <si>
    <t>ENV39</t>
  </si>
  <si>
    <t>The floor area percentage of the vehicle for all assets for which data is provided for total electricity consumption (sum of landlord and tenant controlled). This is calculated based on the amount of space for which data is provided divided by total supply area. Recommended unit of measure for data coverage is by area (ESG1.6.1: sqm/sqf), investment managers may identify and report KPIs on value (AUM basis). Please also consider the availability of data for the period of time for which assets are owned by the vehicle (ref: GRESB).</t>
  </si>
  <si>
    <t>Asset data - Average of RAL2.13</t>
  </si>
  <si>
    <t>ENV40</t>
  </si>
  <si>
    <t>re_proportion_energy_renewable_resources_on_site</t>
  </si>
  <si>
    <t>Renewable energy</t>
  </si>
  <si>
    <t xml:space="preserve">The proportion of total energy consumption from renewable energy sources generated on-site. </t>
  </si>
  <si>
    <t>ENV41</t>
  </si>
  <si>
    <t>re_proportion_energy_renewable_resources_off_site</t>
  </si>
  <si>
    <t>The proportion of total energy consumption from renewable energy sources generated off-site.</t>
  </si>
  <si>
    <t>Greenhouse gas emissions (GHG)</t>
  </si>
  <si>
    <t>Refers to emissions that arise from producing, procuring and installing the materials and components that make up a structure. It may also include the lifetime emissions from maintenance, repair, replacement and ultimately demolition and disposal (ref: GRESB).</t>
  </si>
  <si>
    <t>Asset data - Sum of RAL3.1</t>
  </si>
  <si>
    <t>ENV42</t>
  </si>
  <si>
    <t>Total location-based scope 1,2,3 emissions covering both estimated and actual data. Total carbon emissions cover both operational activities and embodied carbon of the portfolio of the vehicle. Location-based method quantifies Scope 2 GHG emissions based on average energy generation emission factors for defined locations, including local, subnational, or national boundaries (ref: GHG Protocol, “Scope 2 Guidance”, Glossary, 2015).</t>
  </si>
  <si>
    <t>Asset data - Sum of RAL3.2</t>
  </si>
  <si>
    <t>ENV43</t>
  </si>
  <si>
    <t>Total market-based scope 1,2,3 emissions covering both estimated and actual data. Total carbon emissions cover both operational activities and embodied carbon of the portfolio of the vehicle. Market-based method quantifies Scope 2 GHG emissions based on GHG emissions emitted by the generators from which the reporting entity contractually purchases electricity bundled with instruments, or unbundled instruments on their own (Ref: GHG Protocol, “Scope 2 Guidance”, Glossary, 2015).</t>
  </si>
  <si>
    <t>Asset data - Sum of RAL3.3</t>
  </si>
  <si>
    <t>The total location-based carbon intensity of the vehicle for all assets for which both actual and estimated data is provided for carbon emissions and it is weighted by floor area. Recommended unit of measure for data coverage is by area (ESG1.6.1: sqm/sqf), investment managers may identify and report KPIs on value (AUM basis). Location-based method quantifies Scope 2 GHG emissions based on average energy generation emission factors for defined locations, including local, subnational, or national boundaries (ref: GHG Protocol, “Scope 2 Guidance”, Glossary, 2015).</t>
  </si>
  <si>
    <t>Asset data - Sum of RAL3.4</t>
  </si>
  <si>
    <t>ENV44</t>
  </si>
  <si>
    <t>The total market-based carbon intensity of the vehicle for all assets for which both actual and estimated data is provided for carbon emissions and it is weighted by floor area. Recommended unit of measure for data coverage is by area (ESG1.6.1: sqm/sqf), investment managers may identify and report KPIs on value (AUM basis). Market-based method quantifies Scope 2 GHG emissions based on GHG emissions emitted by the generators from which the reporting entity contractually purchases electricity bundled with instruments, or unbundled instruments on their own (ref: GHG Protocol, “Scope 2 Guidance”, Glossary, 2015).</t>
  </si>
  <si>
    <t>Asset data - Sum of RAL3.5</t>
  </si>
  <si>
    <t xml:space="preserve">A carbon credit is a convertible and transferable instrument representing GHG emissions that have been reduced, avoided or removed through projects that are verified according to recognised quality standards. Carbon credits can be issued from projects within (sometimes referred to as insets) or outside the vehicle’s value chain (sometimes referred to as offsets) (ref: ESRS E1). Not included in total carbon emissions.
</t>
  </si>
  <si>
    <t>Asset data - Sum of RAL3.6</t>
  </si>
  <si>
    <t>ENV45</t>
  </si>
  <si>
    <t>The floor area percentage of the vehicle for all assets for which data is available, aggregated per space and energy type. The floor area percentage reported in these fields reflects the floor area of the vehicle for which total operational and embodied carbon emission data is collected from. Recommended unit of measure for data coverage is by area (ESG1.6.1: sqm/sqf), investment managers may identify and report KPIs on value (AUM basis). Please also consider the availability of data for the period of time for which assets are owned by the vehicle (ref: GRESB).</t>
  </si>
  <si>
    <t>Asset data - Based on AL4.11 and AL1.17. Include the area of asset provided data to AL4.11, if not counted in AL4.11.</t>
  </si>
  <si>
    <t>ENV46</t>
  </si>
  <si>
    <t>Climate change - transition risks</t>
  </si>
  <si>
    <t>For example, temperature goal (degrees Celsius) each decarbonization pathway is aligned with 1.5 / 2 °C (e.g. using energy and GHG CRREM pathways) - see overview 2.1.3.</t>
  </si>
  <si>
    <t>ENV47</t>
  </si>
  <si>
    <t>Weighted average of the stranded year is based on energy intensity of all assets in the portfolio (e.g. using CRREM pathways).</t>
  </si>
  <si>
    <t>Asset data - Weighted average of RAL4.1, by AL1.18</t>
  </si>
  <si>
    <t>ENV48</t>
  </si>
  <si>
    <t>Weighted average of the stranded year is based on carbon intensity of all assets in the portfolio (e.g. using CRREM pathways).</t>
  </si>
  <si>
    <t>Asset data - Weighted average of RAL4.2, by AL1.18</t>
  </si>
  <si>
    <t>It could be identified using the decarbonisation pathways, such as CRREM. In the comment box, indicate the framework used and whether it is based on energy or carbon intensity.</t>
  </si>
  <si>
    <t>Asset data - Based on RAL4.1, RAL4.2 and AL1.18</t>
  </si>
  <si>
    <t>The stranded year ranges can be identified as relevant to the strategy. For example, CRREM energy and GHG pathways; before 2030, between 2030 and 2035 etc. In the comment box, indicate stranded year range, the framework used and whether it is based on energy or carbon intensity.</t>
  </si>
  <si>
    <t>ENV49</t>
  </si>
  <si>
    <t>For example, current year, five years ahead, or year of strategy end etc.</t>
  </si>
  <si>
    <t>ENV50</t>
  </si>
  <si>
    <t>The estimated Operating Expense (OPEX) and Capital Expenditure (CAPEX) investments needed per floor area (ESG1.6.1: sqm/sqf) in order to achieve the net zero targets set. (e.g., 2030, 2040, 2050) Please indicate the currency in the comment box.</t>
  </si>
  <si>
    <t>Asset data - Sum of RAL4.3</t>
  </si>
  <si>
    <t>ENV51</t>
  </si>
  <si>
    <r>
      <t xml:space="preserve">Share of investments that is categorised as low risk based on the methodology used by the manager. For typical climate-related risks for real estate assets, </t>
    </r>
    <r>
      <rPr>
        <u/>
        <sz val="8"/>
        <color rgb="FF55585A"/>
        <rFont val="Open Sans"/>
        <family val="2"/>
      </rPr>
      <t>see INREV Sustainability module.</t>
    </r>
    <r>
      <rPr>
        <sz val="8"/>
        <color rgb="FF55585A"/>
        <rFont val="Open Sans"/>
        <family val="2"/>
      </rPr>
      <t xml:space="preserve"> If not assessed, please provide the reason in the comment box. </t>
    </r>
  </si>
  <si>
    <t>Asset data - Based on RAL4.4 divided by AL1.18</t>
  </si>
  <si>
    <t>ENV52</t>
  </si>
  <si>
    <r>
      <t xml:space="preserve">Share of investments that is categorised as medium risk based on the methodology used by the manager. For typical climate-related risks for real estate assets, </t>
    </r>
    <r>
      <rPr>
        <u/>
        <sz val="8"/>
        <color rgb="FF55585A"/>
        <rFont val="Open Sans"/>
        <family val="2"/>
      </rPr>
      <t>see INREV Sustainability module.</t>
    </r>
    <r>
      <rPr>
        <sz val="8"/>
        <color rgb="FF55585A"/>
        <rFont val="Open Sans"/>
        <family val="2"/>
      </rPr>
      <t xml:space="preserve"> If not assessed, please provide the reason in the comment box. </t>
    </r>
  </si>
  <si>
    <r>
      <t xml:space="preserve">Share of investments that is categorised as high risk based on the methodology used by the manager. For typical climate-related risks for real estate assets, </t>
    </r>
    <r>
      <rPr>
        <u/>
        <sz val="8"/>
        <color rgb="FF55585A"/>
        <rFont val="Open Sans"/>
        <family val="2"/>
      </rPr>
      <t>see INREV Sustainability module.</t>
    </r>
    <r>
      <rPr>
        <sz val="8"/>
        <color rgb="FF55585A"/>
        <rFont val="Open Sans"/>
        <family val="2"/>
      </rPr>
      <t xml:space="preserve"> If not assessed, please provide the reason in the comment box. </t>
    </r>
  </si>
  <si>
    <t>Climate change</t>
  </si>
  <si>
    <r>
      <t>See INREV Sustainability module</t>
    </r>
    <r>
      <rPr>
        <sz val="8"/>
        <color rgb="FF55585A"/>
        <rFont val="Open Sans"/>
        <family val="2"/>
      </rPr>
      <t>: Appendix 1: Typical ESG-related risks and Value at Risk. Consider both transition and physical risks.</t>
    </r>
  </si>
  <si>
    <t>Asset data - Based on RAL4.4, AL6.1 divided by AL1.18</t>
  </si>
  <si>
    <t>ENV53</t>
  </si>
  <si>
    <t>Actual water consumption (based on consumption from smart/manual meter readings or invoices) for the proportion of portfolio that is in tenants control. A tenant controlled area is the one for which a single tenant has the greatest authority to introduce and implement operating policies and environmental policies, the tenant should be assumed to have operational control (ref: GRESB). The term 'actual' refers to water consumption that is not estimated. If your unit of measure is "sqf" used for area, please use "gallon" for volume.</t>
  </si>
  <si>
    <t>Asset data - Sum of RAL5.1</t>
  </si>
  <si>
    <t>ENV54</t>
  </si>
  <si>
    <t>In the absence of actual data, water consumption can be estimated based on building characteristics and publicly available data using commercial databases - see PCAF, and/or linear extrapolation could be applied - see CRREM (ref: GRESB). If your unit of measure is "sqf" used for area, please use "gallon" for volume.</t>
  </si>
  <si>
    <t>Asset data - Sum of RAL5.2</t>
  </si>
  <si>
    <t>ENV55</t>
  </si>
  <si>
    <t>The total water consumption (both landlord controlled and tenant controlled). Including actual and estimated water consumption. If your unit of measure is "sqf" used for area, please use "gallon" for volume.</t>
  </si>
  <si>
    <t>Asset data - Sum of RAL5.3</t>
  </si>
  <si>
    <t>ENV56</t>
  </si>
  <si>
    <t>The water intensity of the vehicle for all assets for which both actual and estimated data is provided for water consumption and it is weighted by floor area. Recommended unit of measure for data coverage is by area (ESG1.6.1: sqm/sqf), investment managers may identify and report KPIs on value (AUM basis). If your unit of measure is "sqf" used for area, please use "gallon" for volume.</t>
  </si>
  <si>
    <t>Asset data - Weighted average (per area) of RAL5.4</t>
  </si>
  <si>
    <t>ENV57</t>
  </si>
  <si>
    <r>
      <t xml:space="preserve">The water intensity of the vehicle for all offices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If your unit of measure is "sqf" used for area, please use "gallon" for volume.</t>
    </r>
  </si>
  <si>
    <t>Asset data - Weighted average (per area) of RAL5.4, per AL1.11 divided by AL1.17</t>
  </si>
  <si>
    <t>ENV58</t>
  </si>
  <si>
    <r>
      <t xml:space="preserve">The water intensity of the vehicle for all retail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If your unit of measure is "sqf" used for area, please use "gallon" for volume.</t>
    </r>
  </si>
  <si>
    <r>
      <t xml:space="preserve">The water intensity of the vehicle for all residential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If your unit of measure is "sqf" used for area, please use "gallon" for volume.</t>
    </r>
  </si>
  <si>
    <t>The water intensity of the vehicle for all industrial/logistics assets in the portfolio, if relevant. This includes both actual and estimated data for landlord and tenant controlled areas (see INREV sector list). If your unit of measure is "sqf" used for area, please use "gallon" for volume.</t>
  </si>
  <si>
    <r>
      <t xml:space="preserve">The water intensity of the vehicle for all parking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If your unit of measure is "sqf" used for area, please use "gallon" for volume.</t>
    </r>
  </si>
  <si>
    <r>
      <t xml:space="preserve">The water intensity of the vehicle for all student housing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If your unit of measure is "sqf" used for area, please use "gallon" for volume.</t>
    </r>
  </si>
  <si>
    <r>
      <t xml:space="preserve">The water intensity of the vehicle for all hotels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If your unit of measure is "sqf" used for area, please use "gallon" for volume.</t>
    </r>
  </si>
  <si>
    <r>
      <t xml:space="preserve">The water intensity of the vehicle for all leisure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If your unit of measure is "sqf" used for area, please use "gallon" for volume.</t>
    </r>
  </si>
  <si>
    <r>
      <t xml:space="preserve">The water intensity of the vehicle for all health care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If your unit of measure is "sqf" used for area, please use "gallon" for volume.</t>
    </r>
  </si>
  <si>
    <r>
      <t xml:space="preserve">The water intensity of the vehicle for all aged care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If your unit of measure is "sqf" used for area, please use "gallon" for volume.</t>
    </r>
  </si>
  <si>
    <r>
      <t xml:space="preserve">The water intensity of the vehicle for all education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If your unit of measure is "sqf" used for area, please use "gallon" for volume.</t>
    </r>
  </si>
  <si>
    <r>
      <t>The water intensity of the vehicle for all agricultural assets in the portfolio, if relevant. This includes both actual and estimated data for landlord and tenant controlled areas</t>
    </r>
    <r>
      <rPr>
        <u/>
        <sz val="8"/>
        <color rgb="FF55585A"/>
        <rFont val="Open Sans"/>
        <family val="2"/>
      </rPr>
      <t xml:space="preserve"> (see INREV sector list)</t>
    </r>
    <r>
      <rPr>
        <sz val="8"/>
        <color rgb="FF55585A"/>
        <rFont val="Open Sans"/>
        <family val="2"/>
      </rPr>
      <t>. If your unit of measure is "sqf" used for area, please use "gallon" for volume.</t>
    </r>
  </si>
  <si>
    <r>
      <t xml:space="preserve">The water intensity of the vehicle for all other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If your unit of measure is "sqf" used for area, please use "gallon" for volume. Please specify the asset type in the comment box.</t>
    </r>
  </si>
  <si>
    <t>The floor area percentage of the vehicle for all assets for which both actual and estimated data is provided for total water consumption (sum of landlord and tenant controlled). This is calculated based on the amount of space for which actual and estimated data provided is divided by total supply area. Recommended unit of measure for data coverage is by area (ESG1.6.1: sqm/sqf), investment managers may identify and report KPIs on value (AUM basis). Please also consider the availability of data for the period of time for which assets are owned by the vehicle (ref: GRESB).</t>
  </si>
  <si>
    <t>Asset data - Sum of RAL5.5</t>
  </si>
  <si>
    <t>ENV59</t>
  </si>
  <si>
    <t>Actual waste generated (based on third party waste collection reports or invoices) for the proportion of portfolio that is in tenants control. A tenant controlled area is the one for which a single tenant has the greatest authority to introduce and implement operating policies and environmental policies, the tenant should be assumed to have operational control (ref: GRESB). The term 'actual' refers to waste generated that is not estimated.</t>
  </si>
  <si>
    <t>Asset data - Sum of RAL6.1</t>
  </si>
  <si>
    <t>ENV60</t>
  </si>
  <si>
    <t>In the absence of actual data, waste generated can be estimated based on building characteristics and publicly available data using commercial databases - see PCAF, and/or linear extrapolation could be applied - see CRREM (ref: GRESB).</t>
  </si>
  <si>
    <t>Asset data - Sum of RAL6.2</t>
  </si>
  <si>
    <t>ENV61</t>
  </si>
  <si>
    <t>The total waste generated (both landlord controlled and tenant controlled). Including actual and estimated waste generated.</t>
  </si>
  <si>
    <t>Asset data - Sum of RAL6.3</t>
  </si>
  <si>
    <t>ENV62</t>
  </si>
  <si>
    <t>Total amount of hazardous waste. Hazardous waste is a solid waste, or combination of solid wastes, which because of its quantity, concentration, or physical/chemical/infectious characteristics may either cause, or significantly contribute to an increase in mortality/serious irreversible illness. Hazardous waste might also pose a substantial present or potential hazard to human health or the environment when improperly treated, stored, transported, disposed of, or otherwise managed (ref: GRESB).</t>
  </si>
  <si>
    <t>Asset data - Sum of RAL6.4</t>
  </si>
  <si>
    <t>ENV63</t>
  </si>
  <si>
    <t>Total amount of non-hazardous waste. Non-Hazardous waste is waste that does not have the potential to cause harm to humans, animals or the environment (ref: GRESB).</t>
  </si>
  <si>
    <t>Asset data - Sum of RAL6.5</t>
  </si>
  <si>
    <r>
      <rPr>
        <sz val="8"/>
        <color rgb="FF55585A"/>
        <rFont val="Open Sans"/>
        <family val="2"/>
      </rPr>
      <t xml:space="preserve">Total waste generated for all offices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t>
    </r>
  </si>
  <si>
    <t>Asset data - Sum of RAL6.3, divided by AL1.11</t>
  </si>
  <si>
    <t>ENV64</t>
  </si>
  <si>
    <r>
      <t xml:space="preserve">Total waste generated for all retail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t>
    </r>
  </si>
  <si>
    <r>
      <rPr>
        <sz val="8"/>
        <color rgb="FF55585A"/>
        <rFont val="Open Sans"/>
        <family val="2"/>
      </rPr>
      <t xml:space="preserve">Total waste generated for all residential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t>
    </r>
  </si>
  <si>
    <r>
      <t xml:space="preserve">Total waste generated for all industrial/logistics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t>
    </r>
  </si>
  <si>
    <r>
      <rPr>
        <sz val="8"/>
        <color rgb="FF55585A"/>
        <rFont val="Open Sans"/>
        <family val="2"/>
      </rPr>
      <t xml:space="preserve">Total waste generated for all parking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t>
    </r>
  </si>
  <si>
    <r>
      <t xml:space="preserve">Total waste generated for all student housing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t>
    </r>
  </si>
  <si>
    <r>
      <rPr>
        <sz val="8"/>
        <color rgb="FF55585A"/>
        <rFont val="Open Sans"/>
        <family val="2"/>
      </rPr>
      <t xml:space="preserve">Total waste generated for all hotels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t>
    </r>
  </si>
  <si>
    <r>
      <t xml:space="preserve">Total waste generated for all leisure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t>
    </r>
  </si>
  <si>
    <r>
      <rPr>
        <sz val="8"/>
        <color rgb="FF55585A"/>
        <rFont val="Open Sans"/>
        <family val="2"/>
      </rPr>
      <t xml:space="preserve">Total waste generated for all health care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t>
    </r>
  </si>
  <si>
    <r>
      <t xml:space="preserve">Total waste generated for all aged care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t>
    </r>
  </si>
  <si>
    <r>
      <rPr>
        <sz val="8"/>
        <color rgb="FF55585A"/>
        <rFont val="Open Sans"/>
        <family val="2"/>
      </rPr>
      <t xml:space="preserve">Total waste generated for all education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t>
    </r>
  </si>
  <si>
    <r>
      <t xml:space="preserve">Total waste generated for all agricultural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t>
    </r>
  </si>
  <si>
    <r>
      <rPr>
        <sz val="8"/>
        <color rgb="FF55585A"/>
        <rFont val="Open Sans"/>
        <family val="2"/>
      </rPr>
      <t xml:space="preserve">Total waste generated for all other assets in the portfolio, if relevant. This includes both actual and estimated data for landlord and tenant controlled areas </t>
    </r>
    <r>
      <rPr>
        <u/>
        <sz val="8"/>
        <color rgb="FF55585A"/>
        <rFont val="Open Sans"/>
        <family val="2"/>
      </rPr>
      <t>(see INREV sector list)</t>
    </r>
    <r>
      <rPr>
        <sz val="8"/>
        <color rgb="FF55585A"/>
        <rFont val="Open Sans"/>
        <family val="2"/>
      </rPr>
      <t>. Please specify the asset type in the comment box.</t>
    </r>
  </si>
  <si>
    <t>The proportion of total waste which uses landfill. Landfill is a waste disposal site for the deposit of the waste onto or into land (Ref: ESRS E5).</t>
  </si>
  <si>
    <t>Asset data - Sum of RAL6.6</t>
  </si>
  <si>
    <t>ENV65</t>
  </si>
  <si>
    <t>The proportion of total waste which uses incineration. Incineration is the controlled burning of waste at high temperature. It is with energy recovery when the energy created in the combustion process is harnessed for re-use, for example for power generation. It is without energy recovery when the heat generated by combustion is dissipated in the environment (Ref: ESRS E5).</t>
  </si>
  <si>
    <t>Asset data - Sum of RAL6.7</t>
  </si>
  <si>
    <r>
      <t xml:space="preserve">The proportion of total waste which is reused. Any operation by which products and components that are not waste are used again for the same purpose for which they were conceived. This may involve cleaning or small adjustments so it is ready for the next use without significant definition (ref: ESRS E5).
</t>
    </r>
    <r>
      <rPr>
        <i/>
        <sz val="8"/>
        <color rgb="FF55585A"/>
        <rFont val="Open Sans"/>
        <family val="2"/>
      </rPr>
      <t>Note: ESRS uses terms recovery operation type (preparation for reuse, recycling) and waste treatment type with respect to disposal routes (incineration, landfilling, other disposal operations)</t>
    </r>
    <r>
      <rPr>
        <sz val="8"/>
        <color rgb="FF55585A"/>
        <rFont val="Open Sans"/>
        <family val="2"/>
      </rPr>
      <t>.</t>
    </r>
  </si>
  <si>
    <t>Asset data - Sum of RAL6.8</t>
  </si>
  <si>
    <t>The proportion of total waste which is used for biodiesel production. Biofuel is a gaseous, liquid or solid fuel that contains energy derived from a biological source. For example, rapeseed oil or fish liver oil can be used in place of diesel fuel in modified engines. A commercial application is the use of modified rapeseed oil, which as rapeseed methyl ester (RME) can be used in modified diesel engines, and is sometimes named biodiesel (ref: EEA).</t>
  </si>
  <si>
    <t>Asset data - Sum of RAL6.9</t>
  </si>
  <si>
    <t>The proportion of total waste which is used for recycling. Any recovery operation by which waste materials are reprocessed into products, materials or substances whether for the original or other purposes. It includes the reprocessing of organic material but does not include energy recovery and the reprocessing into materials that are to be used as fuels or for backfilling operations (ref: ESRS E5).</t>
  </si>
  <si>
    <t>Asset data - Sum of RAL6.10</t>
  </si>
  <si>
    <t>The proportion of total waste which is used for any other way of disposal route. For example, recovery (Ref: ESRS E5), composting (ref: EPRA).</t>
  </si>
  <si>
    <t>Asset data - Sum of RAL6.11</t>
  </si>
  <si>
    <t>The floor area percentage of the vehicle for all assets for which both actual and estimated data is provided for total waste generated (sum of landlord and tenant controlled). This is calculated based on the amount of space for which actual and estimated data is provided and divided by total supply area. Recommended unit of measure for data coverage is by area (ESG1.6.1: sqm/sqf), investment managers may identify and report KPIs on value (AUM basis) Please also consider the availability of data for the period of time for which assets are owned by the vehicle (ref: GRESB).</t>
  </si>
  <si>
    <t>Asset data - Sum of RAL6.12</t>
  </si>
  <si>
    <t>ENV66</t>
  </si>
  <si>
    <t>Share of real estate assets not equipped with facilities for waste sorting and not covered by a waste recovery or recycling contract (ref: SFDR).</t>
  </si>
  <si>
    <t>Asset data - Based on RAL6.13</t>
  </si>
  <si>
    <t>ENV67</t>
  </si>
  <si>
    <t>This data field is provided for comparison purposes and not a recommended KPI within the INREV Guidelines. The floor area percentage of the vehicle for all assets with waste sorting facilities. This is calculated based on the amount of space divided by total supply area. Recommended unit of measure for data coverage is by area (ESG1.6.1: sqm/sqf), investment managers may identify and report KPIs on value (AUM basis).</t>
  </si>
  <si>
    <t>Asset data - Based on RAL6.13 divided by AL1.17</t>
  </si>
  <si>
    <t>Share of raw building materials (excluding recovered, recycled and bio sourced) compared to the total weight of building materials used in new construction and major renovations (ref: SFDR).</t>
  </si>
  <si>
    <t>Asset data - Based on RAL6.14 and RAL6.15</t>
  </si>
  <si>
    <t>ENV68</t>
  </si>
  <si>
    <t>This data field is provided for comparison purposes and not a recommended KPI within the INREV Guidelines. The floor area percentage of the vehicle for all assets with raw materials used for new construction and major renovations. This is calculated based on the amount of space divided by total supply area. Recommended unit of measure for data coverage is by area (ESG1.6.1: sqm/sqf), investment managers may identify and report KPIs on value (AUM basis). Please also consider the availability of data for the period of time for which assets are owned by the vehicle (ref: GRESB).</t>
  </si>
  <si>
    <t>Asset data - Based on RAL6.14</t>
  </si>
  <si>
    <t>Biodiversity</t>
  </si>
  <si>
    <t xml:space="preserve">Surfaces that have not been vegetated in ground, as well as on roofs, terraces and walls, compared to the total surface area of the plots of all assets (ref: SFDR). </t>
  </si>
  <si>
    <t>Asset data - Percentage calculated based on sum of RAL7.1 over total surface area</t>
  </si>
  <si>
    <t>ENV69</t>
  </si>
  <si>
    <t>This data field is provided for comparison purposes and not a recommended KPI within the INREV Guidelines. The floor area percentage of the vehicle for all assets with non-vegetated surface. This is calculated based on the amount of space divided by total supply area. Recommended unit of measure for data coverage is by area (ESG1.6.1: sqm/sqf), investment managers may identify and report KPIs on value (AUM basis). Please also consider the availability of data for the period of time for which assets are owned by the vehicle (ref: GRESB).</t>
  </si>
  <si>
    <t>Asset data - Based on RAL7.1 divided by AL1.17</t>
  </si>
  <si>
    <t>Building certificates</t>
  </si>
  <si>
    <t xml:space="preserve">Please add certificate types in the comment box or to Asset Level Data tab. </t>
  </si>
  <si>
    <t>Asset data - Based on AL9.1, AL9.6, AL9.11, AL9.16, AL9.21</t>
  </si>
  <si>
    <t>ENV70</t>
  </si>
  <si>
    <t>The floor area percentage of the vehicle for all assets with first most used certificate. This is calculated based on the amount of space divided by total supply area. Recommended unit of measure for data coverage is by area (ESG1.6.1: sqm/sqf), investment managers may identify and report KPIs on value (AUM basis).</t>
  </si>
  <si>
    <t>Asset data - Based on the data provided in AL9.1 - AL9.25 divided by AL1.17 (Consider AL9.6-AL9.10, AL9.11-AL9.15, AL9.16-AL9.20, AL9.21 -AL9.25, if data available)</t>
  </si>
  <si>
    <t>ENV71</t>
  </si>
  <si>
    <t>The floor area percentage of the vehicle for all assets with second most used certificate. This is calculated based on the amount of space divided by total supply area. Recommended unit of measure for data coverage is by area (ESG1.6.1: sqm/sqf), investment managers may identify and report KPIs on value (AUM basis).</t>
  </si>
  <si>
    <t>The floor area percentage of the vehicle for all assets with third most used certificate. This is calculated based on the amount of space divided by total supply area. Recommended unit of measure for data coverage is by area (ESG1.6.1: sqm/sqf), investment managers may identify and report KPIs on value (AUM basis).</t>
  </si>
  <si>
    <t>Energy ratings</t>
  </si>
  <si>
    <t xml:space="preserve">Please add energy rating types in the comment box or to Asset Level Data tab. </t>
  </si>
  <si>
    <t>Asset data - Based on AL10.1</t>
  </si>
  <si>
    <t>ENV72</t>
  </si>
  <si>
    <t>The floor area percentage of the vehicle for all assets with first most used energy rating. This is calculated based on the amount of space divided by total supply area. Recommended unit of measure for data coverage is by area (ESG1.6.1: sqm/sqf), investment managers may identify and report KPIs on value (AUM basis).</t>
  </si>
  <si>
    <t>Asset data - Based on AL10.1, AL10.2 divided by AL1.17</t>
  </si>
  <si>
    <t>ENV73</t>
  </si>
  <si>
    <t>The floor area percentage of the vehicle for all assets with second most used energy rating. This is calculated based on the amount of space divided by total supply area. Recommended unit of measure for data coverage is by area (ESG1.6.1: sqm/sqf), investment managers may identify and report KPIs on value (AUM basis).</t>
  </si>
  <si>
    <t>The floor area percentage of the vehicle for all assets with third most used energy rating. This is calculated based on the amount of space divided by total supply area. Recommended unit of measure for data coverage is by area (ESG1.6.1: sqm/sqf), investment managers may identify and report KPIs on value (AUM basis).</t>
  </si>
  <si>
    <t>RECOMMENDED Social - Vehicle Level Data</t>
  </si>
  <si>
    <t>Note: The social data fields may be disclosed at organisation or vehicle level, if considered relevant. See instructions for each field.</t>
  </si>
  <si>
    <t xml:space="preserve">Data </t>
  </si>
  <si>
    <t>Diversity, equity, inclusion (DEI)</t>
  </si>
  <si>
    <t xml:space="preserve">It could be reported at vehicle or manager level, depending on which one is more appropriate. Please specify in the comment box. This is calculated based on the representation of females at vehicle divided by total employees. </t>
  </si>
  <si>
    <t>SOC1</t>
  </si>
  <si>
    <t xml:space="preserve">It could be reported at vehicle or manager level, depending on which one is more appropriate. Please specify in the comment box. This is calculated based on the representation underrepresented groups (eg ethnic diversity or minority groups) at vehicle divided by total employees. </t>
  </si>
  <si>
    <t>SOC2</t>
  </si>
  <si>
    <t xml:space="preserve">It could be reported at vehicle or manager level, depending on which one is more appropriate. Please specify in the comment box. his is calculated based on the representation of females at board level divided by total board members. </t>
  </si>
  <si>
    <t>SOC3</t>
  </si>
  <si>
    <t xml:space="preserve">It could be reported at vehicle or manager level, depending on which one is more appropriate. Please specify in the comment box. This is calculated based on the representation of females at investment committee level divided by total investment committee members. </t>
  </si>
  <si>
    <t>It could be reported at vehicle or manager level, depending on which one is more appropriate. Please specify in the comment box. This is calculated based on the representation of females at respective governing body/committee level divided by total members. Other governing bodies may include administrative, management or supervisory bodies which exercise oversight of the process to manage material sustainability related topics.</t>
  </si>
  <si>
    <t>It could be reported at vehicle or manager level, depending on which one is more appropriate. Please specify in the comment box. This is calculated based on the representation underrepresented groups (eg ethnic diversity or minority groups) aboard level divided by total board members.</t>
  </si>
  <si>
    <t>SOC4</t>
  </si>
  <si>
    <t xml:space="preserve">It could be reported at vehicle or manager level, depending on which one is more appropriate. Please specify in the comment box. Unadjusted or “raw” gender wage gaps is calculated as an average gross hourly pay level of male employees minus average gross hourly pay level of female employees (ref: ESRS S1). This can also be calculated for average wages, median wages or wages in different places in the distribution (ref: ILO). In preparing the disclosure on gender at managing team level, the investment manager may use the definition of top management according to ESRS S1, as one and two levels below the administrative and supervisory bodies unless this concept has already been defined with the operations and differs from the previous description. If this is the case, the investment manager can use its own definition for top management and disclose that fact and its own definition. The investment manager may disclose a breakdown of the gender pay gap as defined in paragraph by employee category and/or by country/segment.(ref: ESRS S1). </t>
  </si>
  <si>
    <t>SOC5</t>
  </si>
  <si>
    <t xml:space="preserve"> It could be reported at vehicle or manager level, depending on which one is more appropriate. Please specify in the comment box. Unadjusted or “raw” gender wage gaps is calculated as an average gross hourly pay level of male employees minus average gross hourly pay level of female employees (ref: ESRS S1). This can also be calculated for average wages, median wages or wages in different places in the distribution (ref: ILO). It could be reported at vehicle or manager level, depending on which one is more appropriate. Please specify in the comment box.</t>
  </si>
  <si>
    <t xml:space="preserve">It could be reported at vehicle or manager level, depending on which one is more appropriate. Please specify in the comment box. Unadjusted or “raw” gender wage gaps is calculated as an average gross hourly pay level of male employees minus average gross hourly pay level of female employees (ref: ESRS S1). This can also be calculated for average wages, median wages or wages in different places in the distribution (ref: ILO). </t>
  </si>
  <si>
    <t>It could be reported at vehicle or manager level, depending on which one is more appropriate. Please specify in the comment box. The financial payments and non-monetary benefits provided to high-level management in exchange for their work on behalf of an entity (ref: GRESB).</t>
  </si>
  <si>
    <t>SOC6</t>
  </si>
  <si>
    <t>It could be reported at vehicle or manager level, depending on which one is more appropriate. Please specify in the comment box. Incidents of discrimination could include, subject to the relevant privacy regulations, reported work-related incidents of discrimination on the grounds of gender, racial or ethnic origin, nationality, religion or belief, disability, age, sexual orientation, or other relevant forms of discrimination involving internal and/or external stakeholders across operations in the reporting period. This includes incidents of harassment as a specific form of discrimination. (ref: ESRS)</t>
  </si>
  <si>
    <t>SOC7</t>
  </si>
  <si>
    <t>It could be reported at vehicle or manager level, depending on which one is more appropriate. Please specify in the comment box. Incidents of discrimination could include, subject to the relevant privacy regulations, reported work-related incidents of discrimination on the grounds of gender, racial or ethnic origin, nationality, religion or belief, disability, age, sexual orientation, or other relevant forms of discrimination involving internal and/or external stakeholders across operations in the reporting period that led to fines, penalties, and compensation for damages as a result of the incidents. This includes incidents of harassment as a specific form of discrimination. (ref: ESRS)</t>
  </si>
  <si>
    <t>It could be reported at vehicle or manager level, depending on which one is more appropriate. Please specify in the comment box. Total number of diversity training hours offered to and completed by employees divided by the total number of employees (ref: ESRS S1).</t>
  </si>
  <si>
    <t>SOC8</t>
  </si>
  <si>
    <t>Health, safety, wellbeing (HSW)</t>
  </si>
  <si>
    <t>Applicable for portfolio of assets. Total number of HSW certificates that were awarded before or during the reporting year. HSW programmes may include measures that promote health and well-being of employees, e.g. building design and measures increasing ergonomics of a workplace, indoor air and water quality, daylight exposure, acoustic and thermal comfort, healthy eating, health-focused physical activity events and access to spaces designated for recreation, active sports provisions, childcare facilities, working from home arrangements etc. (ref: GRESB).
Please specify the type of programme in the comment box.</t>
  </si>
  <si>
    <t>SOC9</t>
  </si>
  <si>
    <t>Applicable for portfolio of assets. Total number of HSW certificates that were awarded before or during the reporting year. HSW programmes may include measures that promote health and well-being of tenants, e.g. measures aimed at improving indoor air and water quality, lighting controls and daylight, acoustic and thermal comfort, inclusive design, hosting health-related activities for surrounding community, social interaction and connection, urban regeneration etc. (ref: GRESB)
Please specify the type of programme in the comment box.</t>
  </si>
  <si>
    <t>Applicable for portfolio of assets. Total number of HSW certificates that were awarded before or during the reporting year. Other stakeholders may include local communities, stakeholders involved in a construction phase. (ref: GRESB).
Please specify the stakeholder group and the type of programme in the comment box.</t>
  </si>
  <si>
    <t>Applicable for portfolio of assets. Total number of training hours offered to and completed by stakeholders on HSW divided by the total number of stakeholders (ref: ESRS S1).</t>
  </si>
  <si>
    <t>SOC10</t>
  </si>
  <si>
    <t>Applicable for portfolio of assets. Total number of training hours offered to and completed by stakeholders on HSW divided by the total number of stakeholders (ref: ESRS S1). Please specify the stakeholder group in the comment box.</t>
  </si>
  <si>
    <t>Applicable for portfolio of assets. Percentage of assets that were awarded a green building certificate before or during the reporting year (excluding pre-assessments or other unofficial forms of pre-certification). Green building certificates (Health &amp; Well-being): BCA Green Mark Healthier Workplaces; CASBEE Wellness Office; IGBC Health &amp; Well-being Certification; UL Verified Healthy Building; WELL Health-Safety Rating (ref: GRESB).</t>
  </si>
  <si>
    <t>SOC11</t>
  </si>
  <si>
    <t>Applicable for portfolio of assets. Relates to the number of convictions and the amount of fines for violation of health and safety laws.</t>
  </si>
  <si>
    <t>SOC12</t>
  </si>
  <si>
    <t>Applicable for portfolio of assets. Relates to the number of convictions and the amount of fines for violation of health and safety laws. Please specify the stakeholder group in the comment box.</t>
  </si>
  <si>
    <t>Applicable for portfolio of assets. Relates to HSW incidents that are still under investigation.</t>
  </si>
  <si>
    <t>SOC13</t>
  </si>
  <si>
    <t>Applicable for portfolio of assets. Relates to HSW incidents that are still under investigation. Please specify the stakeholder group in the comment box.</t>
  </si>
  <si>
    <t>Applicable for portfolio of assets. Weighted average rate of recordable accidents per asset value.</t>
  </si>
  <si>
    <t>SOC14</t>
  </si>
  <si>
    <t>Stakeholder engagement</t>
  </si>
  <si>
    <t>Applicable for portfolio of assets. This includes local community development programs based on local community’s needs that are aimed at promoting community health and well-being through hosting health-related activities for surrounding community, effective communication and process to address community concerns, employment creation in local communities, urban regeneration, improving infrastructure in areas surrounding assets, enhancement programs for public spaces, research and network activities, resilience, including assistance or support in case of disaster, supporting charities and community groups. (ref: GRESB)</t>
  </si>
  <si>
    <t>SOC15</t>
  </si>
  <si>
    <t>This is calculated based on the number of assets with grievance processes divided by total number of assets. 'Grievance mechanism: Formal, legal or non-legal (or ‘judicial/non-judicial’) complaint process that can be used by individuals, communities and/or civil society entities that are being negatively affected by certain business activities and operations. The process enables the complaining party to flag an issue, seek redress and remedy (ref: GRESB).</t>
  </si>
  <si>
    <t>SOC16</t>
  </si>
  <si>
    <t>Applicable for portfolio of assets. Total number of complaints (eg repair service, maintenance, etc.) recorded during reported period.</t>
  </si>
  <si>
    <t>SOC17</t>
  </si>
  <si>
    <t>Applicable for portfolio of assets. This is calculated based on the number of assets with stakeholder training programs divided by total number of assets. Stakeholders could include employees, tenants etc.</t>
  </si>
  <si>
    <t>SOC18</t>
  </si>
  <si>
    <t>Overall tenant satisfaction score: An overarching metric in a satisfaction survey, with no prescribed scale, that measures how happy a tenant is with the entity, lease, and/or services provided. The industry best practice is a 1-5 scale - very poor, poor, average, good, and excellent, respectively (ref: GRESB).</t>
  </si>
  <si>
    <t>SOC19</t>
  </si>
  <si>
    <t>The Net Promoter Score ® (NPS) is a customer loyalty metric developed by Bain &amp; Company, Fred Reichheld, and Satmetrix. It divides customers, tenants or employees into three segments: passives, detractors and promoters, using the following question “On a scale of 0 to 10, how likely would you be to recommend this company (or this product) to friends and colleagues?”.</t>
  </si>
  <si>
    <t xml:space="preserve">Applicable for portfolio of assets. This is calculated based on the asset's AUM with an ESG clause (eg communication of data, energy efficiency measures for property managers) divided by total AUM of all assets. </t>
  </si>
  <si>
    <t>SOC20</t>
  </si>
  <si>
    <t xml:space="preserve">Applicable for portfolio of assets. </t>
  </si>
  <si>
    <t>SOC21</t>
  </si>
  <si>
    <t>Applicable for portfolio of assets. This is calculated based on the asset's rental income with an ESG clause (eg communication of data, energy efficiency measures) divided by total rental income of all assets.</t>
  </si>
  <si>
    <t>Employee development</t>
  </si>
  <si>
    <t>It could be reported at vehicle or manager level, depending on which one is more appropriate. Please specify in the comment box. Overall engagement score is a separate metric from overall satisfaction score and can be reported as an other answer. While satisfied employees are happy with their current situation, engaged employees proactively help to improve the company and their working environment (ref: GRESB).</t>
  </si>
  <si>
    <t>SOC22</t>
  </si>
  <si>
    <t>It could be reported at vehicle or manager level, depending on which one is more appropriate. Please specify in the comment box. The Net Promoter Score ® (NPS) is a customer loyalty metric developed by Bain &amp; Company, Fred Reichheld, and Satmetrix. It divides customers, tenants or employees into three segments: passives, detractors and promoters, using the following question “On a scale of 0 to 10, how likely would you be to recommend this company (or this product) to friends and colleagues?”.</t>
  </si>
  <si>
    <t>It could be reported at vehicle or manager level, depending on which one is more appropriate. Please specify in the comment box: total number of training hours offered to and completed by employees divided by the total number of employees split by gender (ref: ESRS S1).</t>
  </si>
  <si>
    <t>SOC23</t>
  </si>
  <si>
    <t>It could be reported at vehicle or manager level, depending on which one is more appropriate. Please specify in the comment box: total number of training hours offered to and completed by employees divided by the total number of employees split by employee category (in categorising
the workforce, the undertaking shall define reasonable and meaningful employee categories which enable users of the information to understand different performance measures between the categories.) (ref: ESRS S1). Please indicate the employee category in the comment box.</t>
  </si>
  <si>
    <t>It could be reported at vehicle or manager level, depending on which one is more appropriate. Please specify in the comment box: amount of full-time employees that received professional training divided by the total number of employees split by gender.</t>
  </si>
  <si>
    <t>SOC24</t>
  </si>
  <si>
    <t>It could be reported at vehicle or manager level, depending on which one is more appropriate. Please specify in the comment box: amount of full-time employees that received professional training divided by the total number of employees split by employee category (in categorising the workforce, the undertaking shall define reasonable and meaningful employee categories which enable users of the information to understand different performance measures between the categories) (ref: ESRS S1). Please indicate the employee category in the comment box.</t>
  </si>
  <si>
    <t>Social impact</t>
  </si>
  <si>
    <t>Healthcare units to be considered include: hospitals, clinics, outpatient care centres, and specialized care centres, such as birthing centres and psychiatric care centres.</t>
  </si>
  <si>
    <t>SOC25</t>
  </si>
  <si>
    <t xml:space="preserve">Social care units to be considered include: spaces housing a public or nonprofit agency that provides counselling, therapy or other social or human services to persons needing such services due to physical, mental, emotional or other disabilities. Units can be defined as assets or specific units within one asset. </t>
  </si>
  <si>
    <t xml:space="preserve">Units that provide education based on the following sub-divisions:
1. Preschools, 2. Schools, 3. Universities and colleges, 4. Higher education or vocational colleges and institutions, (ref: BREEAM International New Construction 2021 V6.0, Appendix B – Scope and education buildings). Units can be defined as assets or specific units within one asset. </t>
  </si>
  <si>
    <t>SOC26</t>
  </si>
  <si>
    <r>
      <t>Healthcare units to be considered include: hospitals, clinics, outpatient care centres, and specialized care</t>
    </r>
    <r>
      <rPr>
        <strike/>
        <sz val="8"/>
        <color rgb="FF55585A"/>
        <rFont val="Open Sans"/>
        <family val="2"/>
      </rPr>
      <t xml:space="preserve"> </t>
    </r>
    <r>
      <rPr>
        <sz val="8"/>
        <color rgb="FF55585A"/>
        <rFont val="Open Sans"/>
        <family val="2"/>
      </rPr>
      <t>centres, such as birthing centres and psychiatric care centres.</t>
    </r>
  </si>
  <si>
    <t>SOC27</t>
  </si>
  <si>
    <t>Rental and/or for-sale dwelling units priced for households earning less than the area median income (AMI). Rental units must be maintained at affordable levels for a minimum of 15 years. (ref: LEED v4 ND: Plan, credit Housing types and affordability)</t>
  </si>
  <si>
    <t>SOC28</t>
  </si>
  <si>
    <t>SOC29</t>
  </si>
  <si>
    <t>Courses, lessons or training are offered about/for mental health such as mindfulness, dealing with stress, structured work (ref: BREEAM-NL In-Use Sustainable housing and Operations 2016 v2.0, criteria HEA 28)</t>
  </si>
  <si>
    <t>SOC30</t>
  </si>
  <si>
    <t xml:space="preserve">Square meter of car parking and bike parking spaces as part of the building locations </t>
  </si>
  <si>
    <t>SOC31</t>
  </si>
  <si>
    <t>The charging stations for electric cars should be usable for all common connections. The electricity for the charging points for electric vehicles comes from 100% sustainable energy: electric power from demonstrably sustainable sources or from 'own' generation (wind, PV) (ref: BREEAM-NL New Construction 2020 v1.0, criteria TRA 03.1.3)</t>
  </si>
  <si>
    <t>SOC32</t>
  </si>
  <si>
    <t>The distance between the main entrance of the building and the nearest public transport boarding point via the shortest walking distance over safe pedestrian routes (not necessarily measured in a straight line). (ref: BREEAM-NL New Construction 2020 v1.0, criteria TRA 01)
transit service - bus rapid transit stops, light or heavy rail stations, commuter rail stations or ferry terminals (ref. LEED ND: Plan v4, criteria Access to quality transit)</t>
  </si>
  <si>
    <t>SOC33</t>
  </si>
  <si>
    <t>Different routes which may be taken from a bus, train, tram or metro; if several trains run on one route (e.g. a sprinter and an intercity) the user may only take the one with the highest frequency (ref: BREEAM-NL New Construction 2020 v1.0, criteria TRA 01).</t>
  </si>
  <si>
    <r>
      <t>Public space (park, square, courtyard) - an outdoor space where users can take a pleasant break in the vicinity of the building. For example, an office building may have an outdoor area where you can sit and have lunch. These spaces must be large enough so that, according to a reasonable estimate, a significant proportion of the building's users can use them during lunch times and breaks.
Recreation or Sports facilities - facilities where users can go for exercise and relaxation in the vicinity of the building. For example, a sports hall, gymnasium, swimming pool, gym, play area at schools, yoga room, meditation room.
The following are representative examples of outdoor spaces:
-A private garden
-A communal garden or courtyard, providing a pleasant and secluded environment large enough for all occupants of designated dwellings to share and designed in a way that makes it clear that the space is only to be used by occupants of designated dwellings
-Balconies
-Terraces (roof or other)
-Patios.
These are to be set at a level which is compliant with the following:
-For private space: 1.5m² per bedroom
-For semi-private space, i.e. shared access by all dwelling occupants: 1.0m² per bedroom.
(ref: BREEAM International New Construction 2021 V6.0, criteria TRA 02, HEA 08)
The outdoor space must be physically</t>
    </r>
    <r>
      <rPr>
        <b/>
        <sz val="8"/>
        <color rgb="FF55585A"/>
        <rFont val="Open Sans"/>
        <family val="2"/>
      </rPr>
      <t xml:space="preserve"> </t>
    </r>
    <r>
      <rPr>
        <sz val="8"/>
        <color rgb="FF55585A"/>
        <rFont val="Open Sans"/>
        <family val="2"/>
      </rPr>
      <t>accessible, available in the vicinity (within a walking distance of 500 meters) of the vehicle</t>
    </r>
    <r>
      <rPr>
        <b/>
        <sz val="8"/>
        <color rgb="FF55585A"/>
        <rFont val="Open Sans"/>
        <family val="2"/>
      </rPr>
      <t xml:space="preserve"> </t>
    </r>
    <r>
      <rPr>
        <sz val="8"/>
        <color rgb="FF55585A"/>
        <rFont val="Open Sans"/>
        <family val="2"/>
      </rPr>
      <t>and be one or more of the following:
-social area: a pedestrian-oriented paving or landscape area that accommodate outdoor social activities
-recreational area: a recreation-oriented paving or landscape area that encourage physical activity;
-diverse green space: a landscape area with two or more types of vegetation that provide opportunities for year-round visual interest;
-garden: a garden space dedicated to community gardens or urban food production; or
-habitat area: preserved or created habitat which includes elements of human interaction. 
At least 25% of the required outdoor open space must be vegetated space planted with two or more types of vegetation or have overhead vegetated canopy.
Extensive or intensive vegetated roofs that are physically accessible can be used toward the minimum vegetation requirement, and qualifying roof-based physically accessible paving areas can be used toward credit compliance.
Wetlands or naturally designed ponds may count as open space if the side slope gradients average 1:4 (vertical: horizontal) or less and are vegetated. (ref: LEED BD+C New Construction, Sustainable Sites, Open Space)</t>
    </r>
  </si>
  <si>
    <t>SOC34</t>
  </si>
  <si>
    <t>The following basic facilities are available in the vicinity (within a walking distance of 500 meters) of the vehicle: Point of sale of food (supermarket, restaurant, canteen, lunchroom, snack bar), ATM, Parcel delivery/collection point (post office), Recreational and/or sports facility(s), Childcare or nursery
The following other facilities present in the vicinity (within a walking distance of 500 meters) of the vehicle: Kiosk-like facility (office supplies/newspapers/magazines), Pharmacy, Barber, Bicycle maker, dry cleaning, Flower shop, Gas station (ref: BREEAM-NL New Construction 2020 v1.0, criteria TRA 02)</t>
  </si>
  <si>
    <t>SOC35</t>
  </si>
  <si>
    <t xml:space="preserve">Local businesses are any company that sells its goods or services to consumers in its own city, town, or geographic area. </t>
  </si>
  <si>
    <t>SOC36</t>
  </si>
  <si>
    <t>Underlying Environmental Asset Level Data (Recommended)</t>
  </si>
  <si>
    <t xml:space="preserve">AL1 Overview Data </t>
  </si>
  <si>
    <t>RAL2 Energy Consumption</t>
  </si>
  <si>
    <t>RAL3 Greenhouse Gas Emissions (GHG)</t>
  </si>
  <si>
    <t>RAL4 Climate Change Transition Risks</t>
  </si>
  <si>
    <t>RAL5 Water Consumption</t>
  </si>
  <si>
    <t>RAL6 Waste Management</t>
  </si>
  <si>
    <t>RAL7 Biodiversity</t>
  </si>
  <si>
    <t>RAL8 Energy Ratings</t>
  </si>
  <si>
    <t>RAL2.1</t>
  </si>
  <si>
    <t>RAL2.2</t>
  </si>
  <si>
    <t>RAL2.3</t>
  </si>
  <si>
    <t>RAL2.4</t>
  </si>
  <si>
    <t>RAL2.5</t>
  </si>
  <si>
    <t>RAL2.6</t>
  </si>
  <si>
    <t>RAL2.7</t>
  </si>
  <si>
    <t>RAL2.8</t>
  </si>
  <si>
    <t>RAL2.9</t>
  </si>
  <si>
    <t>RAL2.10</t>
  </si>
  <si>
    <t>RAL2.11</t>
  </si>
  <si>
    <t>RAL2.12</t>
  </si>
  <si>
    <t>RAL2.13</t>
  </si>
  <si>
    <t>RAL3.1</t>
  </si>
  <si>
    <t>RAL3.2</t>
  </si>
  <si>
    <t>RAL3.3</t>
  </si>
  <si>
    <t>RAL3.4</t>
  </si>
  <si>
    <t>RAL3.5</t>
  </si>
  <si>
    <t>RAL3.6</t>
  </si>
  <si>
    <t>RAL4.1</t>
  </si>
  <si>
    <t>RAL4.2</t>
  </si>
  <si>
    <t>RAL4.3</t>
  </si>
  <si>
    <t>RAL4.4</t>
  </si>
  <si>
    <t>RAL5.1</t>
  </si>
  <si>
    <t>RAL5.2</t>
  </si>
  <si>
    <t>RAL5.3</t>
  </si>
  <si>
    <t>RAL5.4</t>
  </si>
  <si>
    <t>RAL5.5</t>
  </si>
  <si>
    <t>RAL6.1</t>
  </si>
  <si>
    <t>RAL6.2</t>
  </si>
  <si>
    <t>RAL6.3</t>
  </si>
  <si>
    <t>RAL6.4</t>
  </si>
  <si>
    <t>RAL6.5</t>
  </si>
  <si>
    <t>RAL6.6</t>
  </si>
  <si>
    <t>RAL6.7</t>
  </si>
  <si>
    <t>RAL6.8</t>
  </si>
  <si>
    <t>RAL6.9</t>
  </si>
  <si>
    <t>RAL6.10</t>
  </si>
  <si>
    <t>RAL6.11</t>
  </si>
  <si>
    <t>RAL6.12</t>
  </si>
  <si>
    <t>RAL6.13</t>
  </si>
  <si>
    <t>RAL6.14</t>
  </si>
  <si>
    <t>RAL6.15</t>
  </si>
  <si>
    <t>RAL7.1</t>
  </si>
  <si>
    <t>RAL8.1</t>
  </si>
  <si>
    <t>RAL8.2</t>
  </si>
  <si>
    <t>RAL8.3</t>
  </si>
  <si>
    <t>RAL8.4</t>
  </si>
  <si>
    <t>Asset ID (Same as required field)</t>
  </si>
  <si>
    <t>Total carbon intensity - location based (tonne CO2e / area/yr)</t>
  </si>
  <si>
    <t>Total carbon intensity - market based (tonne CO2e / area/yr)</t>
  </si>
  <si>
    <t>Carbon-offsets acquired (tonne CO2e /yr)</t>
  </si>
  <si>
    <t>Stranded Year based on energy intensity according to the chosen CRREM pathway (1.5 or 2 degrees - see ESG4.4)</t>
  </si>
  <si>
    <t>Stranded Year based on carbon intensity according to the chosen CRREM pathway (1.5 or 2 degrees - see ESG4.4)</t>
  </si>
  <si>
    <t>Estimated OPEX/CAPEX to achieve climate change targets (Amount in currency / area)</t>
  </si>
  <si>
    <t>Average climate-related transition risks (low/medium/high)</t>
  </si>
  <si>
    <t>Water Intensity (m3 / area/yr)</t>
  </si>
  <si>
    <t>Actual waste generated - tenant controlled tonne/yr)</t>
  </si>
  <si>
    <t>Hazardous waste (tonne/yr)</t>
  </si>
  <si>
    <t>Non-hazardous waste (tonne/yr)</t>
  </si>
  <si>
    <t>Disposal route - Landfill (% of tonne)</t>
  </si>
  <si>
    <t>Disposal route - Incineration (% of tonne)</t>
  </si>
  <si>
    <t>Disposal route - reuse (% of tonne)</t>
  </si>
  <si>
    <t>Disposal route - biodiesel (waste to energy) (% of tonne)</t>
  </si>
  <si>
    <t>Disposal route - recycle (% of tonne)</t>
  </si>
  <si>
    <t>Disposal route - other (% of tonne)</t>
  </si>
  <si>
    <t>Asset not equipped with facilities for waste sorting and covered by a waste recovery or recycling contract (YES/NO)</t>
  </si>
  <si>
    <t>Amount of raw building materials (excluding recovered, recycled and bio sourced) used in new construction and major renovations (kg/yr)</t>
  </si>
  <si>
    <t>Total building materials used in new construction and major renovations (kg/yr)</t>
  </si>
  <si>
    <t>Land artificialisation – non-vegetated surface area (area)</t>
  </si>
  <si>
    <r>
      <t xml:space="preserve">Placeholder: Other Scheme Level Energy Ratings </t>
    </r>
    <r>
      <rPr>
        <sz val="9"/>
        <color rgb="FF55585A"/>
        <rFont val="Open Sans"/>
        <family val="2"/>
      </rPr>
      <t>(please select from the drop-down list)</t>
    </r>
  </si>
  <si>
    <t>Placeholder: Year issued Energy Ratings</t>
  </si>
  <si>
    <t>Placeholder: Year Expired Energy Ratings</t>
  </si>
  <si>
    <t>Technical Building Assessment (performed in the last 3 years)</t>
  </si>
  <si>
    <t>INREV Asset Level Index Mapping</t>
  </si>
  <si>
    <t>ENV29 - Recommended INREV KPI - Vehicle Level</t>
  </si>
  <si>
    <t>ENV30 - Recommended INREV KPI - Vehicle Level</t>
  </si>
  <si>
    <t>ENV31 - Recommended INREV KPI - Vehicle Level</t>
  </si>
  <si>
    <t>ENV32 - Recommended INREV KPI - Vehicle Level</t>
  </si>
  <si>
    <t>ENV33 - Recommended INREV KPI - Vehicle Level</t>
  </si>
  <si>
    <t>ENV34 - Recommended INREV KPI - Vehicle Level</t>
  </si>
  <si>
    <t>ENV35 - Recommended INREV KPI - Vehicle Level</t>
  </si>
  <si>
    <t>ENV36 - Recommended INREV KPI - Vehicle Level</t>
  </si>
  <si>
    <t>ENV37 - Recommended INREV KPI - Vehicle Level</t>
  </si>
  <si>
    <t>ENV38 - Recommended KPI - Vehicle Level</t>
  </si>
  <si>
    <t>ENV39 - Recommended INREV KPI - Vehicle Level</t>
  </si>
  <si>
    <t>ENV40 - Recommended INREV KPI - Vehicle Level</t>
  </si>
  <si>
    <t>ENV42 / ENV46 - Recommended INREV KPI - Vehicle Level</t>
  </si>
  <si>
    <t>ENV43 - Recommended INREV KPI - Vehicle Level</t>
  </si>
  <si>
    <t>ENV44 - Recommended INREV KPI - Vehicle Level</t>
  </si>
  <si>
    <t>ENV45 - Recommended INREV KPI - Vehicle Level</t>
  </si>
  <si>
    <t>ENV48 / 49 / 50 - Recommended INREV KPI - Vehicle Level</t>
  </si>
  <si>
    <t>ENV51 - Recommended INREV KPI - Vehicle Level</t>
  </si>
  <si>
    <t>ENV52 / 53 - Recommended INREV KPI - Vehicle Level</t>
  </si>
  <si>
    <t>ENV54 - Recommended INREV KPI - Vehicle Level</t>
  </si>
  <si>
    <t>ENV55 - Recommended INREV KPI - Vehicle Level</t>
  </si>
  <si>
    <t>ENV56 - Recommended INREV KPI - Vehicle Level</t>
  </si>
  <si>
    <t>ENV57 / 58- Recommended INREV KPI - Vehicle Level</t>
  </si>
  <si>
    <t>ENV59 - Recommended INREV KPI - Vehicle Level</t>
  </si>
  <si>
    <t>ENV60 - Recommended INREV KPI - Vehicle Level</t>
  </si>
  <si>
    <t>ENV61 - Recommended INREV KPI - Vehicle Level</t>
  </si>
  <si>
    <t>ENV62 - Recommended INREV KPI - Vehicle Level</t>
  </si>
  <si>
    <t>ENV63 - Recommended INREV KPI - Vehicle Level</t>
  </si>
  <si>
    <t>ENV65 - Recommended INREV KPI - Vehicle Level</t>
  </si>
  <si>
    <t>ENV66 - Recommended INREV KPI - Vehicle Level</t>
  </si>
  <si>
    <t>ENV67 - Recommended INREV KPI - Vehicle Level</t>
  </si>
  <si>
    <t>ENV68 - Recommended INREV KPI - Vehicle Level</t>
  </si>
  <si>
    <t>ENV69 - Recommended INREV KPI - Vehicle Level</t>
  </si>
  <si>
    <t>ENV72 / 73 - Recommended INREV KPI - Vehicle Level</t>
  </si>
  <si>
    <t>Energy tab - (V7+AE7+AN7 + BF7)</t>
  </si>
  <si>
    <t>Energy tab - AW7 + BH7</t>
  </si>
  <si>
    <t>Energy tab - (N7/O7) or (W7/X7+AF7/AG7+AO7/AP7+AX7/AY7+BA/BB)</t>
  </si>
  <si>
    <t>Energy tab - (Y7+AH7+AQ7)</t>
  </si>
  <si>
    <t>Energy tab - AZ7</t>
  </si>
  <si>
    <t>Energy tab - (Q7/R7) or (Z7/AA7+AI7/AJ7+AR7/AS7)</t>
  </si>
  <si>
    <t>Energy tab - (AB7+AK7+AT7 + BG7)</t>
  </si>
  <si>
    <t>Energy tab - BC7 + BI7</t>
  </si>
  <si>
    <t>Energy tab - (T7/U7) or (AC7/AD7+AL7/AM7+AU7/AV7+BD7/BE7)</t>
  </si>
  <si>
    <t>GHG tab - S7</t>
  </si>
  <si>
    <t>Water tab - S7 + W7</t>
  </si>
  <si>
    <t>Water tab - (G7/H7)</t>
  </si>
  <si>
    <t>Water tab - (H7/I7)</t>
  </si>
  <si>
    <t>Waste tab - G7</t>
  </si>
  <si>
    <t>Waste tab - H7</t>
  </si>
  <si>
    <t>Waste tab - J7</t>
  </si>
  <si>
    <t>Waste tab - K7</t>
  </si>
  <si>
    <t>Waste tab - L7</t>
  </si>
  <si>
    <t>Waste tab - M7</t>
  </si>
  <si>
    <t>Waste tab - N7</t>
  </si>
  <si>
    <t>Waste tab - O7</t>
  </si>
  <si>
    <t>Waste tab - I7</t>
  </si>
  <si>
    <t>Recommended Asset Level Definitions</t>
  </si>
  <si>
    <t xml:space="preserve">INREV Asset Level index (ALI) Reference </t>
  </si>
  <si>
    <r>
      <t xml:space="preserve">ID provided by investment manager/direct investor. Unique identifier of asset known by the direct investment manager/direct investor. This ID should remain unchanged for every period. Aligned with INREV Asset Level Index (ALI), </t>
    </r>
    <r>
      <rPr>
        <u/>
        <sz val="9"/>
        <color rgb="FF55585A"/>
        <rFont val="Open Sans"/>
        <family val="2"/>
      </rPr>
      <t>click to see the details.</t>
    </r>
  </si>
  <si>
    <r>
      <t xml:space="preserve">A text description of the name of the asset. This describes land and/or building(s). Aligned with INREV ALI, </t>
    </r>
    <r>
      <rPr>
        <u/>
        <sz val="9"/>
        <color rgb="FF55585A"/>
        <rFont val="Open Sans"/>
        <family val="2"/>
      </rPr>
      <t>click to see the details.</t>
    </r>
  </si>
  <si>
    <t>al_actual_fuel_consumption_landlord_controlled</t>
  </si>
  <si>
    <t>Actual fuel consumption for the proportion of portfolio that is in landlord’s control, including the consumption from coal and coal products, crude oil and petroleum products, natural gas and from other non-renewable sources (ref: ESRS E1).</t>
  </si>
  <si>
    <t>(en_abs_lc_bsf + en_abs_lc_bcf + en_abs_lc_tf + en_abs_lc_of)</t>
  </si>
  <si>
    <t>al_actual_renewable_fuels_landlord_controlled</t>
  </si>
  <si>
    <t>Fuel consumption for renewable sources (including biomass, biogas, non_x0002_fossil fuel waste, renewable hydrogen, etc.) and the consumption of self-generated non-fuel renewable energy (ref: ESRS E1).</t>
  </si>
  <si>
    <t>al_actual_fuel_consumption_tenant_controlled</t>
  </si>
  <si>
    <t>Actual fuel consumption for the proportion of portfolio that is in tenant’s control, including the consumption from coal and coal products, crude oil and petroleum products, natural gas and from other non-renewable sources (ref: ESRS E1).</t>
  </si>
  <si>
    <t>(en_abs_tc_tf + en_ren_ofs_pbt)</t>
  </si>
  <si>
    <t>al_actual_fuel_percentage_area</t>
  </si>
  <si>
    <t>The floor area percentage of the asset for which data is provided for total fuel consumption (sum of landlord and tenant controlled). This is calculated based on the amount of space for which data is provided divided by total supply area. Recommended unit of measure for data coverage is by area, investment managers may identify and report KPIs on value (AUM basis). Please also consider the availability of data for the period of time for which assets are owned by the vehicle (ref: GRESB).</t>
  </si>
  <si>
    <t>(en_cov_wf / en_tot_wf) OR ((en_cov_lc_bsf / en_tot_lc_bsf) + (en_cov_lc_bcf / en_tot_lc_bcf) + (en_cov_lc_tf / en_tot_lc_tf) + (en_cov_tc_tf / en_tot_tc_tf) + (en_cov_tc_td / en_tot_tc_td))</t>
  </si>
  <si>
    <t>al_actual_district_heating_cooling_landlord_controlled</t>
  </si>
  <si>
    <t>Actual energy consumption from district heating and cooling for the asset that is in landlord’s control. A district cooling system consists of a pipe network filled with water that is chilled by district cooling plants (chillers or residual heat for cooling). The chilled water travels from the plant to the building, cooling the space, and returns to the plant to be cooled again. To increase energy efficiency and reliability, district cooling systems are often combined with night-to-day storage facilities, in which overcapacity during the night is stored for use during daytime (ref: IEA).</t>
  </si>
  <si>
    <t>(en_abs_lc_bsd + en_abs_lc_bcd + en_abs_lc_td)</t>
  </si>
  <si>
    <t>al_actual_district_heating_cooling_renewable_resources_landlord_controlled</t>
  </si>
  <si>
    <t>Common renewable cold sources are seas, lakes, rivers and ground water. Renewable heat sources (such as bioenergy, solar thermal, heat pumps and geothermal), integrate secondary heat sources (such as waste heat from industrial installations and data centres) (ref: IEA) .</t>
  </si>
  <si>
    <t>al_actual_district_heating_cooling_tenant_controlled</t>
  </si>
  <si>
    <t>Actual energy consumption from district heating and cooling for the asset that is in tenant’s control.</t>
  </si>
  <si>
    <t>en_abs_tc_td</t>
  </si>
  <si>
    <t>al_actual_district_heating_cooling_percentage_area</t>
  </si>
  <si>
    <t>The floor area percentage of the asset for which data is provided for total energy consumption for district heating and cooling (sum of landlord and tenant controlled). This is calculated based on the amount of space for which data is provided divided by total supply area. Recommended unit of measure for data coverage is by area, investment managers may identify and report KPIs on value (AUM basis). Please also consider the availability of data for the period of time for which assets are owned by the vehicle (ref: GRESB).</t>
  </si>
  <si>
    <t>(en_cov_wd / en_tot_wd) OR ((en_cov_lc_bsd / en_tot_lc_bsd) + (en_cov_lc_bcd / en_tot_lc_bcd) + (en_cov_lc_td / en_tot_lc_td))</t>
  </si>
  <si>
    <t>al_actual_electricity_consumption_landlord_controlled</t>
  </si>
  <si>
    <t>Actual electricity consumption that is in landlord’s control. Electricity is either purchased or acquired and can be produced from a variety of non-renewable energy sources (eg natural gas, coal etc.).</t>
  </si>
  <si>
    <t>(en_abs_lc_bse + en_abs_lc_bce + en_abs_lc_te + en_abs_lc_oe)</t>
  </si>
  <si>
    <t>al_actual_electricity_on_site_renewable_resources_landlord_controlled</t>
  </si>
  <si>
    <t>Electricity consumption from on-site renewable sources that is in landlord's control. Renewable electricity sources refers to electricity generated on-site, from renewable sources such as solar photovoltaic, wind turbines, hydro turbines, geothermal turbines, biomass (ref: EPRA).</t>
  </si>
  <si>
    <t>al_actual_electricity_off_site_renewable_resources_landlord_controlled</t>
  </si>
  <si>
    <t>Electricity consumption from off-site renewable sources that is in landlord's control. This refers to electricity generated off site and typically bought from an external energy supplier, from renewable sources such as solar photovoltaic, wind turbines, hydro turbines, geothermal turbines, biomass (ref: EPRA).</t>
  </si>
  <si>
    <t>al_actual_electricity_consumption_tenant_controlled</t>
  </si>
  <si>
    <t xml:space="preserve">Actual electricity consumption that is in tenant’s control. Electricity is either purchased or acquired and can be produced from a variety of non-renewable energy sources (eg natural gas, coal etc.). </t>
  </si>
  <si>
    <t>(en_abs_tc_te + en_abs_tc_oe)</t>
  </si>
  <si>
    <t>al_actual_electricity_percentage_area</t>
  </si>
  <si>
    <t>Actual energy data coverage percentage (% of area)</t>
  </si>
  <si>
    <t>The floor area percentage of the asset for which data is provided for total electricity consumption (sum of landlord and tenant controlled). This is calculated based on the amount of space for which data is provided divided by total supply area. Recommended unit of measure for data coverage is by area, investment managers may identify and report KPIs on value (AUM basis). Please also consider the availability of data for the period of time for which assets are owned by the vehicle (ref: GRESB).</t>
  </si>
  <si>
    <t>(en_cov_we / en_tot_we) OR ((en_cov_lc_bse / en_tot_lc_bse) + (en_cov_lc_bce / en_tot_lc_bce) + (en_cov_lc_te / en_tot_lc_te) + (en_cov_tc_te / en_tot_tc_te))</t>
  </si>
  <si>
    <t>al_embodied_carbon</t>
  </si>
  <si>
    <t>Refers to emissions that arise from producing, procuring and installing the materials and components that make up a structure. It may also include the lifetime emissions from maintenance, repair, replacement and ultimately demolition and disposal (ref: GRESB). This can be categorized under the lifecycle stages A1-A3 product stage, A4-A5 Construction stage and C1-C4 end of life stage in the European standard EN 15978.</t>
  </si>
  <si>
    <t>al_total_carbon_emissions_location_based</t>
  </si>
  <si>
    <t xml:space="preserve">Total location-based scope 1,2,3 emissions covering both estimated and actual data. Total carbon emissions cover both operational activities and embodied carbon of the asset. Location-based method quantifies Scope 2 GHG emissions based on average energy generation emission factors for defined locations, including local, subnational, or national boundaries (ref: GHG Protocol, “Scope 2 Guidance”, Glossary, 2015). </t>
  </si>
  <si>
    <t>al_total_carbon_emissions_market_based</t>
  </si>
  <si>
    <t>Total market-based scope 1,2,3 emissions covering both estimated and actual data. Total carbon emissions cover both operational activities and embodied carbon of the asset. Market-based method quantifies Scope 2 GHG emissions based on GHG emissions emitted by the generators from which the reporting entity contractually purchases electricity bundled with instruments, or unbundled instruments on their own.(ref: GHG Protocol, “Scope 2 Guidance”, Glossary, 2015).</t>
  </si>
  <si>
    <t>al_total_carbon_intensity_location_based</t>
  </si>
  <si>
    <t>The total location-based carbon intensity of the asset for which both actual and estimated data is provided for carbon emissions and it is weighted by floor area. Recommended unit of measure for data coverage is by area, investment managers may identify and report KPIs on value (AUM basis). Location-based method quantifies Scope 2 GHG emissions based on average energy generation emission factors for defined locations, including local, subnational, or national boundaries (ref: GHG Protocol, “Scope 2 Guidance”, Glossary, 2015).</t>
  </si>
  <si>
    <t>al_total_carbon_intensity_market_based</t>
  </si>
  <si>
    <t>The total market-based carbon intensity of the asset for which both actual and estimated data is provided for carbon emissions and it is weighted by floor area. Recommended unit of measure for data coverage is by area, investment managers may identify and report KPIs on value (AUM basis). Market-based method quantifies Scope 2 GHG emissions based on GHG emissions emitted by the generators from which the reporting entity contractually purchases electricity bundled with instruments, or unbundled instruments on their own (ref: GHG Protocol, “Scope 2 Guidance”, Glossary, 2015).</t>
  </si>
  <si>
    <t>al_carbon_offsets_acquired</t>
  </si>
  <si>
    <t>A carbon credit is a convertible and transferable instrument representing GHG emissions that have been reduced, avoided or removed through projects that are verified according to recognised quality standards. Carbon credits can be issued from projects within 
(sometimes referred to as insets) or outside the undertaking’s value chain (sometimes referred to as offsets) (ref: ESRS E1).</t>
  </si>
  <si>
    <t>ghg_abs_offset</t>
  </si>
  <si>
    <t>al_stranded_year_based_energy_intensity_according_chosen_crrem_pathway</t>
  </si>
  <si>
    <t>A year in which the asset is considered stranded according to 1.5 or 2 degree CRREM pathway. The stranded year ranges can be identified as relevant to the strategy. For example, CRREM energy and GHG pathways; before 2030, between 2030 and 2035 etc.</t>
  </si>
  <si>
    <t>al_stranded_year_based_carbon_intensity_according_chosen_crrem_pathway</t>
  </si>
  <si>
    <t>al_estimated_opex_capex_achieve_climate_change_targets_amount_currency_area</t>
  </si>
  <si>
    <t>The estimated Operating Expense (OPEX) and Capital Expenditure (CAPEX) of investments needed per floor area in order to achieve the net zero targets set.</t>
  </si>
  <si>
    <t>al_average_climate_related_transition_risks_low_medium_high</t>
  </si>
  <si>
    <r>
      <t>The average level of climate -related transition risks of the asset based on the methodology used by the manager. For typical climate-related risks for real estate assets,</t>
    </r>
    <r>
      <rPr>
        <u/>
        <sz val="9"/>
        <color rgb="FF55585A"/>
        <rFont val="Open Sans"/>
        <family val="2"/>
      </rPr>
      <t xml:space="preserve"> see INREV Sustainability module.</t>
    </r>
  </si>
  <si>
    <t>Actual water consumption (based on consumption from smart/manual meter readings or invoices) for the asset that is in tenants control. A tenant controlled area is the one for which a single tenant has the greatest authority to introduce and implement operating policies and environmental policies, the tenant should be assumed to have operational control (ref: GRESB).
If your unit of measure is "sqf" used for area, please use "gallon" for volume.</t>
  </si>
  <si>
    <t>(wat_abs_tc_t + wat_abs_tc_o)</t>
  </si>
  <si>
    <t>al_estimated_water_consumption</t>
  </si>
  <si>
    <t>In the absence of actual data, water consumption can be estimated based on building characteristics and publicly available data using commercial databases - see PCAF, and/or linear extrapolation could be applied - see CRREM (ref: GRESB).
If your unit of measure is "sqf" used for area, please use "gallon" for volume.</t>
  </si>
  <si>
    <t>al_total_water_consumption</t>
  </si>
  <si>
    <t>al_water_intensity</t>
  </si>
  <si>
    <t>The water intensity of the asset for which both actual and estimated data is provided for water consumption and it is weighted by floor area. Recommended unit of measure for data coverage is by area, investment managers may identify and report KPIs on value (AUM basis). If your unit of measure is "sqf" used for area, please use "gallon" for volume.</t>
  </si>
  <si>
    <t>(wat_abs_w / wat_cov_w)</t>
  </si>
  <si>
    <t>al_water_percentage_percentage_area</t>
  </si>
  <si>
    <t>The floor area percentage of the asset for which both actual and estimated data is provided for total water consumption (sum of landlord and tenant controlled). This is calculated based on the amount of space for which actual and estimated data is provided divided by total supply area. Recommended unit of measure for data coverage is by area, investment managers may identify and report KPIs on value (AUM basis). Please also consider the availability of data for the period of time for which assets are owned by the vehicle (ref: GRESB).</t>
  </si>
  <si>
    <t>(wat_cov_w / wat_tot_w)</t>
  </si>
  <si>
    <t>al_actual_waste_generated_tenant_controlled</t>
  </si>
  <si>
    <t>Actual waste generated. (based on third party waste collection reports or invoices) for the asset that is in tenants control. A tenant controlled area is the one for which a single tenant has the greatest authority to introduce and implement operating policies and environmental policies, the tenant should be assumed to have operational control (ref: GRESB).</t>
  </si>
  <si>
    <t>al_estimated_waste_generated</t>
  </si>
  <si>
    <t>al_total_waste_generated</t>
  </si>
  <si>
    <t>al_hazardous_waste</t>
  </si>
  <si>
    <t>was_abs_haz</t>
  </si>
  <si>
    <t>al_non_hazardous_waste</t>
  </si>
  <si>
    <t>was_abs_nhaz</t>
  </si>
  <si>
    <t>al_disposal_route_landfill_percentage_tonne</t>
  </si>
  <si>
    <t>The proportion of total waste which uses landfill. Landfill is a waste disposal site for the deposit of the waste onto or into land (ref: ESRS E5).</t>
  </si>
  <si>
    <t>was_pabs_lf</t>
  </si>
  <si>
    <t>al_disposal_route_incineration_percentage_tonne</t>
  </si>
  <si>
    <t>The proportion of total waste which uses incineration. Incineration is the controlled burning of waste at high temperature. It is with energy recovery when the energy created in the combustion process is harnessed for re-use, for example for power generation. It is without energy recovery when the heat generated by combustion is dissipated in the environment (ref: ESRS E5).</t>
  </si>
  <si>
    <t>was_pabs_in</t>
  </si>
  <si>
    <t>al_disposal_route_reuse_percentage_tonne</t>
  </si>
  <si>
    <t>The proportion of total waste which is reused. Any operation by which products and components that are not waste are used again for the same purpose for which they were conceived. This may involve cleaning or small adjustments so it is ready for the next use without significant definition (ref: ESRS E5).
Note: ESRS uses terms recovery operation type (preparation for reuse, recycling) and waste treatment type with respect to disposal routes (incineration, landfilling, other disposal operations)</t>
  </si>
  <si>
    <t>was_pabs_ru</t>
  </si>
  <si>
    <t>al_disposal_route_biodiesel_waste_energy_percentage_tonne</t>
  </si>
  <si>
    <t>was_pabs_wte</t>
  </si>
  <si>
    <t>al_disposal_route_recycle_percentage_tonne</t>
  </si>
  <si>
    <t>was_pabs_rec</t>
  </si>
  <si>
    <t>al_disposal_route_other_percentage_tonne</t>
  </si>
  <si>
    <t>The proportion of total waste which is used for any other way of disposal route. For example, recovery (ref: ESRS E5), composting (ref: EPRA).</t>
  </si>
  <si>
    <t>was_pabs_oth</t>
  </si>
  <si>
    <t>al_waste_area_percentage_tonne</t>
  </si>
  <si>
    <t>The floor area percentage of the asset for which both actual and estimated data is provided for total waste generated (sum of landlord and tenant controlled). This is calculated based on the amount of space for which actual and estimated data is provided divided by total supply area. Recommended unit of measure for data coverage is by area, investment managers may identify and report KPIs on value (AUM basis). Please also consider the availability of data for the period of time for which assets are owned by the vehicle (ref: GRESB).</t>
  </si>
  <si>
    <t>was_pcov</t>
  </si>
  <si>
    <t>al_asset_equipped_facilities_waste_sorting_covered_waste_recovery_recycling_contract_yes_no</t>
  </si>
  <si>
    <t>Asset equipped with facilities for waste sorting and covered by a waste recovery or recycling contract (YES/NO)</t>
  </si>
  <si>
    <t>Real estate asset that is or is not equipped with facilities for waste sorting and not covered by a waste recovery or recycling contract (ref: SFDR).</t>
  </si>
  <si>
    <t>al_amount_raw_building_materials_excluding_recovered_recycled_bio_sourced_used_new_construction_major_renovations_kg_yr</t>
  </si>
  <si>
    <t>Amount (weight) of raw building materials (excluding recovered, recycled and bio sourced) used in new construction and major renovations related to the asset.</t>
  </si>
  <si>
    <t>al_total_building_materials_used_new_construction_major_renovations</t>
  </si>
  <si>
    <t>Amount (weight) of building materials used in new construction and major renovations related to the asset.</t>
  </si>
  <si>
    <t>al_land_artificialisation_non_vegetated_surface_area</t>
  </si>
  <si>
    <t>Surfaces that have not been vegetated in ground, as well as on roofs, terraces and walls, compared to the total surface area of the plots of all assets (ref: SFDR).</t>
  </si>
  <si>
    <t>al_other_scheme_level_energy_ratings</t>
  </si>
  <si>
    <t>Other Scheme Level Energy Ratings</t>
  </si>
  <si>
    <t>Energy ratings not listed in drop down menu. This section assesses the entity’s use of energy ratings and populates indicator BC2 of the Performance Component.</t>
  </si>
  <si>
    <t>Other_Scheme_Level_Energy_Ratings</t>
  </si>
  <si>
    <t>al_year_issued_energy_ratings</t>
  </si>
  <si>
    <t>Year issued Energy Ratings</t>
  </si>
  <si>
    <t>Year when the certificate was officially recognized by the independent certification body.</t>
  </si>
  <si>
    <t>Year_issued_Energy_Ratings</t>
  </si>
  <si>
    <t>al_year_expired_energy_ratings</t>
  </si>
  <si>
    <t>Year Expired Energy Ratings</t>
  </si>
  <si>
    <t>Year when the certificate was officially expired by the independent certification body.</t>
  </si>
  <si>
    <t>Year_Expired_Energy_Ratings</t>
  </si>
  <si>
    <t>al_technical_building_assessment</t>
  </si>
  <si>
    <t>Technical Building Assessment</t>
  </si>
  <si>
    <t>Formal documented assessment of a building undertaken by a person with technical expertise. Examples of persons with technical expertise can include, but are not limited to: building engineers and building surveyors. Examples of types of assessment can include, but are not limited to: assessments of the structure of the building and materials used, how the building is operated, and how the building is used by its occupants (ref: GRESB).When the technical building assessments is performed during the last three years fill in 'yes'</t>
  </si>
  <si>
    <t>Dropdown Option</t>
  </si>
  <si>
    <t>Benchmark</t>
  </si>
  <si>
    <t>Year</t>
  </si>
  <si>
    <t>YES/NO</t>
  </si>
  <si>
    <t>INREV sector</t>
  </si>
  <si>
    <t>INREV sub sector</t>
  </si>
  <si>
    <t>Risks</t>
  </si>
  <si>
    <t>Certification: Scheme/Level</t>
  </si>
  <si>
    <t>Energy Rating: Scheme/Level</t>
  </si>
  <si>
    <t>Reporting Year</t>
  </si>
  <si>
    <t>Scenario Parthway</t>
  </si>
  <si>
    <t>Ownership Type</t>
  </si>
  <si>
    <t>Pre-development</t>
  </si>
  <si>
    <t>EUR (EURO)</t>
  </si>
  <si>
    <t>EUR</t>
  </si>
  <si>
    <t>Yes</t>
  </si>
  <si>
    <t>Office</t>
  </si>
  <si>
    <t>Low</t>
  </si>
  <si>
    <t>ABINC Certification/Urban Development and Shopping Centre</t>
  </si>
  <si>
    <t>EU EPC - A++++</t>
  </si>
  <si>
    <t>Q1</t>
  </si>
  <si>
    <t>SqF</t>
  </si>
  <si>
    <t>Freehold</t>
  </si>
  <si>
    <t>Development</t>
  </si>
  <si>
    <t>Sustainalytics</t>
  </si>
  <si>
    <t>GBP (UK STERLING)</t>
  </si>
  <si>
    <t>GBP</t>
  </si>
  <si>
    <t>No</t>
  </si>
  <si>
    <t>Retail</t>
  </si>
  <si>
    <t>Office park</t>
  </si>
  <si>
    <t>Medium</t>
  </si>
  <si>
    <t>AirRated/AirScore | Platinum</t>
  </si>
  <si>
    <t>EU EPC - A+++</t>
  </si>
  <si>
    <t>Q2</t>
  </si>
  <si>
    <t>SqM</t>
  </si>
  <si>
    <t>Leasehold</t>
  </si>
  <si>
    <t>Initial leasing/stabilisation</t>
  </si>
  <si>
    <t>MSCI ESG</t>
  </si>
  <si>
    <t>USD (US DOLLAR)</t>
  </si>
  <si>
    <t>USD</t>
  </si>
  <si>
    <t>Residential</t>
  </si>
  <si>
    <t>Medical offices</t>
  </si>
  <si>
    <t>High</t>
  </si>
  <si>
    <t>AirRated/AirScore | Gold</t>
  </si>
  <si>
    <t>EU EPC - A++</t>
  </si>
  <si>
    <t>Q3</t>
  </si>
  <si>
    <t>Standing investment/operating</t>
  </si>
  <si>
    <t>S&amp;P Sustainable 1</t>
  </si>
  <si>
    <t>AUS (AUSTRALIAN DOLLAR)</t>
  </si>
  <si>
    <t>AUS</t>
  </si>
  <si>
    <t>Industrial/logistics</t>
  </si>
  <si>
    <t>Life sciences</t>
  </si>
  <si>
    <t>Not yet assessed</t>
  </si>
  <si>
    <t>AirRated/AirScore | Silver</t>
  </si>
  <si>
    <t>EU EPC - A+</t>
  </si>
  <si>
    <t>Q4</t>
  </si>
  <si>
    <t>Renovation</t>
  </si>
  <si>
    <t>BRL (BRAZIL REAL)</t>
  </si>
  <si>
    <t>BRL</t>
  </si>
  <si>
    <t>Parking</t>
  </si>
  <si>
    <t>Other office</t>
  </si>
  <si>
    <t>AirRated/AirScore | Certified</t>
  </si>
  <si>
    <t>EU EPC - A</t>
  </si>
  <si>
    <t>FY</t>
  </si>
  <si>
    <t>Conversion</t>
  </si>
  <si>
    <t>Other (specify in comments)</t>
  </si>
  <si>
    <t>CAD (CANADIAN DOLLAR)</t>
  </si>
  <si>
    <t>CAD</t>
  </si>
  <si>
    <t>Student housing</t>
  </si>
  <si>
    <t>High street shop</t>
  </si>
  <si>
    <t>AirRated/AirScore D&amp;O | Platinum</t>
  </si>
  <si>
    <t>EU EPC - B</t>
  </si>
  <si>
    <t>YTD</t>
  </si>
  <si>
    <t>Expansion</t>
  </si>
  <si>
    <t>Not applicable</t>
  </si>
  <si>
    <t>CHF (SWISS FRANC)</t>
  </si>
  <si>
    <t>CHF</t>
  </si>
  <si>
    <t>Hotel</t>
  </si>
  <si>
    <t>Shopping centre</t>
  </si>
  <si>
    <t>AirRated/AirScore D&amp;O | Gold</t>
  </si>
  <si>
    <t>EU EPC - B-</t>
  </si>
  <si>
    <t>CNY (YUAN RENMINBI)</t>
  </si>
  <si>
    <t>CNY</t>
  </si>
  <si>
    <t>Leisure</t>
  </si>
  <si>
    <t>Retail park</t>
  </si>
  <si>
    <t>AirRated/AirScore D&amp;O | Silver</t>
  </si>
  <si>
    <t>EU EPC - C</t>
  </si>
  <si>
    <t>CZK (CZECH KORUNA)</t>
  </si>
  <si>
    <t>CZK</t>
  </si>
  <si>
    <t>Health care</t>
  </si>
  <si>
    <t>Retail warehouse</t>
  </si>
  <si>
    <t>AirRated/AirScore D&amp;O | Certified</t>
  </si>
  <si>
    <t>EU EPC - D</t>
  </si>
  <si>
    <t>DKK (DANISH KRONE)</t>
  </si>
  <si>
    <t>DKK</t>
  </si>
  <si>
    <t>Aged care</t>
  </si>
  <si>
    <t>Supermarket / superstore</t>
  </si>
  <si>
    <t>Arc/Performance Certificates - 3</t>
  </si>
  <si>
    <t>EU EPC - E</t>
  </si>
  <si>
    <t>EGP (EGYPTIAN POUND)</t>
  </si>
  <si>
    <t>EGP</t>
  </si>
  <si>
    <t>Education</t>
  </si>
  <si>
    <t>Department store</t>
  </si>
  <si>
    <t>ARCA/Nuove Costruzioni | Platinum</t>
  </si>
  <si>
    <t>EU EPC - F</t>
  </si>
  <si>
    <t>HKD (HONGKONG DOLLAR)</t>
  </si>
  <si>
    <t>HKD</t>
  </si>
  <si>
    <t>Agricultural</t>
  </si>
  <si>
    <t>Public houses/Bars and pubs</t>
  </si>
  <si>
    <t>ARCA/Nuove Costruzioni | Gold</t>
  </si>
  <si>
    <t>EU EPC - G</t>
  </si>
  <si>
    <t>IDR (INDONES. RUPIAH)</t>
  </si>
  <si>
    <t>IDR</t>
  </si>
  <si>
    <t>Other</t>
  </si>
  <si>
    <t>Other retail (post offices, banks, etc)</t>
  </si>
  <si>
    <t>ARCA/Nuove Costruzioni | Silver</t>
  </si>
  <si>
    <t>EU EPC - H</t>
  </si>
  <si>
    <t>INR (INDIAN RUPEE)</t>
  </si>
  <si>
    <t>INR</t>
  </si>
  <si>
    <t>Private Rental Sector/Multi-family</t>
  </si>
  <si>
    <t>ARCA/Nuove Costruzioni | Green</t>
  </si>
  <si>
    <t>EU EPC - I</t>
  </si>
  <si>
    <t>JPY (JAPANESE YEN)</t>
  </si>
  <si>
    <t>JPY</t>
  </si>
  <si>
    <t>Private Rental Sector/Single-family</t>
  </si>
  <si>
    <t>Austin Energy/Austin Energy Green Building - Design &amp; Construction | 5 Stars</t>
  </si>
  <si>
    <t>EU EPC - A1</t>
  </si>
  <si>
    <t>KHR (CAMBODIA RIEL)</t>
  </si>
  <si>
    <t>KHR</t>
  </si>
  <si>
    <t>Social housing</t>
  </si>
  <si>
    <t>Austin Energy/Austin Energy Green Building - Design &amp; Construction | 4 Stars</t>
  </si>
  <si>
    <t>EU EPC - A2</t>
  </si>
  <si>
    <t>KRW (KOREAN (S) WON)</t>
  </si>
  <si>
    <t>KRW</t>
  </si>
  <si>
    <t>Industrial</t>
  </si>
  <si>
    <t>Austin Energy/Austin Energy Green Building - Design &amp; Construction | 3 Stars</t>
  </si>
  <si>
    <t>EU EPC - A3</t>
  </si>
  <si>
    <t>KWD (KUWAITI DINAR)</t>
  </si>
  <si>
    <t>KWD</t>
  </si>
  <si>
    <t>Logistics</t>
  </si>
  <si>
    <t>Austin Energy/Austin Energy Green Building - Design &amp; Construction | 2 Stars</t>
  </si>
  <si>
    <t>EU EPC - A4</t>
  </si>
  <si>
    <t>MMK (MYANMAR KYAT)</t>
  </si>
  <si>
    <t>MMK</t>
  </si>
  <si>
    <t>Distribution warehouse</t>
  </si>
  <si>
    <t>Austin Energy/Austin Energy Green Building - Design &amp; Construction | 1 Star</t>
  </si>
  <si>
    <t>EU EPC - B1</t>
  </si>
  <si>
    <t>MOP (MACAU PATACA)</t>
  </si>
  <si>
    <t>MOP</t>
  </si>
  <si>
    <t>Other industrial/logistics</t>
  </si>
  <si>
    <t>BBCA/BBCA | Excellence Label</t>
  </si>
  <si>
    <t>EU EPC - B2</t>
  </si>
  <si>
    <t>MUR (MAURITIUS RUPEE)</t>
  </si>
  <si>
    <t>MUR</t>
  </si>
  <si>
    <t>BBCA/BBCA | Performance Label</t>
  </si>
  <si>
    <t>EU EPC - B3</t>
  </si>
  <si>
    <t>MXN (MEXICAN NEW)</t>
  </si>
  <si>
    <t>MXN</t>
  </si>
  <si>
    <t>Student Housing - Direct Let</t>
  </si>
  <si>
    <t>BBCA/BBCA | Label</t>
  </si>
  <si>
    <t>EU EPC - C1</t>
  </si>
  <si>
    <t>MYR (RINGGIT MALAYSIA)</t>
  </si>
  <si>
    <t>MYR</t>
  </si>
  <si>
    <t>Student Housing - Leased</t>
  </si>
  <si>
    <t>BBCA/BBCA - Design &amp; Construction | Excellence Label</t>
  </si>
  <si>
    <t>EU EPC - C2</t>
  </si>
  <si>
    <t>NOK (NORWEGIAN KRONE)</t>
  </si>
  <si>
    <t>NOK</t>
  </si>
  <si>
    <t>BBCA/BBCA - Design &amp; Construction | Performance Label</t>
  </si>
  <si>
    <t>EU EPC - C3</t>
  </si>
  <si>
    <t>NZD (NEW ZEALAND DOLLAR)</t>
  </si>
  <si>
    <t>NZD</t>
  </si>
  <si>
    <t>Health &amp; Fitness</t>
  </si>
  <si>
    <t>BBCA/BBCA - Design &amp; Construction | Label</t>
  </si>
  <si>
    <t>EU EPC - D1</t>
  </si>
  <si>
    <t>PHP (PHILIPPINE PESO)</t>
  </si>
  <si>
    <t>PHP</t>
  </si>
  <si>
    <t>Restaurants</t>
  </si>
  <si>
    <t>BCA Green Mark/Existing Buildings | Platinum</t>
  </si>
  <si>
    <t>EU EPC - D2</t>
  </si>
  <si>
    <t>PKR (PAKISTAN RUPEE)</t>
  </si>
  <si>
    <t>PKR</t>
  </si>
  <si>
    <t>Other leisure (cinema / bowling etc)</t>
  </si>
  <si>
    <t>BCA Green Mark/Existing Buildings | GoldPlus</t>
  </si>
  <si>
    <t>EU EPC - E1</t>
  </si>
  <si>
    <t>PTE (PORTUGUE ESCUDO)</t>
  </si>
  <si>
    <t>PTE</t>
  </si>
  <si>
    <t>Hospital</t>
  </si>
  <si>
    <t>BCA Green Mark/Existing Buildings | Gold</t>
  </si>
  <si>
    <t>EU EPC - E2</t>
  </si>
  <si>
    <t>RUB (RUSSIAN RUBLE)</t>
  </si>
  <si>
    <t>RUB</t>
  </si>
  <si>
    <t>Hospitals care homes</t>
  </si>
  <si>
    <t>BCA Green Mark/Existing Buildings | Certified</t>
  </si>
  <si>
    <t>EU EPC - Belgium</t>
  </si>
  <si>
    <t>SEK (SWEDISH KRONA)</t>
  </si>
  <si>
    <t>SEK</t>
  </si>
  <si>
    <t>Assisted living homes</t>
  </si>
  <si>
    <t>BCA Green Mark/New Buildings | Platinum</t>
  </si>
  <si>
    <t>EU EPC - Latvia</t>
  </si>
  <si>
    <t>SGD (SINGAPORE DOLLAR)</t>
  </si>
  <si>
    <t>SGD</t>
  </si>
  <si>
    <t>Retirement homes</t>
  </si>
  <si>
    <t>BCA Green Mark/New Buildings | GoldPlus</t>
  </si>
  <si>
    <t>EU EPC - Poland</t>
  </si>
  <si>
    <t>THB (THAI BAHT)</t>
  </si>
  <si>
    <t>THB</t>
  </si>
  <si>
    <t>Nursing homes</t>
  </si>
  <si>
    <t>BCA Green Mark/New Buildings | Gold</t>
  </si>
  <si>
    <t>EU EPC - Slovenia</t>
  </si>
  <si>
    <t>TRL (TURKISH LIRA)</t>
  </si>
  <si>
    <t>TRL</t>
  </si>
  <si>
    <t>Other aged care</t>
  </si>
  <si>
    <t>BCA Green Mark/New Buildings | Certified</t>
  </si>
  <si>
    <t>Primary Energy Demand (PED)</t>
  </si>
  <si>
    <t>TWD (NEW TAIWAN $)</t>
  </si>
  <si>
    <t>TWD</t>
  </si>
  <si>
    <t>Health clubs</t>
  </si>
  <si>
    <t>BEAM Plus/Existing Building | Platinum</t>
  </si>
  <si>
    <t>NABERS Energy - 6 Stars</t>
  </si>
  <si>
    <t>VND (VIETNAMESE DONG)</t>
  </si>
  <si>
    <t>VND</t>
  </si>
  <si>
    <t>Education centers</t>
  </si>
  <si>
    <t>BEAM Plus/Existing Building | Gold</t>
  </si>
  <si>
    <t>NABERS Energy - 5.5 Stars</t>
  </si>
  <si>
    <t>Kindergardens</t>
  </si>
  <si>
    <t>BEAM Plus/Existing Building | Silver</t>
  </si>
  <si>
    <t>NABERS Energy - 5 Stars</t>
  </si>
  <si>
    <t>Farms</t>
  </si>
  <si>
    <t>BEAM Plus/Existing Building | Bronze</t>
  </si>
  <si>
    <t>NABERS Energy - 4.5 Stars</t>
  </si>
  <si>
    <t>Woodland</t>
  </si>
  <si>
    <t>BEAM Plus/Existing Building - Selective Scheme | Excellent</t>
  </si>
  <si>
    <t>NABERS Energy - 4 Stars</t>
  </si>
  <si>
    <t>Data centres</t>
  </si>
  <si>
    <t>BEAM Plus/Existing Building - Selective Scheme | Very Good</t>
  </si>
  <si>
    <t>NABERS Energy - 3.5 Stars</t>
  </si>
  <si>
    <t>Self-storage</t>
  </si>
  <si>
    <t>BEAM Plus/Existing Building - Selective Scheme | Good</t>
  </si>
  <si>
    <t>NABERS Energy - 3 Stars</t>
  </si>
  <si>
    <t>Other real estate type</t>
  </si>
  <si>
    <t>BEAM Plus/Existing Building - Selective Scheme | Satisfactory</t>
  </si>
  <si>
    <t>NABERS Energy - 2.5 Stars</t>
  </si>
  <si>
    <t>BEAM Plus/Interior | Platinum</t>
  </si>
  <si>
    <t>NABERS Energy - 2 Stars</t>
  </si>
  <si>
    <t>BEAM Plus/Interior | Gold</t>
  </si>
  <si>
    <t>NABERS Energy - 1.5 Stars</t>
  </si>
  <si>
    <t>BEAM Plus/Interior | Silver</t>
  </si>
  <si>
    <t>NABERS Energy - 1 Star</t>
  </si>
  <si>
    <t>BEAM Plus/Interior | Bronze</t>
  </si>
  <si>
    <t>NABERS Energy - 0.5 Stars</t>
  </si>
  <si>
    <t>BEAM Plus/New Building | Platinum</t>
  </si>
  <si>
    <t>NABERS Energy - 0 Stars</t>
  </si>
  <si>
    <t>BEAM Plus/New Building | Gold</t>
  </si>
  <si>
    <t>Energy Star Certified - 96-100 Points</t>
  </si>
  <si>
    <t>BEAM Plus/New Building | Silver</t>
  </si>
  <si>
    <t>Energy Star Certified - 90-95 Points</t>
  </si>
  <si>
    <t>BEAM Plus/New Building | Bronze</t>
  </si>
  <si>
    <t>Energy Star Certified - 85-89 Points</t>
  </si>
  <si>
    <t>BERDE/New Construction | 5 Stars</t>
  </si>
  <si>
    <t>Energy Star Certified - 80-84 Points</t>
  </si>
  <si>
    <t>BERDE/New Construction | 4 Stars</t>
  </si>
  <si>
    <t>Energy Star Certified - 75-79 Points</t>
  </si>
  <si>
    <t>BERDE/New Construction | 3 Stars</t>
  </si>
  <si>
    <t>Arc Energy Performance Certificate</t>
  </si>
  <si>
    <t>BERDE/New Construction | 2 Stars</t>
  </si>
  <si>
    <t>Arc Energy Performance Score</t>
  </si>
  <si>
    <t>BERDE/New Construction | 1 Star</t>
  </si>
  <si>
    <t>BBC Effinergie</t>
  </si>
  <si>
    <t>BERDE/Operations | 5 Stars</t>
  </si>
  <si>
    <t>BBC Effinergie Rénovation</t>
  </si>
  <si>
    <t>BERDE/Operations | 4 Stars</t>
  </si>
  <si>
    <t>BCA BESS (Building Energy Submission System) Benchmarking</t>
  </si>
  <si>
    <t>BERDE/Operations | 3 Stars</t>
  </si>
  <si>
    <t>BELS</t>
  </si>
  <si>
    <t>BERDE/Operations | 2 Stars</t>
  </si>
  <si>
    <t>BEPOS Effinergie</t>
  </si>
  <si>
    <t>BERDE/Operations | 1 Star</t>
  </si>
  <si>
    <t>BEPOS+ Effinergie</t>
  </si>
  <si>
    <t>BERDE/Retrofits and Renovations | 5 Stars</t>
  </si>
  <si>
    <t>Building Energy Rating (BER) Certificate</t>
  </si>
  <si>
    <t>BERDE/Retrofits and Renovations | 4 Stars</t>
  </si>
  <si>
    <t>DPE (Diagnostic de performance énergétique)</t>
  </si>
  <si>
    <t>Not yet defined</t>
  </si>
  <si>
    <t>BERDE/Retrofits and Renovations | 3 Stars</t>
  </si>
  <si>
    <t>Energiattest - Norway</t>
  </si>
  <si>
    <t>BERDE/Retrofits and Renovations | 2 Stars</t>
  </si>
  <si>
    <t>Energideklaration - Sweden</t>
  </si>
  <si>
    <t>BERDE/Retrofits and Renovations | 1 Star</t>
  </si>
  <si>
    <t>Energy Index - NL</t>
  </si>
  <si>
    <t>BOMA/360</t>
  </si>
  <si>
    <t>Energy Star Portfolio Manager</t>
  </si>
  <si>
    <t>BOMA/BEST | Platinum</t>
  </si>
  <si>
    <t>EnEV Energieausweise</t>
  </si>
  <si>
    <t>BOMA/BEST | Gold</t>
  </si>
  <si>
    <t>Fannie Mae Energy Performance Metric</t>
  </si>
  <si>
    <t>BOMA/BEST | Silver</t>
  </si>
  <si>
    <t>GEAK</t>
  </si>
  <si>
    <t>BOMA/BEST | Bronze</t>
  </si>
  <si>
    <t>Green Star Performance Energy Certificate</t>
  </si>
  <si>
    <t>BOMA/BEST | Certified</t>
  </si>
  <si>
    <t>Hong Kong EMSD Energy Benchmarking</t>
  </si>
  <si>
    <t>BOMA/China - Certificate of Excellence</t>
  </si>
  <si>
    <t>HKGOC - Energywi$e Certificate</t>
  </si>
  <si>
    <t>BRaVe/Building RAting ValuE</t>
  </si>
  <si>
    <t>HPE (Haute Performance Energétique)</t>
  </si>
  <si>
    <t>BREEAM/Code for Sustainable Homes | Code Level 6</t>
  </si>
  <si>
    <t>Japan e-mark</t>
  </si>
  <si>
    <t>BREEAM/Code for Sustainable Homes | Code Level 5</t>
  </si>
  <si>
    <t>KEA Korea Building Energy Efficiency Certification</t>
  </si>
  <si>
    <t>BREEAM/Code for Sustainable Homes | Code Level 4</t>
  </si>
  <si>
    <t>NABERS Co-Assess</t>
  </si>
  <si>
    <t>BREEAM/Code for Sustainable Homes | Code Level 3</t>
  </si>
  <si>
    <t>NatHERS</t>
  </si>
  <si>
    <t>BREEAM/Code for Sustainable Homes | Code Level 2</t>
  </si>
  <si>
    <t>OID Taloen Benchmarking</t>
  </si>
  <si>
    <t>BREEAM/Code for Sustainable Homes | Code Level 1</t>
  </si>
  <si>
    <t>Ontario EWRB</t>
  </si>
  <si>
    <t>BREEAM/Domestic Refurbishment | Outstanding</t>
  </si>
  <si>
    <t>SIA 2031 Energy Certificate</t>
  </si>
  <si>
    <t>BREEAM/Domestic Refurbishment | Excellent</t>
  </si>
  <si>
    <t>Superior Energy Performance 50001</t>
  </si>
  <si>
    <t>BREEAM/Domestic Refurbishment | Very Good</t>
  </si>
  <si>
    <t>THPE (Très Haute Performance Energétique)</t>
  </si>
  <si>
    <t>BREEAM/Domestic Refurbishment | Good</t>
  </si>
  <si>
    <t>TMG Tokyo Energy Performance Certificate</t>
  </si>
  <si>
    <t>BREEAM/Domestic Refurbishment | Pass</t>
  </si>
  <si>
    <t>TMG Tokyo Green Labelling for Condominiums</t>
  </si>
  <si>
    <t>BREEAM/Home Quality Mark</t>
  </si>
  <si>
    <t>TMG Tokyo Small and Medium Scale Facilities</t>
  </si>
  <si>
    <t>BREEAM/In Use | Outstanding</t>
  </si>
  <si>
    <t>TMG Tokyo Top-level Facility</t>
  </si>
  <si>
    <t>BREEAM/In Use | Excellent</t>
  </si>
  <si>
    <t>BREEAM/In Use | Very Good</t>
  </si>
  <si>
    <t>BREEAM/In Use | Good</t>
  </si>
  <si>
    <t>BREEAM/In Use | Pass</t>
  </si>
  <si>
    <t>BREEAM/In Use | Acceptable</t>
  </si>
  <si>
    <t>BREEAM/New Construction | Outstanding</t>
  </si>
  <si>
    <t>BREEAM/New Construction | Excellent</t>
  </si>
  <si>
    <t>BREEAM/New Construction | Very Good</t>
  </si>
  <si>
    <t>BREEAM/New Construction | Good</t>
  </si>
  <si>
    <t>BREEAM/New Construction | Pass</t>
  </si>
  <si>
    <t>BREEAM/Refurbishment and Fit-out | Outstanding</t>
  </si>
  <si>
    <t>BREEAM/Refurbishment and Fit-out | Excellent</t>
  </si>
  <si>
    <t>BREEAM/Refurbishment and Fit-out | Very Good</t>
  </si>
  <si>
    <t>BREEAM/Refurbishment and Fit-out | Good</t>
  </si>
  <si>
    <t>BREEAM/Refurbishment and Fit-out | Pass</t>
  </si>
  <si>
    <t>Build it Green/GreenPoint Rated, Existing Home</t>
  </si>
  <si>
    <t>Build it Green/GreenPoint Rated, New Home</t>
  </si>
  <si>
    <t>Built Green/Built Green | 5 Stars</t>
  </si>
  <si>
    <t>Built Green/Built Green | 4 Stars</t>
  </si>
  <si>
    <t>Built Green/Built Green | 3 Stars</t>
  </si>
  <si>
    <t>CALGreen/CALGreen</t>
  </si>
  <si>
    <t>CasaClima/Nature</t>
  </si>
  <si>
    <t>CASBEE/Existing Buildings | Superior (S)</t>
  </si>
  <si>
    <t>CASBEE/Existing Buildings | Very Good (A)</t>
  </si>
  <si>
    <t>CASBEE/Existing Buildings | Good (B+)</t>
  </si>
  <si>
    <t>CASBEE/Existing Buildings | Slightly Poor (B-)</t>
  </si>
  <si>
    <t>CASBEE/Existing Buildings | Poor (C)</t>
  </si>
  <si>
    <t>CASBEE/for Market Promotion | Superior (S)</t>
  </si>
  <si>
    <t>CASBEE/for Market Promotion | Very Good (A)</t>
  </si>
  <si>
    <t>CASBEE/for Market Promotion | Good (B+)</t>
  </si>
  <si>
    <t>CASBEE/for Market Promotion | Slightly Poor (B-)</t>
  </si>
  <si>
    <t>CASBEE/for Market Promotion | Poor (C)</t>
  </si>
  <si>
    <t>CASBEE/for Real Estate | Superior (S)</t>
  </si>
  <si>
    <t>CASBEE/for Real Estate | Very Good (A)</t>
  </si>
  <si>
    <t>CASBEE/for Real Estate | Good (B+)</t>
  </si>
  <si>
    <t>CASBEE/for Real Estate | Slightly Poor (B-)</t>
  </si>
  <si>
    <t>CASBEE/for Real Estate | Poor (C)</t>
  </si>
  <si>
    <t>CASBEE/New Construction | Superior (S)</t>
  </si>
  <si>
    <t>CASBEE/New Construction | Very Good (A)</t>
  </si>
  <si>
    <t>CASBEE/New Construction | Good (B+)</t>
  </si>
  <si>
    <t>CASBEE/New Construction | Slightly Poor (B-)</t>
  </si>
  <si>
    <t>CASBEE/New Construction | Poor (C)</t>
  </si>
  <si>
    <t>CASBEE/Renovation | Superior (S)</t>
  </si>
  <si>
    <t>CASBEE/Renovation | Very Good (A)</t>
  </si>
  <si>
    <t>CASBEE/Renovation | Good (B+)</t>
  </si>
  <si>
    <t>CASBEE/Renovation | Slightly Poor (B-)</t>
  </si>
  <si>
    <t>CASBEE/Renovation | Poor (C)</t>
  </si>
  <si>
    <t>CASBEE/Wellness Office - Existing Building | Superior (S)</t>
  </si>
  <si>
    <t>CASBEE/Wellness Office - Existing Building | Very Good (A)</t>
  </si>
  <si>
    <t>CASBEE/Wellness Office - Existing Building | Good (B+)</t>
  </si>
  <si>
    <t>CASBEE/Wellness Office - Existing Building | Slightly Poor (B-)</t>
  </si>
  <si>
    <t>CASBEE/Wellness Office - Existing Building | Poor (C)</t>
  </si>
  <si>
    <t>CASBEE/Wellness Office - New Construction | Superior (S)</t>
  </si>
  <si>
    <t>CASBEE/Wellness Office - New Construction | Very Good (A)</t>
  </si>
  <si>
    <t>CASBEE/Wellness Office - New Construction | Good (B+)</t>
  </si>
  <si>
    <t>CASBEE/Wellness Office - New Construction | Slightly Poor (B-)</t>
  </si>
  <si>
    <t>CASBEE/Wellness Office - New Construction | Poor (C)</t>
  </si>
  <si>
    <t>CEEDA/Design-Operate | Gold</t>
  </si>
  <si>
    <t>CEEDA/Design-Operate | Silver</t>
  </si>
  <si>
    <t>CEEDA/Design-Operate | Bronze</t>
  </si>
  <si>
    <t>Certified Rental Building Program/Certified Rental Building</t>
  </si>
  <si>
    <t>China Green Building Label/GB/T 50378-2014 - Design &amp; Construction | Three Stars</t>
  </si>
  <si>
    <t>China Green Building Label/GB/T 50378-2014 - Design &amp; Construction | Two Stars</t>
  </si>
  <si>
    <t>China Green Building Label/GB/T 50378-2014 - Design &amp; Construction | One Star</t>
  </si>
  <si>
    <t>China Green Building Label/GB/T 50378-2014 - Operational | Three Stars</t>
  </si>
  <si>
    <t>China Green Building Label/GB/T 50378-2014 - Operational | Two Stars</t>
  </si>
  <si>
    <t>China Green Building Label/GB/T 50378-2014 - Operational | One Star</t>
  </si>
  <si>
    <t>China Green Warehouses/China Green Warehouses | Grade 1</t>
  </si>
  <si>
    <t>China Green Warehouses/China Green Warehouses | Grade 2</t>
  </si>
  <si>
    <t>China Green Warehouses/China Green Warehouses | Grade 3</t>
  </si>
  <si>
    <t>Cleaning Accountability Framework/CAF Building Certification | 3 Star</t>
  </si>
  <si>
    <t>CyclingScore/CyclingScore | Platinum</t>
  </si>
  <si>
    <t>CyclingScore/CyclingScore | Gold</t>
  </si>
  <si>
    <t>CyclingScore/CyclingScore | Silver</t>
  </si>
  <si>
    <t>CyclingScore/CyclingScore | Certified</t>
  </si>
  <si>
    <t>DBJ Green Building Certification/DBJ Green Building Certification | 5 Stars</t>
  </si>
  <si>
    <t>DBJ Green Building Certification/DBJ Green Building Certification | 4 Stars</t>
  </si>
  <si>
    <t>DBJ Green Building Certification/DBJ Green Building Certification | 3 Stars</t>
  </si>
  <si>
    <t>DBJ Green Building Certification/DBJ Green Building Certification | 2 Stars</t>
  </si>
  <si>
    <t>DBJ Green Building Certification/DBJ Green Building Certification | 1 Star</t>
  </si>
  <si>
    <t>DBJ Green Building Certification/DBJ Green Building Certification - Plan Certification | 5 Stars</t>
  </si>
  <si>
    <t>DBJ Green Building Certification/DBJ Green Building Certification - Plan Certification | 4 Stars</t>
  </si>
  <si>
    <t>DBJ Green Building Certification/DBJ Green Building Certification - Plan Certification | 3 Stars</t>
  </si>
  <si>
    <t>DBJ Green Building Certification/DBJ Green Building Certification - Plan Certification | 2 Stars</t>
  </si>
  <si>
    <t>DBJ Green Building Certification/DBJ Green Building Certification - Plan Certification | 1 Star</t>
  </si>
  <si>
    <t>DGBC Woonmerk/Woon Kwaliteit Richtlijn</t>
  </si>
  <si>
    <t>DGNB/Buildings In Use | Platinum</t>
  </si>
  <si>
    <t>DGNB/Buildings In Use | Gold</t>
  </si>
  <si>
    <t>DGNB/Buildings In Use | Silver</t>
  </si>
  <si>
    <t>DGNB/Buildings In Use | Bronze</t>
  </si>
  <si>
    <t>DGNB/Existing Buildings | Platinum</t>
  </si>
  <si>
    <t>DGNB/Existing Buildings | Gold</t>
  </si>
  <si>
    <t>DGNB/Existing Buildings | Silver</t>
  </si>
  <si>
    <t>DGNB/Existing Buildings | Bronze</t>
  </si>
  <si>
    <t>DGNB/New Construction | Platinum</t>
  </si>
  <si>
    <t>DGNB/New Construction | Gold</t>
  </si>
  <si>
    <t>DGNB/New Construction | Silver</t>
  </si>
  <si>
    <t>DGNB/New Construction | Bronze</t>
  </si>
  <si>
    <t>DGNB/Renovation</t>
  </si>
  <si>
    <t>EarthCheck/Sustainable Design</t>
  </si>
  <si>
    <t>EarthCraft/EarthCraft</t>
  </si>
  <si>
    <t>EDGE/Excellence in Design for Greater Efficiencies | Zero Carbon</t>
  </si>
  <si>
    <t>EDGE/Excellence in Design for Greater Efficiencies | Advanced</t>
  </si>
  <si>
    <t>EDGE/Excellence in Design for Greater Efficiencies | Certified</t>
  </si>
  <si>
    <t>Energy Star/Residential New Construction</t>
  </si>
  <si>
    <t>Enterprise Green Communities/Enterprise Green Communities</t>
  </si>
  <si>
    <t>Fitwel/Fitwel - Built | 3 Stars</t>
  </si>
  <si>
    <t>Fitwel/Fitwel - Built | 2 Stars</t>
  </si>
  <si>
    <t>Fitwel/Fitwel - Built | 1 Star</t>
  </si>
  <si>
    <t>Fitwel/Fitwel - Design &amp; Construction | 3 Stars</t>
  </si>
  <si>
    <t>Fitwel/Fitwel - Design &amp; Construction | 2 Stars</t>
  </si>
  <si>
    <t>Fitwel/Fitwel - Design &amp; Construction | 1 Star</t>
  </si>
  <si>
    <t>Fitwel/Viral Response | Approved with Distinction</t>
  </si>
  <si>
    <t>Fitwel/Viral Response | Approved</t>
  </si>
  <si>
    <t>Florida Green Building Certification/Design &amp; Construction</t>
  </si>
  <si>
    <t>Florida Green Building Certification/Operational</t>
  </si>
  <si>
    <t>GPR Gebouw/GPR Gebouw - Design &amp; Construction</t>
  </si>
  <si>
    <t>GPR Gebouw/GPR Gebouw - Operational</t>
  </si>
  <si>
    <t>Green Building Index (GBI)/Existing Building</t>
  </si>
  <si>
    <t>Green Building Index (GBI)/New Construction</t>
  </si>
  <si>
    <t>Green Globes/Existing Buildings | 4 Green Globes</t>
  </si>
  <si>
    <t>Green Globes/Existing Buildings | 3 Green Globes</t>
  </si>
  <si>
    <t>Green Globes/Existing Buildings | 2 Green Globes</t>
  </si>
  <si>
    <t>Green Globes/Existing Buildings | 1 Green Globe</t>
  </si>
  <si>
    <t>Green Globes/New Construction | 4 Green Globes</t>
  </si>
  <si>
    <t>Green Globes/New Construction | 3 Green Globes</t>
  </si>
  <si>
    <t>Green Globes/New Construction | 2 Green Globes</t>
  </si>
  <si>
    <t>Green Globes/New Construction | 1 Green Globe</t>
  </si>
  <si>
    <t>Green Globes/Sustainable Interiors | 4 Green Globes</t>
  </si>
  <si>
    <t>Green Globes/Sustainable Interiors | 3 Green Globes</t>
  </si>
  <si>
    <t>Green Globes/Sustainable Interiors | 2 Green Globes</t>
  </si>
  <si>
    <t>Green Globes/Sustainable Interiors | 1 Green Globe</t>
  </si>
  <si>
    <t>Green Key/Eco-Rating Program</t>
  </si>
  <si>
    <t>Green Key International/Ecolabel</t>
  </si>
  <si>
    <t>Green Rating/Green Rating Remote Assessment</t>
  </si>
  <si>
    <t>Green Seal/Hotels and Lodging</t>
  </si>
  <si>
    <t>GreenShip/Existing Building</t>
  </si>
  <si>
    <t>GreenShip/New Building</t>
  </si>
  <si>
    <t>Green Star/Communities | 6 Stars</t>
  </si>
  <si>
    <t>Green Star/Communities | 5 Stars</t>
  </si>
  <si>
    <t>Green Star/Communities | 4 Stars</t>
  </si>
  <si>
    <t>Green Star/Design &amp; As Built | 6 Stars</t>
  </si>
  <si>
    <t>Green Star/Design &amp; As Built | 5 Stars</t>
  </si>
  <si>
    <t>Green Star/Design &amp; As Built | 4 Stars</t>
  </si>
  <si>
    <t>Green Star/Interiors | 6 Stars</t>
  </si>
  <si>
    <t>Green Star/Interiors | 5 Stars</t>
  </si>
  <si>
    <t>Green Star/Interiors | 4 Stars</t>
  </si>
  <si>
    <t>Green Star NZ/Design &amp; As Built | 6 Stars</t>
  </si>
  <si>
    <t>Green Star NZ/Design &amp; As Built | 5 Stars</t>
  </si>
  <si>
    <t>Green Star NZ/Design &amp; As Built | 4 Stars</t>
  </si>
  <si>
    <t>Green Star NZ/Interiors | 6 Stars</t>
  </si>
  <si>
    <t>Green Star NZ/Interiors | 5 Stars</t>
  </si>
  <si>
    <t>Green Star NZ/Interiors | 4 Stars</t>
  </si>
  <si>
    <t>Green Star NZ/Performance | 6 Stars</t>
  </si>
  <si>
    <t>Green Star NZ/Performance | 5 Stars</t>
  </si>
  <si>
    <t>Green Star NZ/Performance | 4 Stars</t>
  </si>
  <si>
    <t>Green Star NZ/Performance | 3 Stars</t>
  </si>
  <si>
    <t>Green Star NZ/Performance | 2 Stars</t>
  </si>
  <si>
    <t>Green Star NZ/Performance | 1 Star</t>
  </si>
  <si>
    <t>Green Star/Performance | 6 Stars</t>
  </si>
  <si>
    <t>Green Star/Performance | 5 Stars</t>
  </si>
  <si>
    <t>Green Star/Performance | 4 Stars</t>
  </si>
  <si>
    <t>Green Star/Performance | 3 Stars</t>
  </si>
  <si>
    <t>Green Star/Performance | 2 Stars</t>
  </si>
  <si>
    <t>Green Star/Performance | 1 Star</t>
  </si>
  <si>
    <t>Green Star SA/Design &amp; As Built | 6 Stars</t>
  </si>
  <si>
    <t>Green Star SA/Design &amp; As Built | 5 Stars</t>
  </si>
  <si>
    <t>Green Star SA/Design &amp; As Built | 4 Stars</t>
  </si>
  <si>
    <t>Green Star SA/Performance | 6 Stars</t>
  </si>
  <si>
    <t>Green Star SA/Performance | 5 Stars</t>
  </si>
  <si>
    <t>Green Star SA/Performance | 4 Stars</t>
  </si>
  <si>
    <t>Green Star SA/Performance | 3 Stars</t>
  </si>
  <si>
    <t>Green Star SA/Performance | 2 Stars</t>
  </si>
  <si>
    <t>Green Star SA/Performance | 1 Star</t>
  </si>
  <si>
    <t>GRIHA/Green Rating for Integrated Habitat Assessment - Design &amp; Construction</t>
  </si>
  <si>
    <t>GRIHA/Green Rating for Integrated Habitat Assessment - Operational</t>
  </si>
  <si>
    <t>G-SEED/G-SEED</t>
  </si>
  <si>
    <t>Hong Kong Environmental Protection Department/IAQ Certification | Excellent Class</t>
  </si>
  <si>
    <t>Hong Kong Environmental Protection Department/IAQ Certification | Good Class</t>
  </si>
  <si>
    <t>Housing Performance Indication System/Housing Performance Evaluation - Design &amp; Construction</t>
  </si>
  <si>
    <t>Housing Performance Indication System/Housing Performance Evaluation - Operational</t>
  </si>
  <si>
    <t>IGBC Green/Existing Buildings</t>
  </si>
  <si>
    <t>IGBC Green/Homes</t>
  </si>
  <si>
    <t>IGBC Green/New Building</t>
  </si>
  <si>
    <t>IGBC Green/SEZs</t>
  </si>
  <si>
    <t>Irish GBC/Home Performance Index | Gold</t>
  </si>
  <si>
    <t>Irish GBC/Home Performance Index | Certified</t>
  </si>
  <si>
    <t>International Living Future Institute/Core Green Building Certification</t>
  </si>
  <si>
    <t>International Living Future Institute/Living Building Challenge | Living</t>
  </si>
  <si>
    <t>International Living Future Institute/Living Building Challenge | Petal</t>
  </si>
  <si>
    <t>IREM Certified Sustainable Properties/IREM Certified Sustainable Properties</t>
  </si>
  <si>
    <t>LEA-Label/LEA-Label | Platinum</t>
  </si>
  <si>
    <t>LEA-Label/LEA-Label | Gold</t>
  </si>
  <si>
    <t>LEA-Label/LEA-Label | Silver</t>
  </si>
  <si>
    <t>LEA-Label/LEA-Label | Bronze</t>
  </si>
  <si>
    <t>LEED/Building Design and Construction (BD+C) | Platinum</t>
  </si>
  <si>
    <t>LEED/Building Design and Construction (BD+C) | Gold</t>
  </si>
  <si>
    <t>LEED/Building Design and Construction (BD+C) | Silver</t>
  </si>
  <si>
    <t>LEED/Building Design and Construction (BD+C) | Certified</t>
  </si>
  <si>
    <t>LEED/Building Operations and Maintenance (O+M) | Platinum</t>
  </si>
  <si>
    <t>LEED/Building Operations and Maintenance (O+M) | Gold</t>
  </si>
  <si>
    <t>LEED/Building Operations and Maintenance (O+M) | Silver</t>
  </si>
  <si>
    <t>LEED/Building Operations and Maintenance (O+M) | Certified</t>
  </si>
  <si>
    <t>LEED/for Homes | Platinum</t>
  </si>
  <si>
    <t>LEED/for Homes | Gold</t>
  </si>
  <si>
    <t>LEED/for Homes | Silver</t>
  </si>
  <si>
    <t>LEED/for Homes | Certified</t>
  </si>
  <si>
    <t>LEED/Interior Design and Construction (ID+C) | Platinum</t>
  </si>
  <si>
    <t>LEED/Interior Design and Construction (ID+C) | Gold</t>
  </si>
  <si>
    <t>LEED/Interior Design and Construction (ID+C) | Silver</t>
  </si>
  <si>
    <t>LEED/Interior Design and Construction (ID+C) | Certified</t>
  </si>
  <si>
    <t>LEED/Neighborhood Development (ND) | Platinum</t>
  </si>
  <si>
    <t>LEED/Neighborhood Development (ND) | Gold</t>
  </si>
  <si>
    <t>LEED/Neighborhood Development (ND) | Silver</t>
  </si>
  <si>
    <t>LEED/Neighborhood Development (ND) | Certified</t>
  </si>
  <si>
    <t>LOTUS/Buildings in Operation | Platinum</t>
  </si>
  <si>
    <t>LOTUS/Buildings in Operation | Gold</t>
  </si>
  <si>
    <t>LOTUS/Buildings in Operation | Silver</t>
  </si>
  <si>
    <t>LOTUS/Buildings in Operation | Certified</t>
  </si>
  <si>
    <t>LOTUS/Homes | Platinum</t>
  </si>
  <si>
    <t>LOTUS/Homes | Gold</t>
  </si>
  <si>
    <t>LOTUS/Homes | Silver</t>
  </si>
  <si>
    <t>LOTUS/Homes | Certified</t>
  </si>
  <si>
    <t>LOTUS/Interiors | Platinum</t>
  </si>
  <si>
    <t>LOTUS/Interiors | Gold</t>
  </si>
  <si>
    <t>LOTUS/Interiors | Silver</t>
  </si>
  <si>
    <t>LOTUS/Interiors | Certified</t>
  </si>
  <si>
    <t>LOTUS/New Construction | Platinum</t>
  </si>
  <si>
    <t>LOTUS/New Construction | Gold</t>
  </si>
  <si>
    <t>LOTUS/New Construction | Silver</t>
  </si>
  <si>
    <t>LOTUS/New Construction | Certified</t>
  </si>
  <si>
    <t>Milieuplatform Zorg/Milieuthermometer Zorg | Gold</t>
  </si>
  <si>
    <t>Milieuplatform Zorg/Milieuthermometer Zorg | Silver</t>
  </si>
  <si>
    <t>Milieuplatform Zorg/Milieuthermometer Zorg | Bronze</t>
  </si>
  <si>
    <t>Miljöbyggnad/Existing Buildings | Gold</t>
  </si>
  <si>
    <t>Miljöbyggnad/Existing Buildings | Silver</t>
  </si>
  <si>
    <t>Miljöbyggnad/Existing Buildings | Bronze</t>
  </si>
  <si>
    <t>Miljöbyggnad/New Buildings | Gold</t>
  </si>
  <si>
    <t>Miljöbyggnad/New Buildings | Silver</t>
  </si>
  <si>
    <t>Miljöbyggnad/New Buildings | Bronze</t>
  </si>
  <si>
    <t>MINERGIE/A</t>
  </si>
  <si>
    <t>MINERGIE/ECO</t>
  </si>
  <si>
    <t>MINERGIE/MINERGIE</t>
  </si>
  <si>
    <t>MINERGIE/P</t>
  </si>
  <si>
    <t>NABERS/Multi-rating</t>
  </si>
  <si>
    <t>NF Habitat/HQE Construction</t>
  </si>
  <si>
    <t>NF Habitat/HQE Exploitation</t>
  </si>
  <si>
    <t>NF Habitat/HQE Rénovation</t>
  </si>
  <si>
    <t>NF HQE/Bâtiments Tertiaires en Exploitation | EXCEPTIONNEL</t>
  </si>
  <si>
    <t>NF HQE/Bâtiments Tertiaires en Exploitation | EXCELLENT</t>
  </si>
  <si>
    <t>NF HQE/Bâtiments Tertiaires en Exploitation | TRES BON</t>
  </si>
  <si>
    <t>NF HQE/Bâtiments Tertiaires en Exploitation | BON</t>
  </si>
  <si>
    <t>NF HQE/Bâtiments Tertiaires en Exploitation | PASS</t>
  </si>
  <si>
    <t>NF HQE/Bâtiments Tertiaires - Neuf ou Rénovation | EXCEPTIONNEL</t>
  </si>
  <si>
    <t>NF HQE/Bâtiments Tertiaires - Neuf ou Rénovation | EXCELLENT</t>
  </si>
  <si>
    <t>NF HQE/Bâtiments Tertiaires - Neuf ou Rénovation | TRES BON</t>
  </si>
  <si>
    <t>NF HQE/Bâtiments Tertiaires - Neuf ou Rénovation | BON</t>
  </si>
  <si>
    <t>NF HQE/Bâtiments Tertiaires - Neuf ou Rénovation | PASS</t>
  </si>
  <si>
    <t>NGBS/National Green Building Standard - Design &amp; Construction | Emerald</t>
  </si>
  <si>
    <t>NGBS/National Green Building Standard - Design &amp; Construction | Gold</t>
  </si>
  <si>
    <t>NGBS/National Green Building Standard - Design &amp; Construction | Silver</t>
  </si>
  <si>
    <t>NGBS/National Green Building Standard - Design &amp; Construction | Bronze</t>
  </si>
  <si>
    <t>NGBS/National Green Building Standard - Operational | Emerald</t>
  </si>
  <si>
    <t>NGBS/National Green Building Standard - Operational | Gold</t>
  </si>
  <si>
    <t>NGBS/National Green Building Standard - Operational | Silver</t>
  </si>
  <si>
    <t>NGBS/National Green Building Standard - Operational | Bronze</t>
  </si>
  <si>
    <t>Parksmart/Parksmart | Gold</t>
  </si>
  <si>
    <t>Parksmart/Parksmart | Silver</t>
  </si>
  <si>
    <t>Parksmart/Parksmart | Bronze</t>
  </si>
  <si>
    <t>Parksmart/Parksmart | Pioneer</t>
  </si>
  <si>
    <t>Passiefwoning/Passiefwoning</t>
  </si>
  <si>
    <t>Passive House Institute/Passive House | Premium</t>
  </si>
  <si>
    <t>Passive House Institute/Passive House | Plus</t>
  </si>
  <si>
    <t>Passive House Institute/Passive House | Classic</t>
  </si>
  <si>
    <t>Passive House Institute/EnerPHit | Premium</t>
  </si>
  <si>
    <t>Passive House Institute/EnerPHit | Plus</t>
  </si>
  <si>
    <t>Passive House Institute/EnerPHit |Classic</t>
  </si>
  <si>
    <t>RESET Air/Commercial Interiors</t>
  </si>
  <si>
    <t>RESET Air/Core and Shell</t>
  </si>
  <si>
    <t>SGBC Green Building EU/SGBC GreenBuilding EU - Design &amp; Construction</t>
  </si>
  <si>
    <t>SGBC Green Building EU/SGBC GreenBuilding EU - Operational</t>
  </si>
  <si>
    <t>SKA Rating/SKA Rating - Design &amp; Construction</t>
  </si>
  <si>
    <t>SKA Rating/SKA Rating - Operational</t>
  </si>
  <si>
    <t>SMBC Sustainable Building Assessment/Existing Buildings</t>
  </si>
  <si>
    <t>SMBC Sustainable Building Assessment/New Buildings</t>
  </si>
  <si>
    <t>Standard Nachhaltiges Bauen Schweiz (SNBS)/Standard Nachhaltiges Bauen Schweiz (SNBS)</t>
  </si>
  <si>
    <t>Svanen/Miljömärkta - Design &amp; Construction</t>
  </si>
  <si>
    <t>Svanen/Miljömärkta - Operational</t>
  </si>
  <si>
    <t>Toronto Green Standard/Toronto Green Standard | Tier 4</t>
  </si>
  <si>
    <t>Toronto Green Standard/Toronto Green Standard | Tier 3</t>
  </si>
  <si>
    <t>Toronto Green Standard/Toronto Green Standard | Tier 2</t>
  </si>
  <si>
    <t>TREES/Design &amp; Construction | Platinum</t>
  </si>
  <si>
    <t>TREES/Design &amp; Construction | Gold</t>
  </si>
  <si>
    <t>TREES/Design &amp; Construction | Silver</t>
  </si>
  <si>
    <t>TREES/Design &amp; Construction | Certified</t>
  </si>
  <si>
    <t>TREES/Existing Building | Platinum</t>
  </si>
  <si>
    <t>TREES/Existing Building | Gold</t>
  </si>
  <si>
    <t>TREES/Existing Building | Silver</t>
  </si>
  <si>
    <t>TREES/Existing Building | Certified</t>
  </si>
  <si>
    <t>TripAdvisor/GreenLeaders | Platinum</t>
  </si>
  <si>
    <t>TripAdvisor/GreenLeaders | Gold</t>
  </si>
  <si>
    <t>TripAdvisor/GreenLeaders | Silver</t>
  </si>
  <si>
    <t>TripAdvisor/GreenLeaders | Bronze</t>
  </si>
  <si>
    <t>TripAdvisor/GreenLeaders | GreenPartner</t>
  </si>
  <si>
    <t>TRUE (Total Resource Use and Efficiency)/Zero Waste Certification | Platinum</t>
  </si>
  <si>
    <t>TRUE (Total Resource Use and Efficiency)/Zero Waste Certification | Gold</t>
  </si>
  <si>
    <t>TRUE (Total Resource Use and Efficiency)/Zero Waste Certification | Silver</t>
  </si>
  <si>
    <t>TRUE (Total Resource Use and Efficiency)/Zero Waste Certification | Certified</t>
  </si>
  <si>
    <t>UL/Verified Healthy Building | for Indoor Environmental Quality</t>
  </si>
  <si>
    <t>UL/Verified Healthy Building | for Indoor Air and Water</t>
  </si>
  <si>
    <t>UL/Verified Healthy Building | for Indoor Air</t>
  </si>
  <si>
    <t>WELL Building Standard/Community | Platinum</t>
  </si>
  <si>
    <t>WELL Building Standard/Community | Gold</t>
  </si>
  <si>
    <t>WELL Building Standard/Community | Silver</t>
  </si>
  <si>
    <t>WELL Building Standard/Core and Shell | Platinum</t>
  </si>
  <si>
    <t>WELL Building Standard/Core and Shell | Gold</t>
  </si>
  <si>
    <t>WELL Building Standard/Core and Shell | Silver</t>
  </si>
  <si>
    <t>WELL Building Standard/Existing Building | Platinum</t>
  </si>
  <si>
    <t>WELL Building Standard/Existing Building | Gold</t>
  </si>
  <si>
    <t>WELL Building Standard/Existing Building | Silver</t>
  </si>
  <si>
    <t>WELL Building Standard/Existing Interiors | Platinum</t>
  </si>
  <si>
    <t>WELL Building Standard/Existing Interiors | Gold</t>
  </si>
  <si>
    <t>WELL Building Standard/Existing Interiors | Silver</t>
  </si>
  <si>
    <t>WELL Building Standard/New Buildings | Platinum</t>
  </si>
  <si>
    <t>WELL Building Standard/New Buildings | Gold</t>
  </si>
  <si>
    <t>WELL Building Standard/New Buildings | Silver</t>
  </si>
  <si>
    <t>WELL Building Standard/New Interiors | Platinum</t>
  </si>
  <si>
    <t>WELL Building Standard/New Interiors | Gold</t>
  </si>
  <si>
    <t>WELL Building Standard/New Interiors | Silver</t>
  </si>
  <si>
    <t>WELL/Health-Safety Rating</t>
  </si>
  <si>
    <t>2000-Watt/Site - Design &amp; Construction</t>
  </si>
  <si>
    <t>2000-Watt/Site - Operational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</si>
</sst>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mmmm\ yyyy"/>
    <numFmt numFmtId="166" formatCode="[$-409]d\-mmm\-yy;@"/>
    <numFmt numFmtId="167" formatCode="_-* #,##0.00_-;_-* #,##0.00\-;_-* &quot;-&quot;??_-;_-@_-"/>
    <numFmt numFmtId="168" formatCode="_-* #,##0_-;_-* #,##0\-;_-* &quot;-&quot;??_-;_-@_-"/>
    <numFmt numFmtId="169" formatCode="_ * #,##0_ ;_ * \-#,##0_ ;_ * &quot;-&quot;??_ ;_ @_ "/>
    <numFmt numFmtId="170" formatCode="dd/mm/yyyy;@"/>
    <numFmt numFmtId="171" formatCode="#,##0_ ;\-#,##0\ "/>
    <numFmt numFmtId="172" formatCode="#,##0.00_ ;\-#,##0.00\ "/>
    <numFmt numFmtId="173" formatCode="_ * #,##0_ ;_ * \-#,##0_ ;_ * &quot;-&quot;??_ ;_ @_ \ "/>
    <numFmt numFmtId="174" formatCode="0.0"/>
  </numFmts>
  <fonts count="76">
    <font>
      <sz val="10"/>
      <name val="Arial"/>
    </font>
    <font>
      <sz val="11"/>
      <color theme="1"/>
      <name val="Arial Unicode MS"/>
      <family val="2"/>
      <scheme val="minor"/>
    </font>
    <font>
      <sz val="11"/>
      <color theme="1"/>
      <name val="Arial Unicode MS"/>
      <family val="2"/>
      <scheme val="minor"/>
    </font>
    <font>
      <sz val="11"/>
      <color theme="1"/>
      <name val="Arial Unicode MS"/>
      <family val="2"/>
      <scheme val="minor"/>
    </font>
    <font>
      <sz val="11"/>
      <color theme="1"/>
      <name val="Arial Unicode MS"/>
      <family val="2"/>
      <scheme val="minor"/>
    </font>
    <font>
      <sz val="11"/>
      <color theme="1"/>
      <name val="Arial Unicode MS"/>
      <family val="2"/>
      <scheme val="minor"/>
    </font>
    <font>
      <sz val="11"/>
      <color theme="1"/>
      <name val="Arial Unicode MS"/>
      <family val="2"/>
      <scheme val="minor"/>
    </font>
    <font>
      <sz val="11"/>
      <color theme="1"/>
      <name val="Arial Unicode MS"/>
      <family val="2"/>
      <scheme val="minor"/>
    </font>
    <font>
      <sz val="11"/>
      <color theme="1"/>
      <name val="Arial Unicode MS"/>
      <family val="2"/>
      <scheme val="minor"/>
    </font>
    <font>
      <sz val="11"/>
      <color theme="1"/>
      <name val="Arial Unicode MS"/>
      <family val="2"/>
      <scheme val="minor"/>
    </font>
    <font>
      <sz val="11"/>
      <color theme="1"/>
      <name val="Arial Unicode MS"/>
      <family val="2"/>
      <scheme val="minor"/>
    </font>
    <font>
      <sz val="11"/>
      <color theme="1"/>
      <name val="Arial Unicode MS"/>
      <family val="2"/>
      <scheme val="minor"/>
    </font>
    <font>
      <sz val="11"/>
      <color theme="1"/>
      <name val="Arial Unicode MS"/>
      <family val="2"/>
      <scheme val="minor"/>
    </font>
    <font>
      <sz val="10"/>
      <name val="Arial"/>
      <family val="2"/>
    </font>
    <font>
      <sz val="8"/>
      <color theme="0"/>
      <name val="Arial Unicode MS"/>
      <family val="2"/>
      <scheme val="minor"/>
    </font>
    <font>
      <sz val="8"/>
      <name val="Arial Unicode MS"/>
      <family val="2"/>
      <scheme val="minor"/>
    </font>
    <font>
      <sz val="8"/>
      <name val="Arial"/>
      <family val="2"/>
    </font>
    <font>
      <sz val="18"/>
      <color rgb="FF494B4D"/>
      <name val="Open Sans"/>
      <family val="2"/>
    </font>
    <font>
      <sz val="10"/>
      <color rgb="FF494B4D"/>
      <name val="Open Sans"/>
      <family val="2"/>
    </font>
    <font>
      <sz val="9"/>
      <color rgb="FF494B4D"/>
      <name val="Open Sans"/>
      <family val="2"/>
    </font>
    <font>
      <b/>
      <sz val="12"/>
      <color theme="0"/>
      <name val="Open Sans"/>
      <family val="2"/>
    </font>
    <font>
      <sz val="12"/>
      <color theme="0"/>
      <name val="Open Sans"/>
      <family val="2"/>
    </font>
    <font>
      <sz val="8"/>
      <color theme="0"/>
      <name val="Open Sans"/>
      <family val="2"/>
    </font>
    <font>
      <sz val="9"/>
      <color rgb="FF55585A"/>
      <name val="Open Sans"/>
      <family val="2"/>
    </font>
    <font>
      <sz val="12"/>
      <color theme="2" tint="-0.749992370372631"/>
      <name val="Open Sans"/>
      <family val="2"/>
    </font>
    <font>
      <sz val="8"/>
      <color rgb="FF55585A"/>
      <name val="Open Sans"/>
      <family val="2"/>
    </font>
    <font>
      <sz val="22"/>
      <color rgb="FF494B4D"/>
      <name val="Open Sans"/>
      <family val="2"/>
    </font>
    <font>
      <sz val="10"/>
      <color rgb="FF55585A"/>
      <name val="Open Sans"/>
      <family val="2"/>
    </font>
    <font>
      <b/>
      <sz val="9"/>
      <color rgb="FF55585A"/>
      <name val="Open Sans"/>
      <family val="2"/>
    </font>
    <font>
      <sz val="10"/>
      <name val="Arial"/>
      <family val="2"/>
    </font>
    <font>
      <sz val="18"/>
      <color theme="0"/>
      <name val="Open Sans"/>
      <family val="2"/>
    </font>
    <font>
      <sz val="11"/>
      <color theme="0"/>
      <name val="Open Sans"/>
      <family val="2"/>
    </font>
    <font>
      <sz val="9"/>
      <color theme="0"/>
      <name val="Open Sans"/>
      <family val="2"/>
    </font>
    <font>
      <sz val="10"/>
      <color rgb="FFFF0000"/>
      <name val="Arial"/>
      <family val="2"/>
    </font>
    <font>
      <sz val="11"/>
      <name val="Open Sans"/>
      <family val="2"/>
    </font>
    <font>
      <sz val="9"/>
      <name val="Open Sans"/>
      <family val="2"/>
    </font>
    <font>
      <u/>
      <sz val="12"/>
      <color theme="0"/>
      <name val="Open Sans"/>
      <family val="2"/>
    </font>
    <font>
      <sz val="11"/>
      <color rgb="FF55585A"/>
      <name val="Open Sans"/>
      <family val="2"/>
    </font>
    <font>
      <sz val="11"/>
      <color rgb="FFFF0000"/>
      <name val="Open Sans"/>
      <family val="2"/>
    </font>
    <font>
      <sz val="12"/>
      <color rgb="FF000000"/>
      <name val="Calibri"/>
      <family val="2"/>
    </font>
    <font>
      <sz val="12"/>
      <name val="Arial"/>
      <family val="2"/>
    </font>
    <font>
      <sz val="12"/>
      <color rgb="FFFF0000"/>
      <name val="Arial"/>
      <family val="2"/>
    </font>
    <font>
      <b/>
      <sz val="10"/>
      <color rgb="FF55585A"/>
      <name val="Open Sans"/>
      <family val="2"/>
    </font>
    <font>
      <sz val="12"/>
      <color rgb="FF55585A"/>
      <name val="Open Sans"/>
      <family val="2"/>
    </font>
    <font>
      <i/>
      <sz val="8"/>
      <color rgb="FF55585A"/>
      <name val="Open Sans"/>
      <family val="2"/>
    </font>
    <font>
      <u/>
      <sz val="10"/>
      <color theme="10"/>
      <name val="Arial"/>
      <family val="2"/>
    </font>
    <font>
      <b/>
      <sz val="12"/>
      <color rgb="FF494B4D"/>
      <name val="Open Sans"/>
      <family val="2"/>
    </font>
    <font>
      <u/>
      <sz val="9"/>
      <color rgb="FF55585A"/>
      <name val="Open Sans"/>
      <family val="2"/>
    </font>
    <font>
      <u/>
      <sz val="8"/>
      <color rgb="FF55585A"/>
      <name val="Open Sans"/>
      <family val="2"/>
    </font>
    <font>
      <sz val="10"/>
      <color theme="2" tint="-0.749992370372631"/>
      <name val="Open Sans"/>
      <family val="2"/>
    </font>
    <font>
      <sz val="9"/>
      <color rgb="FFFF0000"/>
      <name val="Open Sans"/>
      <family val="2"/>
    </font>
    <font>
      <b/>
      <sz val="9"/>
      <color theme="1"/>
      <name val="Open Sans"/>
      <family val="2"/>
    </font>
    <font>
      <strike/>
      <sz val="8"/>
      <color rgb="FF55585A"/>
      <name val="Open Sans"/>
      <family val="2"/>
    </font>
    <font>
      <b/>
      <sz val="8"/>
      <color theme="6"/>
      <name val="Open Sans"/>
      <family val="2"/>
    </font>
    <font>
      <sz val="9"/>
      <color theme="1" tint="0.34998626667073579"/>
      <name val="Open Sans"/>
      <family val="2"/>
    </font>
    <font>
      <sz val="10"/>
      <name val="Arial"/>
      <family val="2"/>
    </font>
    <font>
      <sz val="12"/>
      <color rgb="FFFF0000"/>
      <name val="Open Sans"/>
      <family val="2"/>
    </font>
    <font>
      <sz val="12"/>
      <color theme="4"/>
      <name val="Open Sans"/>
      <family val="2"/>
    </font>
    <font>
      <sz val="9"/>
      <color rgb="FF55585A"/>
      <name val="Wingdings"/>
      <charset val="2"/>
    </font>
    <font>
      <sz val="12"/>
      <name val="Open Sans"/>
      <family val="2"/>
    </font>
    <font>
      <u/>
      <sz val="10"/>
      <color theme="10"/>
      <name val="Arial"/>
      <family val="2"/>
    </font>
    <font>
      <u/>
      <sz val="9"/>
      <color theme="10"/>
      <name val="Open Sans"/>
      <family val="2"/>
    </font>
    <font>
      <sz val="7"/>
      <color theme="0"/>
      <name val="Open Sans"/>
      <family val="2"/>
    </font>
    <font>
      <sz val="7"/>
      <color rgb="FF55585A"/>
      <name val="Wingdings"/>
      <charset val="2"/>
    </font>
    <font>
      <sz val="7"/>
      <color rgb="FF55585A"/>
      <name val="Open Sans"/>
      <family val="2"/>
    </font>
    <font>
      <sz val="7"/>
      <name val="Arial"/>
      <family val="2"/>
    </font>
    <font>
      <sz val="7"/>
      <color rgb="FFFF0000"/>
      <name val="Arial"/>
      <family val="2"/>
    </font>
    <font>
      <sz val="7"/>
      <color theme="1"/>
      <name val="Arial"/>
      <family val="2"/>
    </font>
    <font>
      <strike/>
      <sz val="7"/>
      <color rgb="FF55585A"/>
      <name val="Open Sans"/>
      <family val="2"/>
    </font>
    <font>
      <b/>
      <sz val="8"/>
      <color rgb="FF55585A"/>
      <name val="Open Sans"/>
      <family val="2"/>
    </font>
    <font>
      <b/>
      <u/>
      <sz val="8"/>
      <color rgb="FF55585A"/>
      <name val="Open Sans"/>
      <family val="2"/>
    </font>
    <font>
      <sz val="8"/>
      <color theme="1"/>
      <name val="Open Sans"/>
      <family val="2"/>
    </font>
    <font>
      <sz val="8"/>
      <name val="Arial"/>
      <family val="2"/>
    </font>
    <font>
      <sz val="12"/>
      <color rgb="FF494B4D"/>
      <name val="Open Sans"/>
      <family val="2"/>
    </font>
    <font>
      <b/>
      <sz val="8"/>
      <color theme="0"/>
      <name val="Open Sans"/>
      <family val="2"/>
    </font>
    <font>
      <sz val="8"/>
      <color theme="1" tint="0.34998626667073579"/>
      <name val="Open Sans"/>
      <family val="2"/>
    </font>
  </fonts>
  <fills count="13">
    <fill>
      <patternFill patternType="none"/>
    </fill>
    <fill>
      <patternFill patternType="gray125"/>
    </fill>
    <fill>
      <patternFill patternType="solid">
        <fgColor rgb="FFF9F9F9"/>
        <bgColor indexed="64"/>
      </patternFill>
    </fill>
    <fill>
      <patternFill patternType="solid">
        <fgColor rgb="FFEBEBEB"/>
        <bgColor indexed="64"/>
      </patternFill>
    </fill>
    <fill>
      <patternFill patternType="solid">
        <fgColor rgb="FF55585A"/>
        <bgColor indexed="64"/>
      </patternFill>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8"/>
        <bgColor indexed="64"/>
      </patternFill>
    </fill>
    <fill>
      <patternFill patternType="solid">
        <fgColor rgb="FFFFFF00"/>
        <bgColor indexed="64"/>
      </patternFill>
    </fill>
    <fill>
      <patternFill patternType="solid">
        <fgColor rgb="FFF1FAFD"/>
        <bgColor indexed="64"/>
      </patternFill>
    </fill>
    <fill>
      <patternFill patternType="solid">
        <fgColor rgb="FFDAF4FA"/>
        <bgColor indexed="64"/>
      </patternFill>
    </fill>
  </fills>
  <borders count="36">
    <border>
      <left/>
      <right/>
      <top/>
      <bottom/>
      <diagonal/>
    </border>
    <border>
      <left/>
      <right/>
      <top/>
      <bottom style="thin">
        <color theme="2"/>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theme="0" tint="-0.14999847407452621"/>
      </left>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4659260841701"/>
      </right>
      <top style="thin">
        <color theme="2" tint="-0.249977111117893"/>
      </top>
      <bottom style="thin">
        <color theme="2" tint="-0.24994659260841701"/>
      </bottom>
      <diagonal/>
    </border>
    <border>
      <left style="thin">
        <color theme="2" tint="-0.24994659260841701"/>
      </left>
      <right style="thin">
        <color theme="2" tint="-0.249977111117893"/>
      </right>
      <top style="thin">
        <color theme="2" tint="-0.249977111117893"/>
      </top>
      <bottom style="thin">
        <color theme="2" tint="-0.24994659260841701"/>
      </bottom>
      <diagonal/>
    </border>
    <border>
      <left style="thin">
        <color theme="2" tint="-0.249977111117893"/>
      </left>
      <right style="thin">
        <color theme="2" tint="-0.24994659260841701"/>
      </right>
      <top style="thin">
        <color theme="2" tint="-0.24994659260841701"/>
      </top>
      <bottom/>
      <diagonal/>
    </border>
    <border>
      <left style="thin">
        <color theme="2" tint="-0.24994659260841701"/>
      </left>
      <right style="thin">
        <color theme="2" tint="-0.249977111117893"/>
      </right>
      <top style="thin">
        <color theme="2" tint="-0.24994659260841701"/>
      </top>
      <bottom style="thin">
        <color theme="2" tint="-0.24994659260841701"/>
      </bottom>
      <diagonal/>
    </border>
    <border>
      <left/>
      <right style="thin">
        <color theme="2" tint="-0.249977111117893"/>
      </right>
      <top style="thin">
        <color theme="2" tint="-0.24994659260841701"/>
      </top>
      <bottom style="thin">
        <color theme="2" tint="-0.24994659260841701"/>
      </bottom>
      <diagonal/>
    </border>
    <border>
      <left style="thin">
        <color theme="2" tint="-0.249977111117893"/>
      </left>
      <right style="thin">
        <color theme="2" tint="-0.24994659260841701"/>
      </right>
      <top/>
      <bottom style="thin">
        <color theme="2" tint="-0.24994659260841701"/>
      </bottom>
      <diagonal/>
    </border>
    <border>
      <left style="thin">
        <color theme="2" tint="-0.249977111117893"/>
      </left>
      <right style="thin">
        <color theme="2" tint="-0.24994659260841701"/>
      </right>
      <top style="thin">
        <color theme="2" tint="-0.24994659260841701"/>
      </top>
      <bottom style="thin">
        <color theme="2" tint="-0.24994659260841701"/>
      </bottom>
      <diagonal/>
    </border>
    <border>
      <left style="thin">
        <color theme="2" tint="-0.24994659260841701"/>
      </left>
      <right style="thin">
        <color theme="2" tint="-0.249977111117893"/>
      </right>
      <top style="thin">
        <color theme="2" tint="-0.24994659260841701"/>
      </top>
      <bottom/>
      <diagonal/>
    </border>
    <border>
      <left style="thin">
        <color theme="2" tint="-0.249977111117893"/>
      </left>
      <right/>
      <top style="thin">
        <color theme="2" tint="-0.24994659260841701"/>
      </top>
      <bottom style="thin">
        <color theme="2" tint="-0.24994659260841701"/>
      </bottom>
      <diagonal/>
    </border>
    <border>
      <left style="thin">
        <color theme="2" tint="-0.24994659260841701"/>
      </left>
      <right style="thin">
        <color theme="2" tint="-0.249977111117893"/>
      </right>
      <top/>
      <bottom style="thin">
        <color theme="2" tint="-0.24994659260841701"/>
      </bottom>
      <diagonal/>
    </border>
    <border>
      <left style="thin">
        <color theme="2" tint="-0.249977111117893"/>
      </left>
      <right style="thin">
        <color theme="2" tint="-0.24994659260841701"/>
      </right>
      <top style="thin">
        <color theme="2" tint="-0.24994659260841701"/>
      </top>
      <bottom style="thin">
        <color theme="2" tint="-0.249977111117893"/>
      </bottom>
      <diagonal/>
    </border>
    <border>
      <left style="thin">
        <color theme="2" tint="-0.24994659260841701"/>
      </left>
      <right style="thin">
        <color theme="2" tint="-0.249977111117893"/>
      </right>
      <top style="thin">
        <color theme="2" tint="-0.24994659260841701"/>
      </top>
      <bottom style="thin">
        <color theme="2" tint="-0.249977111117893"/>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81">
    <xf numFmtId="0" fontId="0" fillId="0" borderId="0"/>
    <xf numFmtId="0" fontId="13" fillId="0" borderId="0"/>
    <xf numFmtId="167" fontId="13" fillId="0" borderId="0" applyFont="0" applyFill="0" applyBorder="0" applyAlignment="0" applyProtection="0"/>
    <xf numFmtId="0" fontId="12" fillId="0" borderId="0"/>
    <xf numFmtId="0" fontId="13" fillId="0" borderId="0"/>
    <xf numFmtId="0" fontId="11" fillId="0" borderId="0"/>
    <xf numFmtId="164" fontId="11" fillId="0" borderId="0" applyFont="0" applyFill="0" applyBorder="0" applyAlignment="0" applyProtection="0"/>
    <xf numFmtId="0" fontId="10" fillId="0" borderId="0"/>
    <xf numFmtId="164" fontId="10" fillId="0" borderId="0" applyFont="0" applyFill="0" applyBorder="0" applyAlignment="0" applyProtection="0"/>
    <xf numFmtId="9" fontId="29" fillId="0" borderId="0" applyFont="0" applyFill="0" applyBorder="0" applyAlignment="0" applyProtection="0"/>
    <xf numFmtId="0" fontId="23" fillId="3" borderId="10" applyFill="0" applyBorder="0">
      <alignment horizontal="right" vertical="center" wrapText="1" indent="1"/>
    </xf>
    <xf numFmtId="0" fontId="23" fillId="3" borderId="10" applyNumberFormat="0">
      <alignment horizontal="right" vertical="center" wrapText="1" indent="1"/>
    </xf>
    <xf numFmtId="0" fontId="23" fillId="3" borderId="10" applyNumberFormat="0" applyFill="0">
      <alignment horizontal="right" vertical="center" wrapText="1" indent="1"/>
    </xf>
    <xf numFmtId="0" fontId="23" fillId="3" borderId="11" applyNumberFormat="0">
      <alignment horizontal="right" vertical="center" wrapText="1" indent="1"/>
    </xf>
    <xf numFmtId="0" fontId="23" fillId="3" borderId="9" applyFill="0" applyBorder="0" applyAlignment="0">
      <alignment horizontal="left" vertical="center" wrapText="1" indent="1"/>
    </xf>
    <xf numFmtId="0" fontId="23" fillId="3" borderId="9" applyNumberFormat="0">
      <alignment horizontal="left" vertical="center" wrapText="1" indent="1"/>
    </xf>
    <xf numFmtId="0" fontId="23" fillId="3" borderId="9" applyNumberFormat="0" applyAlignment="0">
      <alignment horizontal="left" vertical="center" wrapText="1" indent="1"/>
    </xf>
    <xf numFmtId="0" fontId="9" fillId="0" borderId="0"/>
    <xf numFmtId="0" fontId="9" fillId="0" borderId="0"/>
    <xf numFmtId="164" fontId="9" fillId="0" borderId="0" applyFont="0" applyFill="0" applyBorder="0" applyAlignment="0" applyProtection="0"/>
    <xf numFmtId="164" fontId="13" fillId="0" borderId="0" applyFont="0" applyFill="0" applyBorder="0" applyAlignment="0" applyProtection="0"/>
    <xf numFmtId="0" fontId="9" fillId="0" borderId="0"/>
    <xf numFmtId="164" fontId="9" fillId="0" borderId="0" applyFont="0" applyFill="0" applyBorder="0" applyAlignment="0" applyProtection="0"/>
    <xf numFmtId="9" fontId="13"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164" fontId="8" fillId="0" borderId="0" applyFont="0" applyFill="0" applyBorder="0" applyAlignment="0" applyProtection="0"/>
    <xf numFmtId="0" fontId="8" fillId="0" borderId="0"/>
    <xf numFmtId="0" fontId="8" fillId="0" borderId="0"/>
    <xf numFmtId="164" fontId="8" fillId="0" borderId="0" applyFont="0" applyFill="0" applyBorder="0" applyAlignment="0" applyProtection="0"/>
    <xf numFmtId="0" fontId="8" fillId="0" borderId="0"/>
    <xf numFmtId="164" fontId="8"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164" fontId="13" fillId="0" borderId="0" applyFont="0" applyFill="0" applyBorder="0" applyAlignment="0" applyProtection="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164" fontId="13" fillId="0" borderId="0" applyFont="0" applyFill="0" applyBorder="0" applyAlignment="0" applyProtection="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164" fontId="7" fillId="0" borderId="0" applyFont="0" applyFill="0" applyBorder="0" applyAlignment="0" applyProtection="0"/>
    <xf numFmtId="0" fontId="7" fillId="0" borderId="0"/>
    <xf numFmtId="0" fontId="7" fillId="0" borderId="0"/>
    <xf numFmtId="164" fontId="7" fillId="0" borderId="0" applyFont="0" applyFill="0" applyBorder="0" applyAlignment="0" applyProtection="0"/>
    <xf numFmtId="0" fontId="7" fillId="0" borderId="0"/>
    <xf numFmtId="164" fontId="7" fillId="0" borderId="0" applyFont="0" applyFill="0" applyBorder="0" applyAlignment="0" applyProtection="0"/>
    <xf numFmtId="0" fontId="39" fillId="0" borderId="0"/>
    <xf numFmtId="0" fontId="6" fillId="0" borderId="0"/>
    <xf numFmtId="0" fontId="5" fillId="0" borderId="0"/>
    <xf numFmtId="9" fontId="27" fillId="5" borderId="2">
      <alignment horizontal="right" vertical="center"/>
      <protection locked="0"/>
    </xf>
    <xf numFmtId="1" fontId="27" fillId="5" borderId="2">
      <alignment horizontal="right" vertical="center"/>
      <protection locked="0"/>
    </xf>
    <xf numFmtId="171" fontId="27" fillId="5" borderId="2">
      <alignment horizontal="right" vertical="center"/>
      <protection locked="0"/>
    </xf>
    <xf numFmtId="1" fontId="23" fillId="5" borderId="2">
      <alignment horizontal="right" vertical="center" wrapText="1"/>
      <protection locked="0"/>
    </xf>
    <xf numFmtId="171" fontId="27" fillId="5" borderId="2">
      <alignment horizontal="right" vertical="center"/>
      <protection locked="0"/>
    </xf>
    <xf numFmtId="172" fontId="27" fillId="5" borderId="2">
      <alignment horizontal="right" vertical="center"/>
      <protection locked="0"/>
    </xf>
    <xf numFmtId="0" fontId="45" fillId="0" borderId="0" applyNumberFormat="0" applyFill="0" applyBorder="0" applyAlignment="0" applyProtection="0"/>
    <xf numFmtId="0" fontId="4" fillId="11" borderId="0" applyNumberFormat="0" applyBorder="0" applyAlignment="0" applyProtection="0"/>
    <xf numFmtId="0" fontId="4" fillId="12" borderId="0" applyNumberFormat="0" applyBorder="0" applyAlignment="0" applyProtection="0"/>
    <xf numFmtId="0" fontId="55" fillId="0" borderId="0"/>
    <xf numFmtId="0" fontId="3" fillId="0" borderId="0"/>
    <xf numFmtId="0" fontId="3" fillId="0" borderId="0"/>
    <xf numFmtId="0" fontId="3" fillId="0" borderId="0"/>
    <xf numFmtId="0" fontId="13" fillId="0" borderId="0"/>
    <xf numFmtId="0" fontId="2" fillId="0" borderId="0"/>
    <xf numFmtId="0" fontId="2" fillId="0" borderId="0"/>
    <xf numFmtId="0" fontId="2" fillId="0" borderId="0"/>
    <xf numFmtId="0" fontId="1" fillId="0" borderId="0"/>
    <xf numFmtId="0" fontId="1" fillId="0" borderId="0"/>
    <xf numFmtId="164" fontId="1" fillId="0" borderId="0" applyFont="0" applyFill="0" applyBorder="0" applyAlignment="0" applyProtection="0"/>
    <xf numFmtId="0" fontId="60" fillId="0" borderId="0" applyNumberFormat="0" applyFill="0" applyBorder="0" applyAlignment="0" applyProtection="0"/>
    <xf numFmtId="0" fontId="1" fillId="0" borderId="0"/>
  </cellStyleXfs>
  <cellXfs count="339">
    <xf numFmtId="0" fontId="0" fillId="0" borderId="0" xfId="0"/>
    <xf numFmtId="0" fontId="14" fillId="6" borderId="4" xfId="0" applyFont="1" applyFill="1" applyBorder="1"/>
    <xf numFmtId="0" fontId="15" fillId="7" borderId="5" xfId="3" applyFont="1" applyFill="1" applyBorder="1"/>
    <xf numFmtId="0" fontId="15" fillId="7" borderId="6" xfId="3" applyFont="1" applyFill="1" applyBorder="1"/>
    <xf numFmtId="0" fontId="15" fillId="0" borderId="0" xfId="0" applyFont="1"/>
    <xf numFmtId="0" fontId="14" fillId="6" borderId="0" xfId="0" applyFont="1" applyFill="1"/>
    <xf numFmtId="0" fontId="19" fillId="2" borderId="0" xfId="7" applyFont="1" applyFill="1" applyAlignment="1">
      <alignment horizontal="left" vertical="center" indent="1"/>
    </xf>
    <xf numFmtId="0" fontId="20" fillId="4" borderId="1" xfId="7" applyFont="1" applyFill="1" applyBorder="1" applyAlignment="1">
      <alignment horizontal="left" vertical="center" wrapText="1" indent="1"/>
    </xf>
    <xf numFmtId="0" fontId="21" fillId="4" borderId="1" xfId="1" applyFont="1" applyFill="1" applyBorder="1" applyAlignment="1">
      <alignment horizontal="center" vertical="center" wrapText="1"/>
    </xf>
    <xf numFmtId="0" fontId="25" fillId="3" borderId="0" xfId="7" applyFont="1" applyFill="1" applyAlignment="1">
      <alignment horizontal="left" vertical="top" wrapText="1" indent="1"/>
    </xf>
    <xf numFmtId="0" fontId="25" fillId="2" borderId="0" xfId="7" applyFont="1" applyFill="1" applyAlignment="1">
      <alignment horizontal="left" vertical="top" wrapText="1" indent="1"/>
    </xf>
    <xf numFmtId="0" fontId="18" fillId="2" borderId="0" xfId="7" applyFont="1" applyFill="1" applyAlignment="1">
      <alignment horizontal="left" vertical="center" wrapText="1"/>
    </xf>
    <xf numFmtId="0" fontId="17" fillId="5" borderId="0" xfId="5" applyFont="1" applyFill="1" applyAlignment="1">
      <alignment horizontal="left" vertical="center" indent="3"/>
    </xf>
    <xf numFmtId="0" fontId="23" fillId="3" borderId="0" xfId="7" applyFont="1" applyFill="1" applyAlignment="1">
      <alignment horizontal="left" vertical="center" wrapText="1"/>
    </xf>
    <xf numFmtId="0" fontId="23" fillId="2" borderId="0" xfId="7" applyFont="1" applyFill="1" applyAlignment="1">
      <alignment horizontal="left" vertical="center" wrapText="1"/>
    </xf>
    <xf numFmtId="0" fontId="26" fillId="5" borderId="0" xfId="5" applyFont="1" applyFill="1" applyAlignment="1">
      <alignment horizontal="left" vertical="center" indent="7"/>
    </xf>
    <xf numFmtId="0" fontId="17" fillId="5" borderId="0" xfId="5" applyFont="1" applyFill="1" applyAlignment="1">
      <alignment horizontal="left" vertical="center"/>
    </xf>
    <xf numFmtId="165" fontId="17" fillId="5" borderId="0" xfId="5" applyNumberFormat="1" applyFont="1" applyFill="1" applyAlignment="1">
      <alignment horizontal="left" vertical="center" wrapText="1"/>
    </xf>
    <xf numFmtId="165" fontId="17" fillId="5" borderId="0" xfId="5" applyNumberFormat="1" applyFont="1" applyFill="1" applyAlignment="1">
      <alignment horizontal="left" vertical="top" wrapText="1" indent="1"/>
    </xf>
    <xf numFmtId="0" fontId="30" fillId="5" borderId="0" xfId="5" applyFont="1" applyFill="1" applyAlignment="1">
      <alignment horizontal="left" vertical="center" indent="3"/>
    </xf>
    <xf numFmtId="0" fontId="31" fillId="5" borderId="0" xfId="7" applyFont="1" applyFill="1"/>
    <xf numFmtId="0" fontId="21" fillId="5" borderId="0" xfId="7" applyFont="1" applyFill="1"/>
    <xf numFmtId="0" fontId="32" fillId="5" borderId="0" xfId="7" applyFont="1" applyFill="1" applyAlignment="1">
      <alignment horizontal="left" vertical="center" wrapText="1" indent="1"/>
    </xf>
    <xf numFmtId="0" fontId="31" fillId="5" borderId="0" xfId="5" applyFont="1" applyFill="1"/>
    <xf numFmtId="0" fontId="31" fillId="5" borderId="0" xfId="5" applyFont="1" applyFill="1" applyAlignment="1">
      <alignment vertical="center"/>
    </xf>
    <xf numFmtId="0" fontId="31" fillId="5" borderId="0" xfId="5" applyFont="1" applyFill="1" applyAlignment="1">
      <alignment horizontal="left" vertical="top" wrapText="1" indent="1"/>
    </xf>
    <xf numFmtId="0" fontId="15" fillId="7" borderId="8" xfId="0" applyFont="1" applyFill="1" applyBorder="1"/>
    <xf numFmtId="0" fontId="15" fillId="7" borderId="5" xfId="0" applyFont="1" applyFill="1" applyBorder="1"/>
    <xf numFmtId="0" fontId="15" fillId="7" borderId="7" xfId="0" applyFont="1" applyFill="1" applyBorder="1"/>
    <xf numFmtId="0" fontId="0" fillId="5" borderId="0" xfId="0" applyFill="1"/>
    <xf numFmtId="0" fontId="18" fillId="5" borderId="0" xfId="7" applyFont="1" applyFill="1" applyAlignment="1">
      <alignment horizontal="left" vertical="center" wrapText="1"/>
    </xf>
    <xf numFmtId="0" fontId="31" fillId="5" borderId="0" xfId="5" applyFont="1" applyFill="1" applyAlignment="1">
      <alignment wrapText="1"/>
    </xf>
    <xf numFmtId="0" fontId="33" fillId="0" borderId="0" xfId="0" applyFont="1"/>
    <xf numFmtId="0" fontId="18" fillId="5" borderId="0" xfId="7" applyFont="1" applyFill="1" applyAlignment="1">
      <alignment horizontal="left" vertical="top" wrapText="1" indent="1"/>
    </xf>
    <xf numFmtId="0" fontId="18" fillId="5" borderId="0" xfId="7" applyFont="1" applyFill="1" applyAlignment="1">
      <alignment vertical="center"/>
    </xf>
    <xf numFmtId="166" fontId="21" fillId="4" borderId="1" xfId="7" applyNumberFormat="1" applyFont="1" applyFill="1" applyBorder="1" applyAlignment="1">
      <alignment horizontal="center" vertical="center"/>
    </xf>
    <xf numFmtId="0" fontId="21" fillId="4" borderId="1" xfId="7" applyFont="1" applyFill="1" applyBorder="1" applyAlignment="1">
      <alignment horizontal="center" vertical="center" wrapText="1"/>
    </xf>
    <xf numFmtId="0" fontId="35" fillId="5" borderId="0" xfId="7" applyFont="1" applyFill="1" applyAlignment="1">
      <alignment vertical="top" wrapText="1"/>
    </xf>
    <xf numFmtId="0" fontId="35" fillId="5" borderId="0" xfId="7" applyFont="1" applyFill="1" applyAlignment="1">
      <alignment vertical="top"/>
    </xf>
    <xf numFmtId="166" fontId="21" fillId="4" borderId="1" xfId="7" applyNumberFormat="1" applyFont="1" applyFill="1" applyBorder="1" applyAlignment="1">
      <alignment horizontal="center" vertical="center" wrapText="1"/>
    </xf>
    <xf numFmtId="0" fontId="22" fillId="4" borderId="1" xfId="7" applyFont="1" applyFill="1" applyBorder="1" applyAlignment="1">
      <alignment horizontal="left" vertical="center" wrapText="1"/>
    </xf>
    <xf numFmtId="0" fontId="35" fillId="5" borderId="0" xfId="0" applyFont="1" applyFill="1"/>
    <xf numFmtId="0" fontId="23" fillId="0" borderId="7" xfId="0" applyFont="1" applyBorder="1" applyAlignment="1">
      <alignment horizontal="left" vertical="center" wrapText="1" indent="1"/>
    </xf>
    <xf numFmtId="1" fontId="0" fillId="5" borderId="0" xfId="0" applyNumberFormat="1" applyFill="1"/>
    <xf numFmtId="9" fontId="0" fillId="5" borderId="0" xfId="9" applyFont="1" applyFill="1"/>
    <xf numFmtId="0" fontId="38" fillId="5" borderId="0" xfId="7" applyFont="1" applyFill="1"/>
    <xf numFmtId="0" fontId="20" fillId="4" borderId="0" xfId="7" applyFont="1" applyFill="1" applyAlignment="1">
      <alignment horizontal="left" vertical="center"/>
    </xf>
    <xf numFmtId="0" fontId="20" fillId="4" borderId="0" xfId="7" applyFont="1" applyFill="1" applyAlignment="1">
      <alignment vertical="center"/>
    </xf>
    <xf numFmtId="0" fontId="41" fillId="0" borderId="0" xfId="0" applyFont="1"/>
    <xf numFmtId="0" fontId="19" fillId="5" borderId="0" xfId="7" applyFont="1" applyFill="1" applyAlignment="1">
      <alignment vertical="center"/>
    </xf>
    <xf numFmtId="165" fontId="26" fillId="5" borderId="0" xfId="58" applyNumberFormat="1" applyFont="1" applyFill="1" applyAlignment="1">
      <alignment horizontal="left" vertical="center" wrapText="1" indent="1"/>
    </xf>
    <xf numFmtId="0" fontId="13" fillId="0" borderId="0" xfId="1"/>
    <xf numFmtId="0" fontId="42" fillId="5" borderId="0" xfId="2" applyNumberFormat="1" applyFont="1" applyFill="1" applyBorder="1" applyAlignment="1" applyProtection="1">
      <alignment horizontal="left" vertical="center" wrapText="1" indent="1"/>
    </xf>
    <xf numFmtId="0" fontId="27" fillId="5" borderId="0" xfId="2" applyNumberFormat="1" applyFont="1" applyFill="1" applyBorder="1" applyAlignment="1" applyProtection="1">
      <alignment horizontal="left" vertical="center" wrapText="1" indent="1"/>
    </xf>
    <xf numFmtId="0" fontId="27" fillId="5" borderId="0" xfId="2" applyNumberFormat="1" applyFont="1" applyFill="1" applyBorder="1" applyAlignment="1" applyProtection="1">
      <alignment horizontal="left" vertical="center" indent="1"/>
    </xf>
    <xf numFmtId="2" fontId="35" fillId="5" borderId="0" xfId="0" applyNumberFormat="1" applyFont="1" applyFill="1"/>
    <xf numFmtId="2" fontId="0" fillId="0" borderId="0" xfId="0" applyNumberFormat="1"/>
    <xf numFmtId="0" fontId="27" fillId="5" borderId="2" xfId="7" applyFont="1" applyFill="1" applyBorder="1" applyAlignment="1" applyProtection="1">
      <alignment horizontal="left" vertical="center" wrapText="1"/>
      <protection locked="0"/>
    </xf>
    <xf numFmtId="0" fontId="23" fillId="3" borderId="0" xfId="7" quotePrefix="1" applyFont="1" applyFill="1" applyAlignment="1">
      <alignment horizontal="left" vertical="center"/>
    </xf>
    <xf numFmtId="0" fontId="23" fillId="3" borderId="0" xfId="7" quotePrefix="1" applyFont="1" applyFill="1" applyAlignment="1">
      <alignment horizontal="left" vertical="center" wrapText="1"/>
    </xf>
    <xf numFmtId="168" fontId="43" fillId="3" borderId="0" xfId="6" applyNumberFormat="1" applyFont="1" applyFill="1" applyBorder="1" applyAlignment="1" applyProtection="1">
      <alignment horizontal="left" vertical="center"/>
    </xf>
    <xf numFmtId="49" fontId="25" fillId="5" borderId="2" xfId="5" applyNumberFormat="1" applyFont="1" applyFill="1" applyBorder="1" applyAlignment="1" applyProtection="1">
      <alignment horizontal="left" vertical="center" wrapText="1"/>
      <protection locked="0"/>
    </xf>
    <xf numFmtId="0" fontId="25" fillId="3" borderId="0" xfId="7" applyFont="1" applyFill="1" applyAlignment="1">
      <alignment horizontal="left" vertical="center" wrapText="1"/>
    </xf>
    <xf numFmtId="0" fontId="23" fillId="2" borderId="0" xfId="7" quotePrefix="1" applyFont="1" applyFill="1" applyAlignment="1">
      <alignment horizontal="left" vertical="center"/>
    </xf>
    <xf numFmtId="0" fontId="23" fillId="2" borderId="0" xfId="7" quotePrefix="1" applyFont="1" applyFill="1" applyAlignment="1">
      <alignment horizontal="left" vertical="center" wrapText="1"/>
    </xf>
    <xf numFmtId="168" fontId="43" fillId="2" borderId="0" xfId="6" applyNumberFormat="1" applyFont="1" applyFill="1" applyBorder="1" applyAlignment="1" applyProtection="1">
      <alignment horizontal="left" vertical="center"/>
    </xf>
    <xf numFmtId="0" fontId="25" fillId="2" borderId="0" xfId="7" quotePrefix="1" applyFont="1" applyFill="1" applyAlignment="1">
      <alignment horizontal="left" vertical="center" wrapText="1"/>
    </xf>
    <xf numFmtId="0" fontId="20" fillId="4" borderId="1" xfId="7" applyFont="1" applyFill="1" applyBorder="1" applyAlignment="1">
      <alignment horizontal="center" vertical="center" wrapText="1"/>
    </xf>
    <xf numFmtId="0" fontId="21" fillId="4" borderId="1" xfId="0" applyFont="1" applyFill="1" applyBorder="1" applyAlignment="1">
      <alignment horizontal="center" vertical="center" wrapText="1"/>
    </xf>
    <xf numFmtId="0" fontId="21" fillId="5" borderId="0" xfId="7" applyFont="1" applyFill="1" applyAlignment="1">
      <alignment horizontal="center"/>
    </xf>
    <xf numFmtId="0" fontId="19" fillId="2" borderId="0" xfId="7" applyFont="1" applyFill="1" applyAlignment="1">
      <alignment horizontal="left" vertical="center"/>
    </xf>
    <xf numFmtId="0" fontId="23" fillId="0" borderId="3" xfId="1" applyFont="1" applyBorder="1" applyAlignment="1">
      <alignment horizontal="left" vertical="center" wrapText="1"/>
    </xf>
    <xf numFmtId="0" fontId="23" fillId="9" borderId="3" xfId="1" applyFont="1" applyFill="1" applyBorder="1" applyAlignment="1">
      <alignment horizontal="left" vertical="center" wrapText="1"/>
    </xf>
    <xf numFmtId="0" fontId="23" fillId="8" borderId="3" xfId="1" applyFont="1" applyFill="1" applyBorder="1" applyAlignment="1">
      <alignment horizontal="left" vertical="center" wrapText="1"/>
    </xf>
    <xf numFmtId="0" fontId="23" fillId="0" borderId="3" xfId="1" applyFont="1" applyBorder="1" applyAlignment="1">
      <alignment horizontal="left" vertical="center"/>
    </xf>
    <xf numFmtId="0" fontId="23" fillId="9" borderId="3" xfId="1" applyFont="1" applyFill="1" applyBorder="1" applyAlignment="1">
      <alignment horizontal="left" vertical="center"/>
    </xf>
    <xf numFmtId="0" fontId="23" fillId="8" borderId="3" xfId="1" applyFont="1" applyFill="1" applyBorder="1" applyAlignment="1">
      <alignment horizontal="left" vertical="center"/>
    </xf>
    <xf numFmtId="0" fontId="23" fillId="0" borderId="7" xfId="7" quotePrefix="1" applyFont="1" applyBorder="1" applyAlignment="1">
      <alignment horizontal="left" vertical="center"/>
    </xf>
    <xf numFmtId="0" fontId="23" fillId="0" borderId="7" xfId="7" quotePrefix="1" applyFont="1" applyBorder="1" applyAlignment="1">
      <alignment horizontal="left" vertical="center" wrapText="1"/>
    </xf>
    <xf numFmtId="0" fontId="23" fillId="0" borderId="7" xfId="0" quotePrefix="1" applyFont="1" applyBorder="1" applyAlignment="1">
      <alignment horizontal="left" vertical="center"/>
    </xf>
    <xf numFmtId="0" fontId="23" fillId="0" borderId="7" xfId="0" applyFont="1" applyBorder="1" applyAlignment="1">
      <alignment horizontal="left" vertical="center"/>
    </xf>
    <xf numFmtId="0" fontId="27" fillId="5" borderId="2" xfId="7" applyFont="1" applyFill="1" applyBorder="1" applyAlignment="1" applyProtection="1">
      <alignment horizontal="right" vertical="center"/>
      <protection locked="0"/>
    </xf>
    <xf numFmtId="0" fontId="32" fillId="10" borderId="0" xfId="7" applyFont="1" applyFill="1" applyAlignment="1">
      <alignment horizontal="left" vertical="center" wrapText="1" indent="1"/>
    </xf>
    <xf numFmtId="0" fontId="23" fillId="3" borderId="0" xfId="7" quotePrefix="1" applyFont="1" applyFill="1" applyAlignment="1">
      <alignment horizontal="left" vertical="center" wrapText="1" indent="2"/>
    </xf>
    <xf numFmtId="0" fontId="23" fillId="2" borderId="0" xfId="7" quotePrefix="1" applyFont="1" applyFill="1" applyAlignment="1">
      <alignment horizontal="left" vertical="center" wrapText="1" indent="2"/>
    </xf>
    <xf numFmtId="9" fontId="27" fillId="5" borderId="2" xfId="59">
      <alignment horizontal="right" vertical="center"/>
      <protection locked="0"/>
    </xf>
    <xf numFmtId="1" fontId="27" fillId="5" borderId="2" xfId="60">
      <alignment horizontal="right" vertical="center"/>
      <protection locked="0"/>
    </xf>
    <xf numFmtId="168" fontId="43" fillId="2" borderId="0" xfId="6" applyNumberFormat="1" applyFont="1" applyFill="1" applyAlignment="1">
      <alignment horizontal="left" vertical="center"/>
    </xf>
    <xf numFmtId="168" fontId="43" fillId="3" borderId="0" xfId="6" applyNumberFormat="1" applyFont="1" applyFill="1" applyAlignment="1">
      <alignment horizontal="left" vertical="center"/>
    </xf>
    <xf numFmtId="171" fontId="27" fillId="5" borderId="2" xfId="63">
      <alignment horizontal="right" vertical="center"/>
      <protection locked="0"/>
    </xf>
    <xf numFmtId="172" fontId="27" fillId="5" borderId="2" xfId="64">
      <alignment horizontal="right" vertical="center"/>
      <protection locked="0"/>
    </xf>
    <xf numFmtId="169" fontId="27" fillId="5" borderId="2" xfId="20" applyNumberFormat="1" applyFont="1" applyFill="1" applyBorder="1" applyAlignment="1" applyProtection="1">
      <alignment horizontal="right" vertical="center"/>
      <protection locked="0"/>
    </xf>
    <xf numFmtId="49" fontId="27" fillId="5" borderId="2" xfId="20" applyNumberFormat="1" applyFont="1" applyFill="1" applyBorder="1" applyAlignment="1" applyProtection="1">
      <alignment horizontal="right" vertical="center"/>
      <protection locked="0"/>
    </xf>
    <xf numFmtId="37" fontId="27" fillId="5" borderId="2" xfId="20" applyNumberFormat="1" applyFont="1" applyFill="1" applyBorder="1" applyAlignment="1" applyProtection="1">
      <alignment horizontal="right" vertical="center"/>
      <protection locked="0"/>
    </xf>
    <xf numFmtId="0" fontId="25" fillId="2" borderId="0" xfId="7" quotePrefix="1" applyFont="1" applyFill="1" applyAlignment="1">
      <alignment horizontal="left" vertical="top" wrapText="1" indent="1"/>
    </xf>
    <xf numFmtId="0" fontId="25" fillId="3" borderId="0" xfId="7" quotePrefix="1" applyFont="1" applyFill="1" applyAlignment="1">
      <alignment horizontal="left" vertical="center" wrapText="1"/>
    </xf>
    <xf numFmtId="0" fontId="37" fillId="5" borderId="0" xfId="7" applyFont="1" applyFill="1" applyAlignment="1">
      <alignment vertical="center"/>
    </xf>
    <xf numFmtId="0" fontId="48" fillId="2" borderId="0" xfId="65" applyFont="1" applyFill="1" applyAlignment="1">
      <alignment horizontal="left" vertical="top" wrapText="1" indent="1"/>
    </xf>
    <xf numFmtId="0" fontId="49" fillId="5" borderId="2" xfId="5" applyFont="1" applyFill="1" applyBorder="1" applyAlignment="1" applyProtection="1">
      <alignment horizontal="right" vertical="center" wrapText="1" indent="1"/>
      <protection locked="0"/>
    </xf>
    <xf numFmtId="49" fontId="49" fillId="5" borderId="2" xfId="5" applyNumberFormat="1" applyFont="1" applyFill="1" applyBorder="1" applyAlignment="1" applyProtection="1">
      <alignment horizontal="right" vertical="center" wrapText="1" indent="1"/>
      <protection locked="0"/>
    </xf>
    <xf numFmtId="2" fontId="23" fillId="3" borderId="0" xfId="7" quotePrefix="1" applyNumberFormat="1" applyFont="1" applyFill="1" applyAlignment="1">
      <alignment horizontal="left" vertical="center" wrapText="1"/>
    </xf>
    <xf numFmtId="0" fontId="28" fillId="3" borderId="7" xfId="5" applyFont="1" applyFill="1" applyBorder="1" applyAlignment="1">
      <alignment horizontal="left" vertical="center" wrapText="1"/>
    </xf>
    <xf numFmtId="0" fontId="28" fillId="3" borderId="7" xfId="5" applyFont="1" applyFill="1" applyBorder="1" applyAlignment="1">
      <alignment horizontal="left" vertical="center"/>
    </xf>
    <xf numFmtId="0" fontId="32" fillId="0" borderId="0" xfId="7" applyFont="1" applyAlignment="1">
      <alignment horizontal="left" vertical="center" wrapText="1" indent="1"/>
    </xf>
    <xf numFmtId="0" fontId="20" fillId="4" borderId="1" xfId="7" applyFont="1" applyFill="1" applyBorder="1" applyAlignment="1">
      <alignment horizontal="center" vertical="center"/>
    </xf>
    <xf numFmtId="2" fontId="23" fillId="3" borderId="0" xfId="7" applyNumberFormat="1" applyFont="1" applyFill="1" applyAlignment="1">
      <alignment horizontal="right" vertical="center" wrapText="1"/>
    </xf>
    <xf numFmtId="0" fontId="42" fillId="5" borderId="12" xfId="7" applyFont="1" applyFill="1" applyBorder="1" applyAlignment="1">
      <alignment vertical="center"/>
    </xf>
    <xf numFmtId="0" fontId="28" fillId="9" borderId="13" xfId="0" applyFont="1" applyFill="1" applyBorder="1" applyAlignment="1">
      <alignment horizontal="left" vertical="center" wrapText="1"/>
    </xf>
    <xf numFmtId="0" fontId="28" fillId="8" borderId="13" xfId="0" applyFont="1" applyFill="1" applyBorder="1" applyAlignment="1">
      <alignment horizontal="left" vertical="center" wrapText="1"/>
    </xf>
    <xf numFmtId="2" fontId="51" fillId="11" borderId="13" xfId="66" applyNumberFormat="1" applyFont="1" applyBorder="1" applyAlignment="1" applyProtection="1">
      <alignment horizontal="left" vertical="center" wrapText="1"/>
      <protection locked="0"/>
    </xf>
    <xf numFmtId="0" fontId="16" fillId="5" borderId="0" xfId="0" applyFont="1" applyFill="1"/>
    <xf numFmtId="1" fontId="25" fillId="5" borderId="2" xfId="62" applyFont="1">
      <alignment horizontal="right" vertical="center" wrapText="1"/>
      <protection locked="0"/>
    </xf>
    <xf numFmtId="2" fontId="25" fillId="5" borderId="2" xfId="5" applyNumberFormat="1" applyFont="1" applyFill="1" applyBorder="1" applyAlignment="1" applyProtection="1">
      <alignment horizontal="left" vertical="center" wrapText="1"/>
      <protection locked="0"/>
    </xf>
    <xf numFmtId="171" fontId="25" fillId="5" borderId="2" xfId="63" applyFont="1">
      <alignment horizontal="right" vertical="center"/>
      <protection locked="0"/>
    </xf>
    <xf numFmtId="2" fontId="25" fillId="0" borderId="2" xfId="5" applyNumberFormat="1" applyFont="1" applyBorder="1" applyAlignment="1" applyProtection="1">
      <alignment horizontal="left" vertical="center" wrapText="1"/>
      <protection locked="0"/>
    </xf>
    <xf numFmtId="0" fontId="32" fillId="4" borderId="1" xfId="7" applyFont="1" applyFill="1" applyBorder="1" applyAlignment="1">
      <alignment horizontal="left" vertical="center" wrapText="1"/>
    </xf>
    <xf numFmtId="2" fontId="51" fillId="12" borderId="14" xfId="67" applyNumberFormat="1" applyFont="1" applyBorder="1" applyAlignment="1" applyProtection="1">
      <alignment horizontal="left" vertical="center" wrapText="1"/>
      <protection locked="0"/>
    </xf>
    <xf numFmtId="0" fontId="54" fillId="2" borderId="0" xfId="7" quotePrefix="1" applyFont="1" applyFill="1" applyAlignment="1">
      <alignment horizontal="left" vertical="center" wrapText="1"/>
    </xf>
    <xf numFmtId="0" fontId="38" fillId="0" borderId="0" xfId="7" applyFont="1" applyAlignment="1">
      <alignment vertical="center" wrapText="1"/>
    </xf>
    <xf numFmtId="0" fontId="57" fillId="0" borderId="0" xfId="7" applyFont="1" applyAlignment="1">
      <alignment vertical="center"/>
    </xf>
    <xf numFmtId="165" fontId="56" fillId="5" borderId="0" xfId="5" applyNumberFormat="1" applyFont="1" applyFill="1" applyAlignment="1">
      <alignment horizontal="left" vertical="center"/>
    </xf>
    <xf numFmtId="0" fontId="56" fillId="5" borderId="0" xfId="7" applyFont="1" applyFill="1" applyAlignment="1">
      <alignment vertical="center" wrapText="1"/>
    </xf>
    <xf numFmtId="0" fontId="23" fillId="0" borderId="3" xfId="7" quotePrefix="1" applyFont="1" applyBorder="1" applyAlignment="1">
      <alignment horizontal="left" vertical="center" wrapText="1"/>
    </xf>
    <xf numFmtId="0" fontId="23" fillId="0" borderId="3" xfId="7" quotePrefix="1" applyFont="1" applyBorder="1" applyAlignment="1">
      <alignment horizontal="left" vertical="center"/>
    </xf>
    <xf numFmtId="0" fontId="58" fillId="5" borderId="3" xfId="7" quotePrefix="1" applyFont="1" applyFill="1" applyBorder="1" applyAlignment="1">
      <alignment horizontal="center" vertical="center" wrapText="1"/>
    </xf>
    <xf numFmtId="0" fontId="26" fillId="5" borderId="0" xfId="76" applyFont="1" applyFill="1" applyAlignment="1">
      <alignment horizontal="left" vertical="center" indent="7"/>
    </xf>
    <xf numFmtId="0" fontId="17" fillId="5" borderId="0" xfId="76" applyFont="1" applyFill="1" applyAlignment="1">
      <alignment horizontal="left" vertical="center" indent="3"/>
    </xf>
    <xf numFmtId="0" fontId="17" fillId="5" borderId="0" xfId="76" applyFont="1" applyFill="1" applyAlignment="1">
      <alignment horizontal="left" vertical="center"/>
    </xf>
    <xf numFmtId="165" fontId="17" fillId="5" borderId="0" xfId="76" applyNumberFormat="1" applyFont="1" applyFill="1" applyAlignment="1">
      <alignment horizontal="left" vertical="center" wrapText="1"/>
    </xf>
    <xf numFmtId="165" fontId="17" fillId="5" borderId="0" xfId="76" applyNumberFormat="1" applyFont="1" applyFill="1" applyAlignment="1">
      <alignment horizontal="left" vertical="top" wrapText="1" indent="1"/>
    </xf>
    <xf numFmtId="0" fontId="30" fillId="5" borderId="0" xfId="76" applyFont="1" applyFill="1" applyAlignment="1">
      <alignment horizontal="left" vertical="center" indent="3"/>
    </xf>
    <xf numFmtId="0" fontId="35" fillId="5" borderId="0" xfId="77" applyFont="1" applyFill="1" applyAlignment="1">
      <alignment vertical="top" wrapText="1"/>
    </xf>
    <xf numFmtId="0" fontId="31" fillId="5" borderId="0" xfId="77" applyFont="1" applyFill="1"/>
    <xf numFmtId="0" fontId="20" fillId="4" borderId="0" xfId="77" applyFont="1" applyFill="1" applyAlignment="1">
      <alignment horizontal="center" vertical="center" wrapText="1"/>
    </xf>
    <xf numFmtId="0" fontId="20" fillId="4" borderId="1" xfId="77" applyFont="1" applyFill="1" applyBorder="1" applyAlignment="1">
      <alignment horizontal="center" vertical="center" wrapText="1"/>
    </xf>
    <xf numFmtId="166" fontId="21" fillId="4" borderId="1" xfId="77" applyNumberFormat="1" applyFont="1" applyFill="1" applyBorder="1" applyAlignment="1">
      <alignment horizontal="center" vertical="center"/>
    </xf>
    <xf numFmtId="0" fontId="21" fillId="4" borderId="1" xfId="77" applyFont="1" applyFill="1" applyBorder="1" applyAlignment="1">
      <alignment horizontal="center" vertical="center" wrapText="1"/>
    </xf>
    <xf numFmtId="166" fontId="21" fillId="4" borderId="1" xfId="77" applyNumberFormat="1" applyFont="1" applyFill="1" applyBorder="1" applyAlignment="1">
      <alignment horizontal="center" vertical="center" wrapText="1"/>
    </xf>
    <xf numFmtId="0" fontId="21" fillId="5" borderId="0" xfId="77" applyFont="1" applyFill="1" applyAlignment="1">
      <alignment horizontal="center"/>
    </xf>
    <xf numFmtId="0" fontId="19" fillId="2" borderId="0" xfId="77" applyFont="1" applyFill="1" applyAlignment="1">
      <alignment horizontal="left" vertical="center"/>
    </xf>
    <xf numFmtId="0" fontId="18" fillId="2" borderId="0" xfId="77" applyFont="1" applyFill="1" applyAlignment="1">
      <alignment horizontal="left" vertical="center" wrapText="1"/>
    </xf>
    <xf numFmtId="0" fontId="23" fillId="3" borderId="0" xfId="77" quotePrefix="1" applyFont="1" applyFill="1" applyAlignment="1">
      <alignment horizontal="left" vertical="center"/>
    </xf>
    <xf numFmtId="0" fontId="23" fillId="3" borderId="0" xfId="77" quotePrefix="1" applyFont="1" applyFill="1" applyAlignment="1">
      <alignment horizontal="left" vertical="center" wrapText="1"/>
    </xf>
    <xf numFmtId="168" fontId="24" fillId="3" borderId="0" xfId="78" applyNumberFormat="1" applyFont="1" applyFill="1" applyBorder="1" applyAlignment="1" applyProtection="1">
      <alignment horizontal="left" vertical="center"/>
    </xf>
    <xf numFmtId="0" fontId="27" fillId="5" borderId="2" xfId="77" applyFont="1" applyFill="1" applyBorder="1" applyAlignment="1" applyProtection="1">
      <alignment horizontal="left" vertical="center" wrapText="1"/>
      <protection locked="0"/>
    </xf>
    <xf numFmtId="0" fontId="25" fillId="3" borderId="0" xfId="77" applyFont="1" applyFill="1" applyAlignment="1">
      <alignment horizontal="left" vertical="top" wrapText="1" indent="1"/>
    </xf>
    <xf numFmtId="0" fontId="25" fillId="3" borderId="0" xfId="77" applyFont="1" applyFill="1" applyAlignment="1">
      <alignment horizontal="left" vertical="center" wrapText="1"/>
    </xf>
    <xf numFmtId="0" fontId="27" fillId="5" borderId="2" xfId="20" applyNumberFormat="1" applyFont="1" applyFill="1" applyBorder="1" applyAlignment="1" applyProtection="1">
      <alignment horizontal="right" vertical="center"/>
      <protection locked="0"/>
    </xf>
    <xf numFmtId="0" fontId="34" fillId="5" borderId="0" xfId="77" applyFont="1" applyFill="1"/>
    <xf numFmtId="0" fontId="35" fillId="5" borderId="0" xfId="77" applyFont="1" applyFill="1" applyAlignment="1">
      <alignment horizontal="left" vertical="center" wrapText="1" indent="1"/>
    </xf>
    <xf numFmtId="0" fontId="32" fillId="5" borderId="0" xfId="77" applyFont="1" applyFill="1" applyAlignment="1">
      <alignment horizontal="left" vertical="center" wrapText="1" indent="1"/>
    </xf>
    <xf numFmtId="0" fontId="59" fillId="5" borderId="0" xfId="77" applyFont="1" applyFill="1" applyAlignment="1">
      <alignment horizontal="center"/>
    </xf>
    <xf numFmtId="168" fontId="43" fillId="3" borderId="0" xfId="78" applyNumberFormat="1" applyFont="1" applyFill="1" applyBorder="1" applyAlignment="1" applyProtection="1">
      <alignment horizontal="left" vertical="center"/>
    </xf>
    <xf numFmtId="0" fontId="27" fillId="5" borderId="2" xfId="77" applyFont="1" applyFill="1" applyBorder="1" applyAlignment="1" applyProtection="1">
      <alignment horizontal="right" vertical="center"/>
      <protection locked="0"/>
    </xf>
    <xf numFmtId="49" fontId="25" fillId="5" borderId="2" xfId="76" applyNumberFormat="1" applyFont="1" applyFill="1" applyBorder="1" applyAlignment="1" applyProtection="1">
      <alignment horizontal="left" vertical="center" wrapText="1"/>
      <protection locked="0"/>
    </xf>
    <xf numFmtId="168" fontId="43" fillId="2" borderId="0" xfId="78" applyNumberFormat="1" applyFont="1" applyFill="1" applyBorder="1" applyAlignment="1" applyProtection="1">
      <alignment horizontal="left" vertical="center"/>
    </xf>
    <xf numFmtId="49" fontId="27" fillId="5" borderId="2" xfId="77" applyNumberFormat="1" applyFont="1" applyFill="1" applyBorder="1" applyAlignment="1" applyProtection="1">
      <alignment horizontal="right" vertical="center"/>
      <protection locked="0"/>
    </xf>
    <xf numFmtId="0" fontId="25" fillId="2" borderId="0" xfId="77" quotePrefix="1" applyFont="1" applyFill="1" applyAlignment="1">
      <alignment horizontal="left" vertical="center" wrapText="1"/>
    </xf>
    <xf numFmtId="0" fontId="32" fillId="10" borderId="0" xfId="77" applyFont="1" applyFill="1" applyAlignment="1">
      <alignment horizontal="left" vertical="center" wrapText="1" indent="1"/>
    </xf>
    <xf numFmtId="0" fontId="25" fillId="3" borderId="0" xfId="77" quotePrefix="1" applyFont="1" applyFill="1" applyAlignment="1">
      <alignment horizontal="left" vertical="center" wrapText="1"/>
    </xf>
    <xf numFmtId="0" fontId="34" fillId="5" borderId="0" xfId="76" applyFont="1" applyFill="1"/>
    <xf numFmtId="0" fontId="31" fillId="5" borderId="0" xfId="76" applyFont="1" applyFill="1"/>
    <xf numFmtId="0" fontId="31" fillId="5" borderId="0" xfId="76" applyFont="1" applyFill="1" applyAlignment="1">
      <alignment wrapText="1"/>
    </xf>
    <xf numFmtId="0" fontId="31" fillId="5" borderId="0" xfId="76" applyFont="1" applyFill="1" applyAlignment="1">
      <alignment vertical="center"/>
    </xf>
    <xf numFmtId="0" fontId="31" fillId="5" borderId="0" xfId="76" applyFont="1" applyFill="1" applyAlignment="1">
      <alignment horizontal="left" vertical="top" wrapText="1" indent="1"/>
    </xf>
    <xf numFmtId="0" fontId="18" fillId="5" borderId="0" xfId="77" applyFont="1" applyFill="1" applyAlignment="1">
      <alignment horizontal="left" vertical="center" wrapText="1"/>
    </xf>
    <xf numFmtId="0" fontId="18" fillId="5" borderId="0" xfId="77" applyFont="1" applyFill="1" applyAlignment="1">
      <alignment horizontal="left" vertical="top" wrapText="1" indent="1"/>
    </xf>
    <xf numFmtId="0" fontId="19" fillId="5" borderId="0" xfId="77" applyFont="1" applyFill="1" applyAlignment="1">
      <alignment vertical="center"/>
    </xf>
    <xf numFmtId="0" fontId="13" fillId="5" borderId="0" xfId="1" applyFill="1"/>
    <xf numFmtId="0" fontId="18" fillId="5" borderId="0" xfId="77" applyFont="1" applyFill="1" applyAlignment="1">
      <alignment vertical="center"/>
    </xf>
    <xf numFmtId="0" fontId="20" fillId="4" borderId="0" xfId="77" applyFont="1" applyFill="1" applyAlignment="1">
      <alignment horizontal="left" vertical="center"/>
    </xf>
    <xf numFmtId="0" fontId="20" fillId="4" borderId="0" xfId="77" applyFont="1" applyFill="1" applyAlignment="1">
      <alignment vertical="center"/>
    </xf>
    <xf numFmtId="0" fontId="20" fillId="4" borderId="0" xfId="77" applyFont="1" applyFill="1" applyAlignment="1">
      <alignment vertical="center" wrapText="1"/>
    </xf>
    <xf numFmtId="0" fontId="20" fillId="4" borderId="0" xfId="77" applyFont="1" applyFill="1" applyAlignment="1">
      <alignment horizontal="left" vertical="center" wrapText="1"/>
    </xf>
    <xf numFmtId="0" fontId="40" fillId="0" borderId="0" xfId="1" applyFont="1"/>
    <xf numFmtId="0" fontId="41" fillId="0" borderId="0" xfId="1" applyFont="1"/>
    <xf numFmtId="0" fontId="22" fillId="4" borderId="1" xfId="77" applyFont="1" applyFill="1" applyBorder="1" applyAlignment="1">
      <alignment horizontal="left" vertical="center" wrapText="1"/>
    </xf>
    <xf numFmtId="0" fontId="23" fillId="0" borderId="7" xfId="77" quotePrefix="1" applyFont="1" applyBorder="1" applyAlignment="1">
      <alignment horizontal="left" vertical="center"/>
    </xf>
    <xf numFmtId="0" fontId="33" fillId="0" borderId="0" xfId="1" applyFont="1"/>
    <xf numFmtId="0" fontId="28" fillId="3" borderId="3" xfId="76" applyFont="1" applyFill="1" applyBorder="1" applyAlignment="1">
      <alignment horizontal="left" vertical="center" wrapText="1"/>
    </xf>
    <xf numFmtId="2" fontId="35" fillId="5" borderId="0" xfId="1" applyNumberFormat="1" applyFont="1" applyFill="1"/>
    <xf numFmtId="2" fontId="13" fillId="0" borderId="0" xfId="1" applyNumberFormat="1"/>
    <xf numFmtId="0" fontId="35" fillId="5" borderId="0" xfId="1" applyFont="1" applyFill="1"/>
    <xf numFmtId="1" fontId="13" fillId="5" borderId="0" xfId="1" applyNumberFormat="1" applyFill="1"/>
    <xf numFmtId="9" fontId="0" fillId="5" borderId="0" xfId="23" applyFont="1" applyFill="1"/>
    <xf numFmtId="0" fontId="28" fillId="5" borderId="0" xfId="76" applyFont="1" applyFill="1" applyAlignment="1">
      <alignment vertical="center" wrapText="1"/>
    </xf>
    <xf numFmtId="49" fontId="23" fillId="5" borderId="0" xfId="76" applyNumberFormat="1" applyFont="1" applyFill="1" applyAlignment="1" applyProtection="1">
      <alignment vertical="center" wrapText="1"/>
      <protection locked="0"/>
    </xf>
    <xf numFmtId="49" fontId="23" fillId="5" borderId="0" xfId="76" quotePrefix="1" applyNumberFormat="1" applyFont="1" applyFill="1" applyAlignment="1" applyProtection="1">
      <alignment vertical="center" wrapText="1"/>
      <protection locked="0"/>
    </xf>
    <xf numFmtId="49" fontId="50" fillId="5" borderId="0" xfId="76" quotePrefix="1" applyNumberFormat="1" applyFont="1" applyFill="1" applyAlignment="1" applyProtection="1">
      <alignment vertical="center" wrapText="1"/>
      <protection locked="0"/>
    </xf>
    <xf numFmtId="0" fontId="33" fillId="5" borderId="0" xfId="1" applyFont="1" applyFill="1"/>
    <xf numFmtId="0" fontId="20" fillId="4" borderId="0" xfId="80" applyFont="1" applyFill="1" applyAlignment="1">
      <alignment horizontal="center" vertical="center" wrapText="1"/>
    </xf>
    <xf numFmtId="0" fontId="23" fillId="3" borderId="0" xfId="80" quotePrefix="1" applyFont="1" applyFill="1" applyAlignment="1">
      <alignment vertical="center" wrapText="1"/>
    </xf>
    <xf numFmtId="0" fontId="23" fillId="5" borderId="0" xfId="80" quotePrefix="1" applyFont="1" applyFill="1" applyAlignment="1">
      <alignment vertical="center" wrapText="1"/>
    </xf>
    <xf numFmtId="2" fontId="25" fillId="5" borderId="2" xfId="76" applyNumberFormat="1" applyFont="1" applyFill="1" applyBorder="1" applyAlignment="1" applyProtection="1">
      <alignment horizontal="left" vertical="center" wrapText="1"/>
      <protection locked="0"/>
    </xf>
    <xf numFmtId="0" fontId="62" fillId="4" borderId="1" xfId="77" applyFont="1" applyFill="1" applyBorder="1" applyAlignment="1">
      <alignment horizontal="left" vertical="center" wrapText="1"/>
    </xf>
    <xf numFmtId="0" fontId="63" fillId="5" borderId="3" xfId="77" quotePrefix="1" applyFont="1" applyFill="1" applyBorder="1" applyAlignment="1">
      <alignment horizontal="center" vertical="center" wrapText="1"/>
    </xf>
    <xf numFmtId="0" fontId="64" fillId="0" borderId="7" xfId="1" applyFont="1" applyBorder="1" applyAlignment="1">
      <alignment horizontal="left" vertical="center" wrapText="1" indent="1"/>
    </xf>
    <xf numFmtId="0" fontId="65" fillId="0" borderId="0" xfId="1" applyFont="1"/>
    <xf numFmtId="0" fontId="66" fillId="0" borderId="0" xfId="1" applyFont="1"/>
    <xf numFmtId="0" fontId="65" fillId="0" borderId="3" xfId="1" applyFont="1" applyBorder="1"/>
    <xf numFmtId="0" fontId="64" fillId="0" borderId="3" xfId="1" applyFont="1" applyBorder="1" applyAlignment="1">
      <alignment horizontal="left" vertical="center" wrapText="1" indent="1"/>
    </xf>
    <xf numFmtId="0" fontId="64" fillId="0" borderId="7" xfId="1" applyFont="1" applyBorder="1" applyAlignment="1">
      <alignment horizontal="left" vertical="center" wrapText="1"/>
    </xf>
    <xf numFmtId="0" fontId="64" fillId="0" borderId="7" xfId="77" quotePrefix="1" applyFont="1" applyBorder="1" applyAlignment="1">
      <alignment horizontal="left" vertical="center" wrapText="1"/>
    </xf>
    <xf numFmtId="0" fontId="64" fillId="0" borderId="3" xfId="1" applyFont="1" applyBorder="1" applyAlignment="1">
      <alignment horizontal="left" vertical="center" wrapText="1"/>
    </xf>
    <xf numFmtId="0" fontId="64" fillId="9" borderId="3" xfId="1" applyFont="1" applyFill="1" applyBorder="1" applyAlignment="1">
      <alignment horizontal="left" vertical="center" wrapText="1"/>
    </xf>
    <xf numFmtId="0" fontId="64" fillId="8" borderId="3" xfId="1" applyFont="1" applyFill="1" applyBorder="1" applyAlignment="1">
      <alignment horizontal="left" vertical="center" wrapText="1"/>
    </xf>
    <xf numFmtId="0" fontId="64" fillId="0" borderId="3" xfId="1" applyFont="1" applyBorder="1" applyAlignment="1">
      <alignment horizontal="left" vertical="center"/>
    </xf>
    <xf numFmtId="0" fontId="64" fillId="9" borderId="3" xfId="1" applyFont="1" applyFill="1" applyBorder="1" applyAlignment="1">
      <alignment horizontal="left" vertical="center"/>
    </xf>
    <xf numFmtId="0" fontId="67" fillId="0" borderId="0" xfId="1" applyFont="1"/>
    <xf numFmtId="0" fontId="23" fillId="3" borderId="0" xfId="80" applyFont="1" applyFill="1" applyAlignment="1">
      <alignment horizontal="left" vertical="center" wrapText="1"/>
    </xf>
    <xf numFmtId="49" fontId="25" fillId="5" borderId="20" xfId="5" applyNumberFormat="1" applyFont="1" applyFill="1" applyBorder="1" applyAlignment="1" applyProtection="1">
      <alignment horizontal="left" vertical="center" wrapText="1"/>
      <protection locked="0"/>
    </xf>
    <xf numFmtId="49" fontId="25" fillId="5" borderId="22" xfId="5" applyNumberFormat="1" applyFont="1" applyFill="1" applyBorder="1" applyAlignment="1" applyProtection="1">
      <alignment horizontal="left" vertical="center" wrapText="1"/>
      <protection locked="0"/>
    </xf>
    <xf numFmtId="49" fontId="25" fillId="5" borderId="24" xfId="5" applyNumberFormat="1" applyFont="1" applyFill="1" applyBorder="1" applyAlignment="1" applyProtection="1">
      <alignment horizontal="left" vertical="center" wrapText="1"/>
      <protection locked="0"/>
    </xf>
    <xf numFmtId="49" fontId="25" fillId="5" borderId="25" xfId="5" applyNumberFormat="1" applyFont="1" applyFill="1" applyBorder="1" applyAlignment="1" applyProtection="1">
      <alignment horizontal="left" vertical="center" wrapText="1"/>
      <protection locked="0"/>
    </xf>
    <xf numFmtId="49" fontId="25" fillId="5" borderId="28" xfId="5" applyNumberFormat="1" applyFont="1" applyFill="1" applyBorder="1" applyAlignment="1" applyProtection="1">
      <alignment horizontal="left" vertical="center" wrapText="1"/>
      <protection locked="0"/>
    </xf>
    <xf numFmtId="49" fontId="25" fillId="5" borderId="30" xfId="5" applyNumberFormat="1" applyFont="1" applyFill="1" applyBorder="1" applyAlignment="1" applyProtection="1">
      <alignment horizontal="left" vertical="center" wrapText="1"/>
      <protection locked="0"/>
    </xf>
    <xf numFmtId="1" fontId="27" fillId="5" borderId="27" xfId="63" applyNumberFormat="1" applyBorder="1">
      <alignment horizontal="right" vertical="center"/>
      <protection locked="0"/>
    </xf>
    <xf numFmtId="1" fontId="27" fillId="5" borderId="27" xfId="59" applyNumberFormat="1" applyBorder="1">
      <alignment horizontal="right" vertical="center"/>
      <protection locked="0"/>
    </xf>
    <xf numFmtId="0" fontId="27" fillId="5" borderId="24" xfId="7" applyFont="1" applyFill="1" applyBorder="1" applyAlignment="1" applyProtection="1">
      <alignment horizontal="left" vertical="center" wrapText="1"/>
      <protection locked="0"/>
    </xf>
    <xf numFmtId="171" fontId="27" fillId="5" borderId="27" xfId="63" applyBorder="1">
      <alignment horizontal="right" vertical="center"/>
      <protection locked="0"/>
    </xf>
    <xf numFmtId="171" fontId="27" fillId="5" borderId="27" xfId="64" applyNumberFormat="1" applyBorder="1">
      <alignment horizontal="right" vertical="center"/>
      <protection locked="0"/>
    </xf>
    <xf numFmtId="171" fontId="27" fillId="5" borderId="27" xfId="59" applyNumberFormat="1" applyBorder="1">
      <alignment horizontal="right" vertical="center"/>
      <protection locked="0"/>
    </xf>
    <xf numFmtId="49" fontId="25" fillId="5" borderId="32" xfId="5" applyNumberFormat="1" applyFont="1" applyFill="1" applyBorder="1" applyAlignment="1" applyProtection="1">
      <alignment horizontal="left" vertical="center" wrapText="1"/>
      <protection locked="0"/>
    </xf>
    <xf numFmtId="0" fontId="64" fillId="0" borderId="7" xfId="7" quotePrefix="1" applyFont="1" applyBorder="1" applyAlignment="1">
      <alignment horizontal="left" vertical="center" wrapText="1"/>
    </xf>
    <xf numFmtId="0" fontId="64" fillId="0" borderId="7" xfId="0" applyFont="1" applyBorder="1" applyAlignment="1">
      <alignment horizontal="left" vertical="center"/>
    </xf>
    <xf numFmtId="0" fontId="68" fillId="0" borderId="7" xfId="7" quotePrefix="1" applyFont="1" applyBorder="1" applyAlignment="1">
      <alignment horizontal="left" vertical="center" wrapText="1"/>
    </xf>
    <xf numFmtId="2" fontId="23" fillId="2" borderId="0" xfId="7" applyNumberFormat="1" applyFont="1" applyFill="1" applyAlignment="1">
      <alignment horizontal="right" vertical="center" wrapText="1"/>
    </xf>
    <xf numFmtId="0" fontId="46" fillId="5" borderId="0" xfId="7" applyFont="1" applyFill="1" applyAlignment="1">
      <alignment horizontal="left" vertical="center"/>
    </xf>
    <xf numFmtId="0" fontId="26" fillId="5" borderId="0" xfId="5" applyFont="1" applyFill="1" applyAlignment="1">
      <alignment vertical="center"/>
    </xf>
    <xf numFmtId="0" fontId="26" fillId="5" borderId="0" xfId="76" applyFont="1" applyFill="1" applyAlignment="1">
      <alignment vertical="center"/>
    </xf>
    <xf numFmtId="0" fontId="46" fillId="5" borderId="0" xfId="7" applyFont="1" applyFill="1" applyAlignment="1">
      <alignment vertical="center"/>
    </xf>
    <xf numFmtId="165" fontId="17" fillId="5" borderId="0" xfId="5" applyNumberFormat="1" applyFont="1" applyFill="1" applyAlignment="1">
      <alignment horizontal="left" vertical="center"/>
    </xf>
    <xf numFmtId="0" fontId="27" fillId="5" borderId="2" xfId="59" applyNumberFormat="1">
      <alignment horizontal="right" vertical="center"/>
      <protection locked="0"/>
    </xf>
    <xf numFmtId="171" fontId="27" fillId="5" borderId="2" xfId="64" applyNumberFormat="1">
      <alignment horizontal="right" vertical="center"/>
      <protection locked="0"/>
    </xf>
    <xf numFmtId="171" fontId="27" fillId="5" borderId="2" xfId="59" applyNumberFormat="1">
      <alignment horizontal="right" vertical="center"/>
      <protection locked="0"/>
    </xf>
    <xf numFmtId="1" fontId="27" fillId="5" borderId="2" xfId="59" applyNumberFormat="1">
      <alignment horizontal="right" vertical="center"/>
      <protection locked="0"/>
    </xf>
    <xf numFmtId="0" fontId="25" fillId="3" borderId="0" xfId="80" quotePrefix="1" applyFont="1" applyFill="1" applyAlignment="1">
      <alignment horizontal="left" vertical="top" wrapText="1" indent="1"/>
    </xf>
    <xf numFmtId="0" fontId="25" fillId="2" borderId="0" xfId="80" quotePrefix="1" applyFont="1" applyFill="1" applyAlignment="1">
      <alignment horizontal="left" vertical="top" wrapText="1" indent="1"/>
    </xf>
    <xf numFmtId="0" fontId="25" fillId="2" borderId="0" xfId="80" applyFont="1" applyFill="1" applyAlignment="1">
      <alignment horizontal="left" vertical="top" wrapText="1" indent="1"/>
    </xf>
    <xf numFmtId="0" fontId="25" fillId="3" borderId="0" xfId="80" applyFont="1" applyFill="1" applyAlignment="1">
      <alignment horizontal="left" vertical="top" wrapText="1" indent="1"/>
    </xf>
    <xf numFmtId="169" fontId="71" fillId="12" borderId="2" xfId="67" applyNumberFormat="1" applyFont="1" applyBorder="1" applyAlignment="1">
      <alignment horizontal="right" vertical="center" wrapText="1" indent="1"/>
    </xf>
    <xf numFmtId="1" fontId="25" fillId="5" borderId="2" xfId="5" applyNumberFormat="1" applyFont="1" applyFill="1" applyBorder="1" applyAlignment="1" applyProtection="1">
      <alignment horizontal="left" vertical="center" wrapText="1"/>
      <protection locked="0"/>
    </xf>
    <xf numFmtId="3" fontId="71" fillId="11" borderId="2" xfId="66" applyNumberFormat="1" applyFont="1" applyBorder="1" applyAlignment="1" applyProtection="1">
      <alignment horizontal="right" vertical="center" wrapText="1"/>
      <protection locked="0"/>
    </xf>
    <xf numFmtId="171" fontId="25" fillId="5" borderId="2" xfId="64" applyNumberFormat="1" applyFont="1">
      <alignment horizontal="right" vertical="center"/>
      <protection locked="0"/>
    </xf>
    <xf numFmtId="0" fontId="23" fillId="5" borderId="15" xfId="80" quotePrefix="1" applyFont="1" applyFill="1" applyBorder="1" applyAlignment="1">
      <alignment vertical="center" wrapText="1"/>
    </xf>
    <xf numFmtId="0" fontId="23" fillId="5" borderId="16" xfId="80" quotePrefix="1" applyFont="1" applyFill="1" applyBorder="1" applyAlignment="1">
      <alignment vertical="center" wrapText="1"/>
    </xf>
    <xf numFmtId="0" fontId="23" fillId="3" borderId="15" xfId="80" quotePrefix="1" applyFont="1" applyFill="1" applyBorder="1" applyAlignment="1">
      <alignment vertical="center" wrapText="1"/>
    </xf>
    <xf numFmtId="0" fontId="23" fillId="3" borderId="16" xfId="80" quotePrefix="1" applyFont="1" applyFill="1" applyBorder="1" applyAlignment="1">
      <alignment vertical="center" wrapText="1"/>
    </xf>
    <xf numFmtId="0" fontId="23" fillId="3" borderId="17" xfId="80" quotePrefix="1" applyFont="1" applyFill="1" applyBorder="1" applyAlignment="1">
      <alignment vertical="center" wrapText="1"/>
    </xf>
    <xf numFmtId="0" fontId="23" fillId="3" borderId="18" xfId="80" quotePrefix="1" applyFont="1" applyFill="1" applyBorder="1" applyAlignment="1">
      <alignment vertical="center" wrapText="1"/>
    </xf>
    <xf numFmtId="0" fontId="23" fillId="3" borderId="19" xfId="80" quotePrefix="1" applyFont="1" applyFill="1" applyBorder="1" applyAlignment="1">
      <alignment vertical="center" wrapText="1"/>
    </xf>
    <xf numFmtId="0" fontId="26" fillId="5" borderId="0" xfId="5" applyFont="1" applyFill="1" applyAlignment="1">
      <alignment horizontal="center" vertical="center"/>
    </xf>
    <xf numFmtId="0" fontId="46" fillId="5" borderId="0" xfId="77" applyFont="1" applyFill="1" applyAlignment="1">
      <alignment horizontal="left" vertical="center"/>
    </xf>
    <xf numFmtId="0" fontId="23" fillId="3" borderId="0" xfId="80" quotePrefix="1" applyFont="1" applyFill="1" applyAlignment="1">
      <alignment horizontal="left" vertical="center" wrapText="1" indent="1"/>
    </xf>
    <xf numFmtId="0" fontId="0" fillId="0" borderId="0" xfId="0" applyAlignment="1">
      <alignment horizontal="left"/>
    </xf>
    <xf numFmtId="0" fontId="31" fillId="5" borderId="0" xfId="5" applyFont="1" applyFill="1" applyAlignment="1">
      <alignment horizontal="left"/>
    </xf>
    <xf numFmtId="165" fontId="17" fillId="5" borderId="0" xfId="5" applyNumberFormat="1" applyFont="1" applyFill="1" applyAlignment="1">
      <alignment vertical="center"/>
    </xf>
    <xf numFmtId="0" fontId="74" fillId="4" borderId="1" xfId="77" applyFont="1" applyFill="1" applyBorder="1" applyAlignment="1">
      <alignment horizontal="left" vertical="center" wrapText="1"/>
    </xf>
    <xf numFmtId="0" fontId="23" fillId="2" borderId="0" xfId="80" quotePrefix="1" applyFont="1" applyFill="1" applyAlignment="1">
      <alignment vertical="center" wrapText="1"/>
    </xf>
    <xf numFmtId="0" fontId="23" fillId="2" borderId="0" xfId="77" quotePrefix="1" applyFont="1" applyFill="1" applyAlignment="1">
      <alignment horizontal="left" vertical="center" wrapText="1"/>
    </xf>
    <xf numFmtId="168" fontId="24" fillId="2" borderId="0" xfId="78" applyNumberFormat="1" applyFont="1" applyFill="1" applyAlignment="1">
      <alignment horizontal="left" vertical="center"/>
    </xf>
    <xf numFmtId="0" fontId="23" fillId="3" borderId="0" xfId="7" quotePrefix="1" applyFont="1" applyFill="1" applyAlignment="1">
      <alignment vertical="center"/>
    </xf>
    <xf numFmtId="2" fontId="23" fillId="2" borderId="0" xfId="7" applyNumberFormat="1" applyFont="1" applyFill="1" applyAlignment="1">
      <alignment vertical="center" wrapText="1"/>
    </xf>
    <xf numFmtId="0" fontId="20" fillId="4" borderId="1" xfId="7" applyFont="1" applyFill="1" applyBorder="1" applyAlignment="1">
      <alignment vertical="center" wrapText="1"/>
    </xf>
    <xf numFmtId="0" fontId="23" fillId="2" borderId="0" xfId="7" quotePrefix="1" applyFont="1" applyFill="1" applyAlignment="1">
      <alignment vertical="center"/>
    </xf>
    <xf numFmtId="0" fontId="19" fillId="2" borderId="0" xfId="7" applyFont="1" applyFill="1" applyAlignment="1">
      <alignment vertical="center"/>
    </xf>
    <xf numFmtId="14" fontId="25" fillId="5" borderId="2" xfId="59" applyNumberFormat="1" applyFont="1">
      <alignment horizontal="right" vertical="center"/>
      <protection locked="0"/>
    </xf>
    <xf numFmtId="169" fontId="25" fillId="12" borderId="2" xfId="20" applyNumberFormat="1" applyFont="1" applyFill="1" applyBorder="1" applyAlignment="1">
      <alignment horizontal="right" vertical="center" wrapText="1" indent="1"/>
    </xf>
    <xf numFmtId="0" fontId="73" fillId="5" borderId="0" xfId="7" applyFont="1" applyFill="1" applyAlignment="1">
      <alignment horizontal="left" vertical="center"/>
    </xf>
    <xf numFmtId="0" fontId="46" fillId="5" borderId="0" xfId="80" applyFont="1" applyFill="1" applyAlignment="1">
      <alignment vertical="center"/>
    </xf>
    <xf numFmtId="10" fontId="27" fillId="5" borderId="2" xfId="59" applyNumberFormat="1">
      <alignment horizontal="right" vertical="center"/>
      <protection locked="0"/>
    </xf>
    <xf numFmtId="0" fontId="23" fillId="2" borderId="0" xfId="7" quotePrefix="1" applyFont="1" applyFill="1" applyAlignment="1">
      <alignment horizontal="right" vertical="center" wrapText="1"/>
    </xf>
    <xf numFmtId="1" fontId="23" fillId="2" borderId="0" xfId="7" quotePrefix="1" applyNumberFormat="1" applyFont="1" applyFill="1" applyAlignment="1">
      <alignment horizontal="right" vertical="center" wrapText="1"/>
    </xf>
    <xf numFmtId="0" fontId="23" fillId="3" borderId="0" xfId="7" quotePrefix="1" applyFont="1" applyFill="1" applyAlignment="1">
      <alignment horizontal="right" vertical="center" wrapText="1"/>
    </xf>
    <xf numFmtId="0" fontId="23" fillId="2" borderId="0" xfId="7" applyFont="1" applyFill="1" applyAlignment="1">
      <alignment horizontal="right" vertical="center" wrapText="1"/>
    </xf>
    <xf numFmtId="0" fontId="23" fillId="3" borderId="0" xfId="7" applyFont="1" applyFill="1" applyAlignment="1">
      <alignment horizontal="right" vertical="center" wrapText="1"/>
    </xf>
    <xf numFmtId="0" fontId="25" fillId="3" borderId="0" xfId="77" applyFont="1" applyFill="1" applyAlignment="1">
      <alignment horizontal="left" vertical="top" wrapText="1"/>
    </xf>
    <xf numFmtId="0" fontId="23" fillId="3" borderId="0" xfId="80" quotePrefix="1" applyFont="1" applyFill="1" applyAlignment="1">
      <alignment horizontal="left" vertical="center" wrapText="1"/>
    </xf>
    <xf numFmtId="0" fontId="13" fillId="0" borderId="0" xfId="1" applyAlignment="1">
      <alignment horizontal="left"/>
    </xf>
    <xf numFmtId="0" fontId="13" fillId="5" borderId="0" xfId="1" applyFill="1" applyAlignment="1">
      <alignment horizontal="left"/>
    </xf>
    <xf numFmtId="169" fontId="27" fillId="7" borderId="2" xfId="20" applyNumberFormat="1" applyFont="1" applyFill="1" applyBorder="1" applyAlignment="1" applyProtection="1">
      <alignment horizontal="right" vertical="center"/>
    </xf>
    <xf numFmtId="173" fontId="27" fillId="7" borderId="2" xfId="63" applyNumberFormat="1" applyFill="1" applyProtection="1">
      <alignment horizontal="right" vertical="center"/>
    </xf>
    <xf numFmtId="169" fontId="27" fillId="7" borderId="2" xfId="63" applyNumberFormat="1" applyFill="1" applyAlignment="1" applyProtection="1">
      <alignment horizontal="right" vertical="center" indent="1"/>
    </xf>
    <xf numFmtId="49" fontId="25" fillId="5" borderId="2" xfId="5" applyNumberFormat="1" applyFont="1" applyFill="1" applyBorder="1" applyAlignment="1" applyProtection="1">
      <alignment horizontal="right" vertical="center" wrapText="1"/>
      <protection locked="0"/>
    </xf>
    <xf numFmtId="171" fontId="25" fillId="5" borderId="2" xfId="5" applyNumberFormat="1" applyFont="1" applyFill="1" applyBorder="1" applyAlignment="1" applyProtection="1">
      <alignment horizontal="right" vertical="center" wrapText="1"/>
      <protection locked="0"/>
    </xf>
    <xf numFmtId="49" fontId="25" fillId="5" borderId="2" xfId="76" applyNumberFormat="1" applyFont="1" applyFill="1" applyBorder="1" applyAlignment="1" applyProtection="1">
      <alignment horizontal="right" vertical="center" wrapText="1"/>
      <protection locked="0"/>
    </xf>
    <xf numFmtId="0" fontId="25" fillId="5" borderId="2" xfId="76" applyFont="1" applyFill="1" applyBorder="1" applyAlignment="1" applyProtection="1">
      <alignment horizontal="right" vertical="center" wrapText="1"/>
      <protection locked="0"/>
    </xf>
    <xf numFmtId="2" fontId="25" fillId="5" borderId="2" xfId="76" applyNumberFormat="1" applyFont="1" applyFill="1" applyBorder="1" applyAlignment="1" applyProtection="1">
      <alignment horizontal="right" vertical="center" wrapText="1"/>
      <protection locked="0"/>
    </xf>
    <xf numFmtId="1" fontId="25" fillId="5" borderId="2" xfId="76" applyNumberFormat="1" applyFont="1" applyFill="1" applyBorder="1" applyAlignment="1" applyProtection="1">
      <alignment horizontal="right" vertical="center" wrapText="1"/>
      <protection locked="0"/>
    </xf>
    <xf numFmtId="3" fontId="25" fillId="11" borderId="2" xfId="76" applyNumberFormat="1" applyFont="1" applyFill="1" applyBorder="1" applyAlignment="1" applyProtection="1">
      <alignment horizontal="right" vertical="center" wrapText="1"/>
      <protection locked="0"/>
    </xf>
    <xf numFmtId="0" fontId="22" fillId="4" borderId="1" xfId="7" applyFont="1" applyFill="1" applyBorder="1" applyAlignment="1">
      <alignment horizontal="center" vertical="center" wrapText="1"/>
    </xf>
    <xf numFmtId="10" fontId="27" fillId="7" borderId="2" xfId="5" applyNumberFormat="1" applyFont="1" applyFill="1" applyBorder="1" applyAlignment="1">
      <alignment horizontal="right" vertical="center"/>
    </xf>
    <xf numFmtId="10" fontId="27" fillId="5" borderId="2" xfId="63" applyNumberFormat="1">
      <alignment horizontal="right" vertical="center"/>
      <protection locked="0"/>
    </xf>
    <xf numFmtId="10" fontId="27" fillId="5" borderId="2" xfId="20" applyNumberFormat="1" applyFont="1" applyFill="1" applyBorder="1" applyAlignment="1" applyProtection="1">
      <alignment horizontal="right" vertical="center"/>
      <protection locked="0"/>
    </xf>
    <xf numFmtId="10" fontId="27" fillId="5" borderId="21" xfId="63" applyNumberFormat="1" applyBorder="1">
      <alignment horizontal="right" vertical="center"/>
      <protection locked="0"/>
    </xf>
    <xf numFmtId="10" fontId="27" fillId="5" borderId="23" xfId="63" applyNumberFormat="1" applyBorder="1">
      <alignment horizontal="right" vertical="center"/>
      <protection locked="0"/>
    </xf>
    <xf numFmtId="10" fontId="27" fillId="5" borderId="20" xfId="63" applyNumberFormat="1" applyBorder="1">
      <alignment horizontal="right" vertical="center"/>
      <protection locked="0"/>
    </xf>
    <xf numFmtId="10" fontId="27" fillId="5" borderId="26" xfId="63" applyNumberFormat="1" applyBorder="1">
      <alignment horizontal="right" vertical="center"/>
      <protection locked="0"/>
    </xf>
    <xf numFmtId="10" fontId="27" fillId="5" borderId="27" xfId="59" applyNumberFormat="1" applyBorder="1">
      <alignment horizontal="right" vertical="center"/>
      <protection locked="0"/>
    </xf>
    <xf numFmtId="10" fontId="27" fillId="5" borderId="27" xfId="63" applyNumberFormat="1" applyBorder="1">
      <alignment horizontal="right" vertical="center"/>
      <protection locked="0"/>
    </xf>
    <xf numFmtId="10" fontId="27" fillId="5" borderId="29" xfId="63" applyNumberFormat="1" applyBorder="1">
      <alignment horizontal="right" vertical="center"/>
      <protection locked="0"/>
    </xf>
    <xf numFmtId="169" fontId="27" fillId="5" borderId="27" xfId="20" applyNumberFormat="1" applyFont="1" applyFill="1" applyBorder="1" applyAlignment="1" applyProtection="1">
      <alignment horizontal="right" vertical="center"/>
      <protection locked="0"/>
    </xf>
    <xf numFmtId="10" fontId="27" fillId="5" borderId="27" xfId="64" applyNumberFormat="1" applyBorder="1">
      <alignment horizontal="right" vertical="center"/>
      <protection locked="0"/>
    </xf>
    <xf numFmtId="10" fontId="27" fillId="5" borderId="27" xfId="20" applyNumberFormat="1" applyFont="1" applyFill="1" applyBorder="1" applyAlignment="1" applyProtection="1">
      <alignment horizontal="right" vertical="center"/>
      <protection locked="0"/>
    </xf>
    <xf numFmtId="10" fontId="27" fillId="5" borderId="31" xfId="63" applyNumberFormat="1" applyBorder="1">
      <alignment horizontal="right" vertical="center"/>
      <protection locked="0"/>
    </xf>
    <xf numFmtId="10" fontId="25" fillId="5" borderId="2" xfId="59" applyNumberFormat="1" applyFont="1">
      <alignment horizontal="right" vertical="center"/>
      <protection locked="0"/>
    </xf>
    <xf numFmtId="10" fontId="25" fillId="5" borderId="2" xfId="63" applyNumberFormat="1" applyFont="1">
      <alignment horizontal="right" vertical="center"/>
      <protection locked="0"/>
    </xf>
    <xf numFmtId="10" fontId="25" fillId="5" borderId="2" xfId="5" applyNumberFormat="1" applyFont="1" applyFill="1" applyBorder="1" applyAlignment="1" applyProtection="1">
      <alignment horizontal="right" vertical="center" wrapText="1"/>
      <protection locked="0"/>
    </xf>
    <xf numFmtId="1" fontId="23" fillId="3" borderId="0" xfId="7" applyNumberFormat="1" applyFont="1" applyFill="1" applyAlignment="1">
      <alignment horizontal="right" vertical="center" wrapText="1"/>
    </xf>
    <xf numFmtId="1" fontId="23" fillId="2" borderId="0" xfId="7" applyNumberFormat="1" applyFont="1" applyFill="1" applyAlignment="1">
      <alignment horizontal="right" vertical="center" wrapText="1"/>
    </xf>
    <xf numFmtId="10" fontId="23" fillId="3" borderId="0" xfId="7" applyNumberFormat="1" applyFont="1" applyFill="1" applyAlignment="1">
      <alignment horizontal="right" vertical="center" wrapText="1"/>
    </xf>
    <xf numFmtId="10" fontId="23" fillId="2" borderId="0" xfId="7" applyNumberFormat="1" applyFont="1" applyFill="1" applyAlignment="1">
      <alignment horizontal="right" vertical="center" wrapText="1"/>
    </xf>
    <xf numFmtId="171" fontId="25" fillId="5" borderId="2" xfId="63" applyFont="1" applyAlignment="1">
      <alignment horizontal="left" vertical="center"/>
      <protection locked="0"/>
    </xf>
    <xf numFmtId="49" fontId="25" fillId="5" borderId="2" xfId="62" applyNumberFormat="1" applyFont="1">
      <alignment horizontal="right" vertical="center" wrapText="1"/>
      <protection locked="0"/>
    </xf>
    <xf numFmtId="1" fontId="25" fillId="5" borderId="2" xfId="63" applyNumberFormat="1" applyFont="1">
      <alignment horizontal="right" vertical="center"/>
      <protection locked="0"/>
    </xf>
    <xf numFmtId="0" fontId="45" fillId="5" borderId="2" xfId="65" applyNumberFormat="1" applyFill="1" applyBorder="1" applyAlignment="1" applyProtection="1">
      <alignment horizontal="right" vertical="center"/>
      <protection locked="0"/>
    </xf>
    <xf numFmtId="170" fontId="27" fillId="5" borderId="2" xfId="20" applyNumberFormat="1" applyFont="1" applyFill="1" applyBorder="1" applyAlignment="1" applyProtection="1">
      <alignment horizontal="right" vertical="center"/>
      <protection locked="0"/>
    </xf>
    <xf numFmtId="169" fontId="27" fillId="7" borderId="2" xfId="20" applyNumberFormat="1" applyFont="1" applyFill="1" applyBorder="1" applyAlignment="1">
      <alignment horizontal="right" vertical="center"/>
    </xf>
    <xf numFmtId="1" fontId="27" fillId="5" borderId="2" xfId="20" applyNumberFormat="1" applyFont="1" applyFill="1" applyBorder="1" applyAlignment="1" applyProtection="1">
      <alignment horizontal="right" vertical="center"/>
      <protection locked="0"/>
    </xf>
    <xf numFmtId="174" fontId="27" fillId="5" borderId="2" xfId="59" applyNumberFormat="1">
      <alignment horizontal="right" vertical="center"/>
      <protection locked="0"/>
    </xf>
    <xf numFmtId="172" fontId="25" fillId="5" borderId="2" xfId="63" applyNumberFormat="1" applyFont="1">
      <alignment horizontal="right" vertical="center"/>
      <protection locked="0"/>
    </xf>
    <xf numFmtId="172" fontId="25" fillId="5" borderId="2" xfId="64" applyFont="1">
      <alignment horizontal="right" vertical="center"/>
      <protection locked="0"/>
    </xf>
    <xf numFmtId="164" fontId="71" fillId="12" borderId="2" xfId="67" applyNumberFormat="1" applyFont="1" applyBorder="1" applyAlignment="1">
      <alignment horizontal="right" vertical="center" wrapText="1" indent="1"/>
    </xf>
    <xf numFmtId="14" fontId="25" fillId="5" borderId="2" xfId="59" applyNumberFormat="1" applyFont="1" applyAlignment="1">
      <alignment horizontal="left" vertical="center"/>
      <protection locked="0"/>
    </xf>
    <xf numFmtId="169" fontId="25" fillId="12" borderId="2" xfId="20" applyNumberFormat="1" applyFont="1" applyFill="1" applyBorder="1" applyAlignment="1" applyProtection="1">
      <alignment horizontal="right" vertical="center" wrapText="1" indent="1"/>
    </xf>
    <xf numFmtId="0" fontId="0" fillId="0" borderId="0" xfId="1" applyFont="1"/>
    <xf numFmtId="0" fontId="23" fillId="5" borderId="15" xfId="80" applyFont="1" applyFill="1" applyBorder="1" applyAlignment="1">
      <alignment vertical="center" wrapText="1"/>
    </xf>
    <xf numFmtId="0" fontId="23" fillId="5" borderId="16" xfId="80" applyFont="1" applyFill="1" applyBorder="1" applyAlignment="1">
      <alignment vertical="center" wrapText="1"/>
    </xf>
    <xf numFmtId="0" fontId="23" fillId="3" borderId="17" xfId="80" applyFont="1" applyFill="1" applyBorder="1" applyAlignment="1">
      <alignment vertical="center" wrapText="1"/>
    </xf>
    <xf numFmtId="0" fontId="23" fillId="3" borderId="18" xfId="80" applyFont="1" applyFill="1" applyBorder="1" applyAlignment="1">
      <alignment vertical="center" wrapText="1"/>
    </xf>
    <xf numFmtId="0" fontId="23" fillId="3" borderId="19" xfId="80" applyFont="1" applyFill="1" applyBorder="1" applyAlignment="1">
      <alignment vertical="center" wrapText="1"/>
    </xf>
    <xf numFmtId="0" fontId="25" fillId="3" borderId="0" xfId="65" applyFont="1" applyFill="1" applyAlignment="1">
      <alignment horizontal="left" vertical="top" wrapText="1" indent="1"/>
    </xf>
    <xf numFmtId="0" fontId="23" fillId="5" borderId="0" xfId="80" applyFont="1" applyFill="1" applyAlignment="1">
      <alignment vertical="center" wrapText="1"/>
    </xf>
    <xf numFmtId="0" fontId="26" fillId="5" borderId="15" xfId="5" applyFont="1" applyFill="1" applyBorder="1" applyAlignment="1">
      <alignment horizontal="left" vertical="center" wrapText="1"/>
    </xf>
    <xf numFmtId="0" fontId="26" fillId="5" borderId="0" xfId="5" applyFont="1" applyFill="1" applyAlignment="1">
      <alignment horizontal="left" vertical="center" wrapText="1"/>
    </xf>
    <xf numFmtId="0" fontId="23" fillId="3" borderId="33" xfId="76" applyFont="1" applyFill="1" applyBorder="1" applyAlignment="1">
      <alignment horizontal="center" vertical="center" wrapText="1"/>
    </xf>
    <xf numFmtId="0" fontId="23" fillId="3" borderId="34" xfId="76" applyFont="1" applyFill="1" applyBorder="1" applyAlignment="1">
      <alignment horizontal="center" vertical="center" wrapText="1"/>
    </xf>
    <xf numFmtId="0" fontId="23" fillId="3" borderId="35" xfId="76" applyFont="1" applyFill="1" applyBorder="1" applyAlignment="1">
      <alignment horizontal="center" vertical="center" wrapText="1"/>
    </xf>
    <xf numFmtId="0" fontId="20" fillId="4" borderId="1" xfId="7" applyFont="1" applyFill="1" applyBorder="1" applyAlignment="1">
      <alignment horizontal="center" vertical="center" wrapText="1"/>
    </xf>
  </cellXfs>
  <cellStyles count="81">
    <cellStyle name="1 Number (without decimals, with seperator)" xfId="61" xr:uid="{2360EDA2-1303-4C31-B89C-6AF03268E4A2}"/>
    <cellStyle name="20% - Accent2" xfId="66" builtinId="34" customBuiltin="1"/>
    <cellStyle name="40% - Accent2" xfId="67" builtinId="35" customBuiltin="1"/>
    <cellStyle name="Comma 2" xfId="2" xr:uid="{00000000-0005-0000-0000-000001000000}"/>
    <cellStyle name="Comma 3" xfId="6" xr:uid="{00000000-0005-0000-0000-000002000000}"/>
    <cellStyle name="Comma 3 2" xfId="19" xr:uid="{F8358A05-0C91-4206-B0E1-9FBE640282D4}"/>
    <cellStyle name="Comma 3 2 2" xfId="31" xr:uid="{FC331C78-E10B-4630-90B2-3668931FCD2B}"/>
    <cellStyle name="Comma 3 2 2 2" xfId="53" xr:uid="{0F722891-03B9-4664-81E3-3DED67227C8C}"/>
    <cellStyle name="Comma 3 2 3" xfId="42" xr:uid="{E2D42038-B17D-4380-B338-67798611ADB3}"/>
    <cellStyle name="Comma 3 3" xfId="26" xr:uid="{85A946D5-9943-4FA9-B5F8-6565D673B6AF}"/>
    <cellStyle name="Comma 3 3 2" xfId="48" xr:uid="{063EE410-8EE6-4DA3-A3B2-3BC75C64D57C}"/>
    <cellStyle name="Comma 3 4" xfId="36" xr:uid="{E9D1DF2F-DB6B-462A-9382-AC692D10F3EE}"/>
    <cellStyle name="Comma 3 5" xfId="78" xr:uid="{EED701FE-A52E-468C-BAFA-B90BAA44B34B}"/>
    <cellStyle name="Comma 4" xfId="8" xr:uid="{00000000-0005-0000-0000-000003000000}"/>
    <cellStyle name="Comma 4 2" xfId="22" xr:uid="{8642EE0D-0494-4498-AD62-2B8383097913}"/>
    <cellStyle name="Comma 4 2 2" xfId="33" xr:uid="{2CA6BAA4-BEE7-49B0-AAC5-E0AC7DAAB170}"/>
    <cellStyle name="Comma 4 2 2 2" xfId="55" xr:uid="{F57CA9EA-B9FC-4FAA-8482-CEB3E0329F9A}"/>
    <cellStyle name="Comma 4 2 3" xfId="45" xr:uid="{838EC82B-FEF6-439F-92E8-B3B27126377A}"/>
    <cellStyle name="Comma 4 3" xfId="28" xr:uid="{838C1CA1-C87C-4144-8D26-626FC5639228}"/>
    <cellStyle name="Comma 4 3 2" xfId="50" xr:uid="{4449869B-99FB-439B-9832-FBC7BA67D9C4}"/>
    <cellStyle name="Comma 4 4" xfId="39" xr:uid="{CAD63419-F6A9-4610-A684-22ED79239E34}"/>
    <cellStyle name="Comma 5" xfId="20" xr:uid="{3895A192-04C4-4083-8EE3-84FADE548246}"/>
    <cellStyle name="Comma 5 2" xfId="43" xr:uid="{778315CA-F648-46F2-9846-4F8576048027}"/>
    <cellStyle name="Comma 6" xfId="37" xr:uid="{1E044B95-8932-4854-830B-4D19279D71B5}"/>
    <cellStyle name="Hyperlink" xfId="65" builtinId="8"/>
    <cellStyle name="Hyperlink 2" xfId="79" xr:uid="{1ADA98B8-21BD-45B0-8929-B3E441E4B00E}"/>
    <cellStyle name="INREV" xfId="10" xr:uid="{00000000-0005-0000-0000-000005000000}"/>
    <cellStyle name="INREV 2" xfId="12" xr:uid="{00000000-0005-0000-0000-000006000000}"/>
    <cellStyle name="INREV1" xfId="11" xr:uid="{00000000-0005-0000-0000-000007000000}"/>
    <cellStyle name="inrev3" xfId="13" xr:uid="{00000000-0005-0000-0000-000008000000}"/>
    <cellStyle name="inrev7" xfId="14" xr:uid="{00000000-0005-0000-0000-000009000000}"/>
    <cellStyle name="inrev8" xfId="15" xr:uid="{00000000-0005-0000-0000-00000A000000}"/>
    <cellStyle name="inrev9" xfId="16" xr:uid="{00000000-0005-0000-0000-00000B000000}"/>
    <cellStyle name="Normal" xfId="0" builtinId="0"/>
    <cellStyle name="Normal 2" xfId="5" xr:uid="{00000000-0005-0000-0000-00000D000000}"/>
    <cellStyle name="Normal 2 2" xfId="3" xr:uid="{00000000-0005-0000-0000-00000E000000}"/>
    <cellStyle name="Normal 2 2 2" xfId="1" xr:uid="{00000000-0005-0000-0000-00000F000000}"/>
    <cellStyle name="Normal 2 2 3" xfId="17" xr:uid="{F71C7A5A-47F0-4F66-B756-D743CE31CCEF}"/>
    <cellStyle name="Normal 2 2 3 2" xfId="29" xr:uid="{711CBCC3-1028-40FC-8B26-DE49E8878040}"/>
    <cellStyle name="Normal 2 2 3 2 2" xfId="51" xr:uid="{4C614C6D-E9AD-4F10-BF5C-9E6F107B1B01}"/>
    <cellStyle name="Normal 2 2 3 3" xfId="40" xr:uid="{79DCA59E-F5E9-43BB-88F7-30E0A5CE8049}"/>
    <cellStyle name="Normal 2 2 4" xfId="24" xr:uid="{762C971F-71EB-48A8-8D8B-5F602CC61D50}"/>
    <cellStyle name="Normal 2 2 4 2" xfId="46" xr:uid="{49800A42-376D-4DD2-95F2-9BFF0BADCCCC}"/>
    <cellStyle name="Normal 2 2 5" xfId="34" xr:uid="{3AAD905A-955D-42A6-AC04-0654435C6EE7}"/>
    <cellStyle name="Normal 2 3" xfId="18" xr:uid="{46AD906A-0B9E-47B2-98C3-D656E1C0FCDA}"/>
    <cellStyle name="Normal 2 3 2" xfId="30" xr:uid="{F5D4B86F-0D07-4708-9F98-C9B743C52343}"/>
    <cellStyle name="Normal 2 3 2 2" xfId="52" xr:uid="{B746925A-1712-470D-8C6E-9588BF27903A}"/>
    <cellStyle name="Normal 2 3 3" xfId="41" xr:uid="{4CEF0A4A-3A4A-4B7E-9403-F34B4A65C248}"/>
    <cellStyle name="Normal 2 4" xfId="25" xr:uid="{9784C8B3-3B73-4D3E-9910-621DC3FE17C5}"/>
    <cellStyle name="Normal 2 4 2" xfId="47" xr:uid="{0B7D05D3-CD92-4A92-9441-4F8E22EBE698}"/>
    <cellStyle name="Normal 2 5" xfId="35" xr:uid="{A14F4B56-0B94-4501-9300-D73904E2029E}"/>
    <cellStyle name="Normal 2 6" xfId="58" xr:uid="{A037DA53-DEA0-4D40-95DB-B2BDBBF41BDB}"/>
    <cellStyle name="Normal 2 7" xfId="71" xr:uid="{5F448E0B-9B3E-4AEE-8A07-7E457A5338F8}"/>
    <cellStyle name="Normal 2 7 2" xfId="75" xr:uid="{CCB443E9-ACE2-45F6-A5A4-A4EE282E6DFC}"/>
    <cellStyle name="Normal 2 8" xfId="76" xr:uid="{4DD04184-C40C-4611-9009-91D6F53F5524}"/>
    <cellStyle name="Normal 3" xfId="7" xr:uid="{00000000-0005-0000-0000-000010000000}"/>
    <cellStyle name="Normal 3 2" xfId="21" xr:uid="{11A225BD-F780-453D-AE13-DDAC9BC4919E}"/>
    <cellStyle name="Normal 3 2 2" xfId="32" xr:uid="{A0AE036C-7D47-4FD7-901B-339D1B42D5FB}"/>
    <cellStyle name="Normal 3 2 2 2" xfId="54" xr:uid="{0B09293C-647E-4CFE-9325-648564E96485}"/>
    <cellStyle name="Normal 3 2 3" xfId="44" xr:uid="{31CF703A-BF18-4BE3-A036-FCA2A6D056DE}"/>
    <cellStyle name="Normal 3 2 4" xfId="70" xr:uid="{0FB1006C-0FA7-4280-AD66-445EE82A5074}"/>
    <cellStyle name="Normal 3 2 4 2" xfId="74" xr:uid="{FF49A86C-EE3F-4A62-BDAC-59E1DEE642EE}"/>
    <cellStyle name="Normal 3 2 5" xfId="80" xr:uid="{9EE0C331-0CD8-49F4-B8CB-33B986B1D7FF}"/>
    <cellStyle name="Normal 3 3" xfId="27" xr:uid="{3576CDF1-6019-4748-93C1-E1880EE1F36A}"/>
    <cellStyle name="Normal 3 3 2" xfId="49" xr:uid="{B520CC4C-729E-447D-9F30-6CE7329F1DC2}"/>
    <cellStyle name="Normal 3 4" xfId="38" xr:uid="{7E05442A-7531-43E3-BD5F-9753E9056F8D}"/>
    <cellStyle name="Normal 3 5" xfId="68" xr:uid="{738A3CE7-E281-48CD-957F-EC2E8D660302}"/>
    <cellStyle name="Normal 3 5 2" xfId="72" xr:uid="{A55D0CF7-4F61-4F9D-ACF3-72BC59B138C9}"/>
    <cellStyle name="Normal 3 6" xfId="77" xr:uid="{75C183CE-F906-4B69-9CC6-FEF482216539}"/>
    <cellStyle name="Normal 4" xfId="56" xr:uid="{D5459126-3246-4E11-B54F-3E4ADA416475}"/>
    <cellStyle name="Normal 5" xfId="57" xr:uid="{D3C60757-15CE-41F7-B3C8-CB31E6B674DB}"/>
    <cellStyle name="Normal 6" xfId="69" xr:uid="{AEBD36EB-9BC1-4E41-AD9A-079A6C84B9F1}"/>
    <cellStyle name="Normal 6 2" xfId="73" xr:uid="{7AEB3962-50B5-465E-AE11-8AF5F614BA4E}"/>
    <cellStyle name="Number (without decimals, without seperator)" xfId="60" xr:uid="{0B873ACF-1D7A-4A26-981F-07386B345DC6}"/>
    <cellStyle name="Number 1" xfId="63" xr:uid="{30076F31-A60D-489E-BC66-26C63E46F2F5}"/>
    <cellStyle name="Number 2" xfId="64" xr:uid="{C5010723-95D4-41D0-B9DF-E64158EB77E7}"/>
    <cellStyle name="Number 3" xfId="62" xr:uid="{BD0BB150-B3A1-4B26-87EA-A73CB2C67ED8}"/>
    <cellStyle name="Percent" xfId="9" builtinId="5"/>
    <cellStyle name="Percent 2" xfId="23" xr:uid="{8627B22B-D304-4F79-9ACC-42B58E786600}"/>
    <cellStyle name="Percentage no decimal" xfId="59" xr:uid="{12BD452E-3849-43E3-ADF4-FF29BA7856F3}"/>
    <cellStyle name="표준_Prime TML(Sep-01-2003)" xfId="4" xr:uid="{00000000-0005-0000-0000-000012000000}"/>
  </cellStyles>
  <dxfs count="45">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rgb="FF006100"/>
      </font>
      <fill>
        <patternFill>
          <bgColor rgb="FFC6EFCE"/>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numFmt numFmtId="2" formatCode="0.00"/>
    </dxf>
    <dxf>
      <numFmt numFmtId="14" formatCode="0.00%"/>
    </dxf>
    <dxf>
      <numFmt numFmtId="14" formatCode="0.00%"/>
    </dxf>
    <dxf>
      <numFmt numFmtId="2" formatCode="0.00"/>
    </dxf>
    <dxf>
      <numFmt numFmtId="14" formatCode="0.00%"/>
    </dxf>
    <dxf>
      <numFmt numFmtId="14" formatCode="0.00%"/>
    </dxf>
    <dxf>
      <numFmt numFmtId="2" formatCode="0.00"/>
    </dxf>
    <dxf>
      <numFmt numFmtId="14" formatCode="0.00%"/>
    </dxf>
    <dxf>
      <numFmt numFmtId="14" formatCode="0.00%"/>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rgb="FF006100"/>
      </font>
      <fill>
        <patternFill>
          <bgColor rgb="FFC6EFCE"/>
        </patternFill>
      </fill>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font>
        <color theme="0" tint="-0.24994659260841701"/>
      </font>
    </dxf>
    <dxf>
      <numFmt numFmtId="2" formatCode="0.00"/>
    </dxf>
    <dxf>
      <numFmt numFmtId="14" formatCode="0.00%"/>
    </dxf>
    <dxf>
      <numFmt numFmtId="14" formatCode="0.00%"/>
    </dxf>
    <dxf>
      <numFmt numFmtId="2" formatCode="0.00"/>
    </dxf>
    <dxf>
      <numFmt numFmtId="14" formatCode="0.00%"/>
    </dxf>
    <dxf>
      <numFmt numFmtId="14" formatCode="0.00%"/>
    </dxf>
  </dxfs>
  <tableStyles count="0" defaultTableStyle="TableStyleMedium2" defaultPivotStyle="PivotStyleLight16"/>
  <colors>
    <mruColors>
      <color rgb="FFEBEBEB"/>
      <color rgb="FF006600"/>
      <color rgb="FFF9F9F9"/>
      <color rgb="FFFFFFFF"/>
      <color rgb="FF55585A"/>
      <color rgb="FFF1FAFD"/>
      <color rgb="FFDAF4FA"/>
      <color rgb="FFC2ECF6"/>
      <color rgb="FF1587AB"/>
      <color rgb="FFCFE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5715000</xdr:colOff>
      <xdr:row>0</xdr:row>
      <xdr:rowOff>104775</xdr:rowOff>
    </xdr:from>
    <xdr:to>
      <xdr:col>0</xdr:col>
      <xdr:colOff>7165445</xdr:colOff>
      <xdr:row>0</xdr:row>
      <xdr:rowOff>712470</xdr:rowOff>
    </xdr:to>
    <xdr:pic>
      <xdr:nvPicPr>
        <xdr:cNvPr id="2" name="Picture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15000" y="102870"/>
          <a:ext cx="1450445" cy="6096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6948</xdr:colOff>
      <xdr:row>0</xdr:row>
      <xdr:rowOff>354778</xdr:rowOff>
    </xdr:from>
    <xdr:to>
      <xdr:col>0</xdr:col>
      <xdr:colOff>529998</xdr:colOff>
      <xdr:row>2</xdr:row>
      <xdr:rowOff>110113</xdr:rowOff>
    </xdr:to>
    <xdr:pic>
      <xdr:nvPicPr>
        <xdr:cNvPr id="2" name="Picture 2">
          <a:extLst>
            <a:ext uri="{FF2B5EF4-FFF2-40B4-BE49-F238E27FC236}">
              <a16:creationId xmlns:a16="http://schemas.microsoft.com/office/drawing/2014/main" id="{00000000-0008-0000-0A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2066" y="354778"/>
          <a:ext cx="505905" cy="509715"/>
        </a:xfrm>
        <a:prstGeom prst="rect">
          <a:avLst/>
        </a:prstGeom>
      </xdr:spPr>
    </xdr:pic>
    <xdr:clientData/>
  </xdr:twoCellAnchor>
  <xdr:twoCellAnchor editAs="oneCell">
    <xdr:from>
      <xdr:col>8</xdr:col>
      <xdr:colOff>56029</xdr:colOff>
      <xdr:row>0</xdr:row>
      <xdr:rowOff>0</xdr:rowOff>
    </xdr:from>
    <xdr:to>
      <xdr:col>9</xdr:col>
      <xdr:colOff>187801</xdr:colOff>
      <xdr:row>1</xdr:row>
      <xdr:rowOff>231000</xdr:rowOff>
    </xdr:to>
    <xdr:pic>
      <xdr:nvPicPr>
        <xdr:cNvPr id="3" name="Picture 2">
          <a:extLst>
            <a:ext uri="{FF2B5EF4-FFF2-40B4-BE49-F238E27FC236}">
              <a16:creationId xmlns:a16="http://schemas.microsoft.com/office/drawing/2014/main" id="{00000000-0008-0000-0A00-000003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536705" y="0"/>
          <a:ext cx="1554919" cy="6120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64621</xdr:colOff>
      <xdr:row>0</xdr:row>
      <xdr:rowOff>0</xdr:rowOff>
    </xdr:from>
    <xdr:to>
      <xdr:col>0</xdr:col>
      <xdr:colOff>818225</xdr:colOff>
      <xdr:row>2</xdr:row>
      <xdr:rowOff>56302</xdr:rowOff>
    </xdr:to>
    <xdr:pic>
      <xdr:nvPicPr>
        <xdr:cNvPr id="2" name="Picture 2">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81" y="0"/>
          <a:ext cx="770114" cy="6570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331469</xdr:rowOff>
    </xdr:from>
    <xdr:to>
      <xdr:col>0</xdr:col>
      <xdr:colOff>513195</xdr:colOff>
      <xdr:row>2</xdr:row>
      <xdr:rowOff>75374</xdr:rowOff>
    </xdr:to>
    <xdr:pic>
      <xdr:nvPicPr>
        <xdr:cNvPr id="3" name="Picture 2">
          <a:extLst>
            <a:ext uri="{FF2B5EF4-FFF2-40B4-BE49-F238E27FC236}">
              <a16:creationId xmlns:a16="http://schemas.microsoft.com/office/drawing/2014/main" id="{00000000-0008-0000-01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3912" y="331469"/>
          <a:ext cx="514795" cy="505905"/>
        </a:xfrm>
        <a:prstGeom prst="rect">
          <a:avLst/>
        </a:prstGeom>
      </xdr:spPr>
    </xdr:pic>
    <xdr:clientData/>
  </xdr:twoCellAnchor>
  <xdr:twoCellAnchor editAs="oneCell">
    <xdr:from>
      <xdr:col>6</xdr:col>
      <xdr:colOff>204405</xdr:colOff>
      <xdr:row>0</xdr:row>
      <xdr:rowOff>0</xdr:rowOff>
    </xdr:from>
    <xdr:to>
      <xdr:col>6</xdr:col>
      <xdr:colOff>1711699</xdr:colOff>
      <xdr:row>1</xdr:row>
      <xdr:rowOff>231000</xdr:rowOff>
    </xdr:to>
    <xdr:pic>
      <xdr:nvPicPr>
        <xdr:cNvPr id="6" name="Picture 5">
          <a:extLst>
            <a:ext uri="{FF2B5EF4-FFF2-40B4-BE49-F238E27FC236}">
              <a16:creationId xmlns:a16="http://schemas.microsoft.com/office/drawing/2014/main" id="{00000000-0008-0000-0100-000006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511140" y="0"/>
          <a:ext cx="1510095" cy="612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16179</xdr:colOff>
      <xdr:row>0</xdr:row>
      <xdr:rowOff>354390</xdr:rowOff>
    </xdr:from>
    <xdr:to>
      <xdr:col>0</xdr:col>
      <xdr:colOff>529704</xdr:colOff>
      <xdr:row>2</xdr:row>
      <xdr:rowOff>114208</xdr:rowOff>
    </xdr:to>
    <xdr:pic>
      <xdr:nvPicPr>
        <xdr:cNvPr id="3" name="Picture 2">
          <a:extLst>
            <a:ext uri="{FF2B5EF4-FFF2-40B4-BE49-F238E27FC236}">
              <a16:creationId xmlns:a16="http://schemas.microsoft.com/office/drawing/2014/main" id="{00000000-0008-0000-02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304" y="354390"/>
          <a:ext cx="496380" cy="521818"/>
        </a:xfrm>
        <a:prstGeom prst="rect">
          <a:avLst/>
        </a:prstGeom>
      </xdr:spPr>
    </xdr:pic>
    <xdr:clientData/>
  </xdr:twoCellAnchor>
  <xdr:twoCellAnchor editAs="oneCell">
    <xdr:from>
      <xdr:col>10</xdr:col>
      <xdr:colOff>481853</xdr:colOff>
      <xdr:row>0</xdr:row>
      <xdr:rowOff>0</xdr:rowOff>
    </xdr:from>
    <xdr:to>
      <xdr:col>11</xdr:col>
      <xdr:colOff>148470</xdr:colOff>
      <xdr:row>1</xdr:row>
      <xdr:rowOff>231000</xdr:rowOff>
    </xdr:to>
    <xdr:pic>
      <xdr:nvPicPr>
        <xdr:cNvPr id="4" name="Picture 3">
          <a:extLst>
            <a:ext uri="{FF2B5EF4-FFF2-40B4-BE49-F238E27FC236}">
              <a16:creationId xmlns:a16="http://schemas.microsoft.com/office/drawing/2014/main" id="{00000000-0008-0000-0200-000004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604941" y="0"/>
          <a:ext cx="1549204" cy="612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354666</xdr:colOff>
      <xdr:row>1</xdr:row>
      <xdr:rowOff>93008</xdr:rowOff>
    </xdr:from>
    <xdr:to>
      <xdr:col>1</xdr:col>
      <xdr:colOff>870096</xdr:colOff>
      <xdr:row>2</xdr:row>
      <xdr:rowOff>295346</xdr:rowOff>
    </xdr:to>
    <xdr:pic>
      <xdr:nvPicPr>
        <xdr:cNvPr id="2" name="Picture 2">
          <a:extLst>
            <a:ext uri="{FF2B5EF4-FFF2-40B4-BE49-F238E27FC236}">
              <a16:creationId xmlns:a16="http://schemas.microsoft.com/office/drawing/2014/main" id="{00000000-0008-0000-03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4695" y="474008"/>
          <a:ext cx="509715" cy="514197"/>
        </a:xfrm>
        <a:prstGeom prst="rect">
          <a:avLst/>
        </a:prstGeom>
      </xdr:spPr>
    </xdr:pic>
    <xdr:clientData/>
  </xdr:twoCellAnchor>
  <xdr:twoCellAnchor editAs="oneCell">
    <xdr:from>
      <xdr:col>79</xdr:col>
      <xdr:colOff>1333500</xdr:colOff>
      <xdr:row>0</xdr:row>
      <xdr:rowOff>0</xdr:rowOff>
    </xdr:from>
    <xdr:to>
      <xdr:col>81</xdr:col>
      <xdr:colOff>172309</xdr:colOff>
      <xdr:row>1</xdr:row>
      <xdr:rowOff>220242</xdr:rowOff>
    </xdr:to>
    <xdr:pic>
      <xdr:nvPicPr>
        <xdr:cNvPr id="3" name="Picture 2">
          <a:extLst>
            <a:ext uri="{FF2B5EF4-FFF2-40B4-BE49-F238E27FC236}">
              <a16:creationId xmlns:a16="http://schemas.microsoft.com/office/drawing/2014/main" id="{00000000-0008-0000-0300-000003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6792059" y="0"/>
          <a:ext cx="1553014" cy="61009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10002</xdr:colOff>
      <xdr:row>0</xdr:row>
      <xdr:rowOff>345282</xdr:rowOff>
    </xdr:from>
    <xdr:to>
      <xdr:col>0</xdr:col>
      <xdr:colOff>527337</xdr:colOff>
      <xdr:row>2</xdr:row>
      <xdr:rowOff>108237</xdr:rowOff>
    </xdr:to>
    <xdr:pic>
      <xdr:nvPicPr>
        <xdr:cNvPr id="2" name="Picture 2">
          <a:extLst>
            <a:ext uri="{FF2B5EF4-FFF2-40B4-BE49-F238E27FC236}">
              <a16:creationId xmlns:a16="http://schemas.microsoft.com/office/drawing/2014/main" id="{00000000-0008-0000-04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7221" y="345282"/>
          <a:ext cx="505905" cy="507810"/>
        </a:xfrm>
        <a:prstGeom prst="rect">
          <a:avLst/>
        </a:prstGeom>
      </xdr:spPr>
    </xdr:pic>
    <xdr:clientData/>
  </xdr:twoCellAnchor>
  <xdr:twoCellAnchor editAs="oneCell">
    <xdr:from>
      <xdr:col>8</xdr:col>
      <xdr:colOff>22411</xdr:colOff>
      <xdr:row>0</xdr:row>
      <xdr:rowOff>0</xdr:rowOff>
    </xdr:from>
    <xdr:to>
      <xdr:col>9</xdr:col>
      <xdr:colOff>154183</xdr:colOff>
      <xdr:row>1</xdr:row>
      <xdr:rowOff>231000</xdr:rowOff>
    </xdr:to>
    <xdr:pic>
      <xdr:nvPicPr>
        <xdr:cNvPr id="3" name="Picture 2">
          <a:extLst>
            <a:ext uri="{FF2B5EF4-FFF2-40B4-BE49-F238E27FC236}">
              <a16:creationId xmlns:a16="http://schemas.microsoft.com/office/drawing/2014/main" id="{00000000-0008-0000-0400-000003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673852" y="0"/>
          <a:ext cx="1554919" cy="612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17930</xdr:colOff>
      <xdr:row>0</xdr:row>
      <xdr:rowOff>315670</xdr:rowOff>
    </xdr:from>
    <xdr:to>
      <xdr:col>0</xdr:col>
      <xdr:colOff>532725</xdr:colOff>
      <xdr:row>2</xdr:row>
      <xdr:rowOff>60845</xdr:rowOff>
    </xdr:to>
    <xdr:pic>
      <xdr:nvPicPr>
        <xdr:cNvPr id="4" name="Picture 3">
          <a:extLst>
            <a:ext uri="{FF2B5EF4-FFF2-40B4-BE49-F238E27FC236}">
              <a16:creationId xmlns:a16="http://schemas.microsoft.com/office/drawing/2014/main" id="{00000000-0008-0000-0600-000004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5459" y="315670"/>
          <a:ext cx="514795" cy="512890"/>
        </a:xfrm>
        <a:prstGeom prst="rect">
          <a:avLst/>
        </a:prstGeom>
      </xdr:spPr>
    </xdr:pic>
    <xdr:clientData/>
  </xdr:twoCellAnchor>
  <xdr:twoCellAnchor editAs="oneCell">
    <xdr:from>
      <xdr:col>6</xdr:col>
      <xdr:colOff>210120</xdr:colOff>
      <xdr:row>0</xdr:row>
      <xdr:rowOff>0</xdr:rowOff>
    </xdr:from>
    <xdr:to>
      <xdr:col>7</xdr:col>
      <xdr:colOff>0</xdr:colOff>
      <xdr:row>1</xdr:row>
      <xdr:rowOff>231000</xdr:rowOff>
    </xdr:to>
    <xdr:pic>
      <xdr:nvPicPr>
        <xdr:cNvPr id="2" name="Picture 1">
          <a:extLst>
            <a:ext uri="{FF2B5EF4-FFF2-40B4-BE49-F238E27FC236}">
              <a16:creationId xmlns:a16="http://schemas.microsoft.com/office/drawing/2014/main" id="{00000000-0008-0000-0600-000002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729767" y="0"/>
          <a:ext cx="1549204" cy="612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17417</xdr:colOff>
      <xdr:row>0</xdr:row>
      <xdr:rowOff>353785</xdr:rowOff>
    </xdr:from>
    <xdr:to>
      <xdr:col>0</xdr:col>
      <xdr:colOff>523322</xdr:colOff>
      <xdr:row>2</xdr:row>
      <xdr:rowOff>104078</xdr:rowOff>
    </xdr:to>
    <xdr:pic>
      <xdr:nvPicPr>
        <xdr:cNvPr id="3" name="Picture 2">
          <a:extLst>
            <a:ext uri="{FF2B5EF4-FFF2-40B4-BE49-F238E27FC236}">
              <a16:creationId xmlns:a16="http://schemas.microsoft.com/office/drawing/2014/main" id="{00000000-0008-0000-07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560" y="353785"/>
          <a:ext cx="496380" cy="514198"/>
        </a:xfrm>
        <a:prstGeom prst="rect">
          <a:avLst/>
        </a:prstGeom>
      </xdr:spPr>
    </xdr:pic>
    <xdr:clientData/>
  </xdr:twoCellAnchor>
  <xdr:twoCellAnchor editAs="oneCell">
    <xdr:from>
      <xdr:col>10</xdr:col>
      <xdr:colOff>504264</xdr:colOff>
      <xdr:row>0</xdr:row>
      <xdr:rowOff>0</xdr:rowOff>
    </xdr:from>
    <xdr:to>
      <xdr:col>11</xdr:col>
      <xdr:colOff>180628</xdr:colOff>
      <xdr:row>1</xdr:row>
      <xdr:rowOff>231000</xdr:rowOff>
    </xdr:to>
    <xdr:pic>
      <xdr:nvPicPr>
        <xdr:cNvPr id="5" name="Picture 4">
          <a:extLst>
            <a:ext uri="{FF2B5EF4-FFF2-40B4-BE49-F238E27FC236}">
              <a16:creationId xmlns:a16="http://schemas.microsoft.com/office/drawing/2014/main" id="{00000000-0008-0000-0700-000005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784235" y="0"/>
          <a:ext cx="1549204" cy="612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15367</xdr:colOff>
      <xdr:row>1</xdr:row>
      <xdr:rowOff>14987</xdr:rowOff>
    </xdr:from>
    <xdr:to>
      <xdr:col>0</xdr:col>
      <xdr:colOff>513652</xdr:colOff>
      <xdr:row>2</xdr:row>
      <xdr:rowOff>136082</xdr:rowOff>
    </xdr:to>
    <xdr:pic>
      <xdr:nvPicPr>
        <xdr:cNvPr id="3" name="Picture 2">
          <a:extLst>
            <a:ext uri="{FF2B5EF4-FFF2-40B4-BE49-F238E27FC236}">
              <a16:creationId xmlns:a16="http://schemas.microsoft.com/office/drawing/2014/main" id="{00000000-0008-0000-0800-000003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8510" y="395987"/>
          <a:ext cx="494475" cy="509715"/>
        </a:xfrm>
        <a:prstGeom prst="rect">
          <a:avLst/>
        </a:prstGeom>
      </xdr:spPr>
    </xdr:pic>
    <xdr:clientData/>
  </xdr:twoCellAnchor>
  <xdr:twoCellAnchor editAs="oneCell">
    <xdr:from>
      <xdr:col>7</xdr:col>
      <xdr:colOff>5089375</xdr:colOff>
      <xdr:row>0</xdr:row>
      <xdr:rowOff>0</xdr:rowOff>
    </xdr:from>
    <xdr:to>
      <xdr:col>9</xdr:col>
      <xdr:colOff>112944</xdr:colOff>
      <xdr:row>1</xdr:row>
      <xdr:rowOff>231000</xdr:rowOff>
    </xdr:to>
    <xdr:pic>
      <xdr:nvPicPr>
        <xdr:cNvPr id="2" name="Picture 1">
          <a:extLst>
            <a:ext uri="{FF2B5EF4-FFF2-40B4-BE49-F238E27FC236}">
              <a16:creationId xmlns:a16="http://schemas.microsoft.com/office/drawing/2014/main" id="{00000000-0008-0000-0800-000002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082846" y="0"/>
          <a:ext cx="1545394" cy="6120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169741</xdr:colOff>
      <xdr:row>1</xdr:row>
      <xdr:rowOff>94186</xdr:rowOff>
    </xdr:from>
    <xdr:to>
      <xdr:col>1</xdr:col>
      <xdr:colOff>681361</xdr:colOff>
      <xdr:row>2</xdr:row>
      <xdr:rowOff>300445</xdr:rowOff>
    </xdr:to>
    <xdr:pic>
      <xdr:nvPicPr>
        <xdr:cNvPr id="2" name="Picture 1">
          <a:extLst>
            <a:ext uri="{FF2B5EF4-FFF2-40B4-BE49-F238E27FC236}">
              <a16:creationId xmlns:a16="http://schemas.microsoft.com/office/drawing/2014/main" id="{00000000-0008-0000-0900-00000200000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9770" y="407951"/>
          <a:ext cx="511620" cy="500974"/>
        </a:xfrm>
        <a:prstGeom prst="rect">
          <a:avLst/>
        </a:prstGeom>
      </xdr:spPr>
    </xdr:pic>
    <xdr:clientData/>
  </xdr:twoCellAnchor>
  <xdr:twoCellAnchor editAs="oneCell">
    <xdr:from>
      <xdr:col>51</xdr:col>
      <xdr:colOff>1266265</xdr:colOff>
      <xdr:row>0</xdr:row>
      <xdr:rowOff>0</xdr:rowOff>
    </xdr:from>
    <xdr:to>
      <xdr:col>53</xdr:col>
      <xdr:colOff>111266</xdr:colOff>
      <xdr:row>1</xdr:row>
      <xdr:rowOff>262713</xdr:rowOff>
    </xdr:to>
    <xdr:pic>
      <xdr:nvPicPr>
        <xdr:cNvPr id="3" name="Picture 2">
          <a:extLst>
            <a:ext uri="{FF2B5EF4-FFF2-40B4-BE49-F238E27FC236}">
              <a16:creationId xmlns:a16="http://schemas.microsoft.com/office/drawing/2014/main" id="{00000000-0008-0000-0900-000003000000}"/>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4866500" y="0"/>
          <a:ext cx="1553014" cy="610095"/>
        </a:xfrm>
        <a:prstGeom prst="rect">
          <a:avLst/>
        </a:prstGeom>
      </xdr:spPr>
    </xdr:pic>
    <xdr:clientData/>
  </xdr:twoCellAnchor>
</xdr:wsDr>
</file>

<file path=xl/theme/theme1.xml><?xml version="1.0" encoding="utf-8"?>
<a:theme xmlns:a="http://schemas.openxmlformats.org/drawingml/2006/main" name="Office Theme">
  <a:themeElements>
    <a:clrScheme name="INREV">
      <a:dk1>
        <a:sysClr val="windowText" lastClr="000000"/>
      </a:dk1>
      <a:lt1>
        <a:sysClr val="window" lastClr="FFFFFF"/>
      </a:lt1>
      <a:dk2>
        <a:srgbClr val="44546A"/>
      </a:dk2>
      <a:lt2>
        <a:srgbClr val="E7E6E6"/>
      </a:lt2>
      <a:accent1>
        <a:srgbClr val="0033A0"/>
      </a:accent1>
      <a:accent2>
        <a:srgbClr val="59CBE8"/>
      </a:accent2>
      <a:accent3>
        <a:srgbClr val="6CC24A"/>
      </a:accent3>
      <a:accent4>
        <a:srgbClr val="008675"/>
      </a:accent4>
      <a:accent5>
        <a:srgbClr val="91D6AC"/>
      </a:accent5>
      <a:accent6>
        <a:srgbClr val="009CA6"/>
      </a:accent6>
      <a:hlink>
        <a:srgbClr val="0563C1"/>
      </a:hlink>
      <a:folHlink>
        <a:srgbClr val="954F72"/>
      </a:folHlink>
    </a:clrScheme>
    <a:fontScheme name="INREV SDDS">
      <a:majorFont>
        <a:latin typeface="Arial"/>
        <a:ea typeface=""/>
        <a:cs typeface=""/>
      </a:majorFont>
      <a:minorFont>
        <a:latin typeface="Arial Unicode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hyperlink" Target="https://www.inrev.org/guidelines/module/sustainability-2023" TargetMode="External"/><Relationship Id="rId2" Type="http://schemas.openxmlformats.org/officeDocument/2006/relationships/hyperlink" Target="https://www.inrev.org/market-information/asset-level-index" TargetMode="External"/><Relationship Id="rId1" Type="http://schemas.openxmlformats.org/officeDocument/2006/relationships/hyperlink" Target="https://www.inrev.org/market-information/asset-level-index" TargetMode="External"/><Relationship Id="rId5" Type="http://schemas.openxmlformats.org/officeDocument/2006/relationships/drawing" Target="../drawings/drawing10.xml"/><Relationship Id="rId4"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inrev.org/market-information/asset-level-index" TargetMode="External"/><Relationship Id="rId13" Type="http://schemas.openxmlformats.org/officeDocument/2006/relationships/hyperlink" Target="https://www.inrev.org/market-information/asset-level-index" TargetMode="External"/><Relationship Id="rId18" Type="http://schemas.openxmlformats.org/officeDocument/2006/relationships/hyperlink" Target="https://www.inrev.org/market-information/asset-level-index" TargetMode="External"/><Relationship Id="rId3" Type="http://schemas.openxmlformats.org/officeDocument/2006/relationships/hyperlink" Target="https://www.inrev.org/definitions/" TargetMode="External"/><Relationship Id="rId21" Type="http://schemas.openxmlformats.org/officeDocument/2006/relationships/hyperlink" Target="https://www.inrev.org/market-information/asset-level-index" TargetMode="External"/><Relationship Id="rId7" Type="http://schemas.openxmlformats.org/officeDocument/2006/relationships/hyperlink" Target="https://www.inrev.org/market-information/asset-level-index" TargetMode="External"/><Relationship Id="rId12" Type="http://schemas.openxmlformats.org/officeDocument/2006/relationships/hyperlink" Target="https://www.inrev.org/market-information/asset-level-index" TargetMode="External"/><Relationship Id="rId17" Type="http://schemas.openxmlformats.org/officeDocument/2006/relationships/hyperlink" Target="https://www.inrev.org/market-information/asset-level-index" TargetMode="External"/><Relationship Id="rId2" Type="http://schemas.openxmlformats.org/officeDocument/2006/relationships/hyperlink" Target="https://www.inrev.org/definitions/" TargetMode="External"/><Relationship Id="rId16" Type="http://schemas.openxmlformats.org/officeDocument/2006/relationships/hyperlink" Target="https://www.inrev.org/market-information/asset-level-index" TargetMode="External"/><Relationship Id="rId20" Type="http://schemas.openxmlformats.org/officeDocument/2006/relationships/hyperlink" Target="https://www.inrev.org/market-information/asset-level-index" TargetMode="External"/><Relationship Id="rId1" Type="http://schemas.openxmlformats.org/officeDocument/2006/relationships/hyperlink" Target="https://www.inrev.org/definitions/" TargetMode="External"/><Relationship Id="rId6" Type="http://schemas.openxmlformats.org/officeDocument/2006/relationships/hyperlink" Target="https://www.inrev.org/guidelines/module/reporting" TargetMode="External"/><Relationship Id="rId11" Type="http://schemas.openxmlformats.org/officeDocument/2006/relationships/hyperlink" Target="https://www.inrev.org/market-information/asset-level-index" TargetMode="External"/><Relationship Id="rId24" Type="http://schemas.openxmlformats.org/officeDocument/2006/relationships/drawing" Target="../drawings/drawing3.xml"/><Relationship Id="rId5" Type="http://schemas.openxmlformats.org/officeDocument/2006/relationships/hyperlink" Target="https://www.inrev.org/guidelines/assessments/" TargetMode="External"/><Relationship Id="rId15" Type="http://schemas.openxmlformats.org/officeDocument/2006/relationships/hyperlink" Target="https://www.inrev.org/market-information/asset-level-index" TargetMode="External"/><Relationship Id="rId23" Type="http://schemas.openxmlformats.org/officeDocument/2006/relationships/printerSettings" Target="../printerSettings/printerSettings3.bin"/><Relationship Id="rId10" Type="http://schemas.openxmlformats.org/officeDocument/2006/relationships/hyperlink" Target="https://www.inrev.org/market-information/asset-level-index" TargetMode="External"/><Relationship Id="rId19" Type="http://schemas.openxmlformats.org/officeDocument/2006/relationships/hyperlink" Target="https://www.inrev.org/market-information/asset-level-index" TargetMode="External"/><Relationship Id="rId4" Type="http://schemas.openxmlformats.org/officeDocument/2006/relationships/hyperlink" Target="https://www.inrev.org/guidelines/assessments/" TargetMode="External"/><Relationship Id="rId9" Type="http://schemas.openxmlformats.org/officeDocument/2006/relationships/hyperlink" Target="https://www.inrev.org/definitions/EN/all" TargetMode="External"/><Relationship Id="rId14" Type="http://schemas.openxmlformats.org/officeDocument/2006/relationships/hyperlink" Target="https://www.inrev.org/market-information/asset-level-index" TargetMode="External"/><Relationship Id="rId22" Type="http://schemas.openxmlformats.org/officeDocument/2006/relationships/hyperlink" Target="https://www.inrev.org/market-information/asset-level-inde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inrev.org/market-information/asset-level-index" TargetMode="External"/><Relationship Id="rId13" Type="http://schemas.openxmlformats.org/officeDocument/2006/relationships/hyperlink" Target="https://www.inrev.org/market-information/asset-level-index" TargetMode="External"/><Relationship Id="rId3" Type="http://schemas.openxmlformats.org/officeDocument/2006/relationships/hyperlink" Target="https://www.inrev.org/market-information/asset-level-index" TargetMode="External"/><Relationship Id="rId7" Type="http://schemas.openxmlformats.org/officeDocument/2006/relationships/hyperlink" Target="https://www.inrev.org/market-information/asset-level-index" TargetMode="External"/><Relationship Id="rId12" Type="http://schemas.openxmlformats.org/officeDocument/2006/relationships/hyperlink" Target="https://www.inrev.org/market-information/asset-level-index" TargetMode="External"/><Relationship Id="rId2" Type="http://schemas.openxmlformats.org/officeDocument/2006/relationships/hyperlink" Target="https://www.inrev.org/market-information/asset-level-index" TargetMode="External"/><Relationship Id="rId1" Type="http://schemas.openxmlformats.org/officeDocument/2006/relationships/hyperlink" Target="https://www.inrev.org/market-information/asset-level-index" TargetMode="External"/><Relationship Id="rId6" Type="http://schemas.openxmlformats.org/officeDocument/2006/relationships/hyperlink" Target="https://www.inrev.org/market-information/asset-level-index" TargetMode="External"/><Relationship Id="rId11" Type="http://schemas.openxmlformats.org/officeDocument/2006/relationships/hyperlink" Target="https://www.inrev.org/market-information/asset-level-index" TargetMode="External"/><Relationship Id="rId5" Type="http://schemas.openxmlformats.org/officeDocument/2006/relationships/hyperlink" Target="https://www.inrev.org/market-information/asset-level-index" TargetMode="External"/><Relationship Id="rId15" Type="http://schemas.openxmlformats.org/officeDocument/2006/relationships/drawing" Target="../drawings/drawing5.xml"/><Relationship Id="rId10" Type="http://schemas.openxmlformats.org/officeDocument/2006/relationships/hyperlink" Target="https://www.inrev.org/market-information/asset-level-index" TargetMode="External"/><Relationship Id="rId4" Type="http://schemas.openxmlformats.org/officeDocument/2006/relationships/hyperlink" Target="https://www.inrev.org/market-information/asset-level-index" TargetMode="External"/><Relationship Id="rId9" Type="http://schemas.openxmlformats.org/officeDocument/2006/relationships/hyperlink" Target="https://www.inrev.org/market-information/asset-level-index" TargetMode="External"/><Relationship Id="rId14"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8" Type="http://schemas.openxmlformats.org/officeDocument/2006/relationships/hyperlink" Target="https://www.inrev.org/guidelines/module/sustainability-2023" TargetMode="External"/><Relationship Id="rId3" Type="http://schemas.openxmlformats.org/officeDocument/2006/relationships/hyperlink" Target="https://www.inrev.org/market-information/asset-level-index" TargetMode="External"/><Relationship Id="rId7" Type="http://schemas.openxmlformats.org/officeDocument/2006/relationships/hyperlink" Target="https://www.inrev.org/guidelines/module/sustainability-2023" TargetMode="External"/><Relationship Id="rId12" Type="http://schemas.openxmlformats.org/officeDocument/2006/relationships/drawing" Target="../drawings/drawing7.xml"/><Relationship Id="rId2" Type="http://schemas.openxmlformats.org/officeDocument/2006/relationships/hyperlink" Target="https://www.inrev.org/market-information/asset-level-index" TargetMode="External"/><Relationship Id="rId1" Type="http://schemas.openxmlformats.org/officeDocument/2006/relationships/hyperlink" Target="https://www.inrev.org/market-information/asset-level-index" TargetMode="External"/><Relationship Id="rId6" Type="http://schemas.openxmlformats.org/officeDocument/2006/relationships/hyperlink" Target="https://www.inrev.org/guidelines/module/sustainability-2023" TargetMode="External"/><Relationship Id="rId11" Type="http://schemas.openxmlformats.org/officeDocument/2006/relationships/printerSettings" Target="../printerSettings/printerSettings6.bin"/><Relationship Id="rId5" Type="http://schemas.openxmlformats.org/officeDocument/2006/relationships/hyperlink" Target="https://www.inrev.org/market-information/asset-level-index" TargetMode="External"/><Relationship Id="rId10" Type="http://schemas.openxmlformats.org/officeDocument/2006/relationships/hyperlink" Target="https://www.inrev.org/guidelines/module/sustainability-2023" TargetMode="External"/><Relationship Id="rId4" Type="http://schemas.openxmlformats.org/officeDocument/2006/relationships/hyperlink" Target="https://www.inrev.org/market-information/asset-level-index" TargetMode="External"/><Relationship Id="rId9" Type="http://schemas.openxmlformats.org/officeDocument/2006/relationships/hyperlink" Target="https://www.inrev.org/definitions/"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7.bin"/><Relationship Id="rId1" Type="http://schemas.openxmlformats.org/officeDocument/2006/relationships/hyperlink" Target="https://www.inrev.org/defin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63F06-E9F8-4930-9856-E718C4216C4A}">
  <sheetPr codeName="Sheet1">
    <tabColor theme="0"/>
  </sheetPr>
  <dimension ref="A1:A7"/>
  <sheetViews>
    <sheetView showGridLines="0" workbookViewId="0">
      <selection activeCell="A3" sqref="A3"/>
    </sheetView>
  </sheetViews>
  <sheetFormatPr defaultColWidth="30.42578125" defaultRowHeight="12.75"/>
  <cols>
    <col min="1" max="1" width="109.42578125" style="51" customWidth="1"/>
    <col min="2" max="16384" width="30.42578125" style="51"/>
  </cols>
  <sheetData>
    <row r="1" spans="1:1" ht="65.25" customHeight="1">
      <c r="A1" s="50" t="s">
        <v>0</v>
      </c>
    </row>
    <row r="2" spans="1:1" ht="30">
      <c r="A2" s="52" t="s">
        <v>1</v>
      </c>
    </row>
    <row r="3" spans="1:1" ht="90">
      <c r="A3" s="53" t="s">
        <v>2</v>
      </c>
    </row>
    <row r="4" spans="1:1" ht="30">
      <c r="A4" s="52" t="s">
        <v>3</v>
      </c>
    </row>
    <row r="5" spans="1:1" ht="15">
      <c r="A5" s="54" t="s">
        <v>4</v>
      </c>
    </row>
    <row r="6" spans="1:1" ht="15">
      <c r="A6" s="54" t="s">
        <v>5</v>
      </c>
    </row>
    <row r="7" spans="1:1" ht="15">
      <c r="A7" s="54" t="s">
        <v>6</v>
      </c>
    </row>
  </sheetData>
  <sheetProtection formatCells="0" formatColumns="0" formatRows="0" insertColumns="0" insertRows="0" insertHyperlinks="0" deleteColumns="0" deleteRows="0" sort="0" autoFilter="0" pivotTables="0"/>
  <conditionalFormatting sqref="A2">
    <cfRule type="iconSet" priority="2">
      <iconSet iconSet="3Symbols2" showValue="0">
        <cfvo type="percent" val="0"/>
        <cfvo type="num" val="1"/>
        <cfvo type="num" val="2"/>
      </iconSet>
    </cfRule>
  </conditionalFormatting>
  <conditionalFormatting sqref="A3">
    <cfRule type="iconSet" priority="3">
      <iconSet iconSet="3Symbols2" showValue="0">
        <cfvo type="percent" val="0"/>
        <cfvo type="num" val="1"/>
        <cfvo type="num" val="2"/>
      </iconSet>
    </cfRule>
  </conditionalFormatting>
  <conditionalFormatting sqref="A4:A7">
    <cfRule type="iconSet" priority="1">
      <iconSet iconSet="3Symbols2" showValue="0">
        <cfvo type="percent" val="0"/>
        <cfvo type="num" val="1"/>
        <cfvo type="num" val="2"/>
      </iconSet>
    </cfRule>
  </conditionalFormatting>
  <pageMargins left="0.70866141732283472" right="0.70866141732283472" top="0.74803149606299213" bottom="0.74803149606299213" header="0.31496062992125984" footer="0.31496062992125984"/>
  <pageSetup paperSize="9" orientation="portrait" verticalDpi="0" r:id="rId1"/>
  <headerFooter>
    <oddHeader>&amp;R&amp;G</oddHeader>
    <oddFooter>&amp;LINREV SDDS 3.1&amp;RDate: &amp;D</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BE4EE-D989-4B17-834D-2B1D4C541395}">
  <sheetPr codeName="Sheet11">
    <tabColor rgb="FF92D050"/>
  </sheetPr>
  <dimension ref="A1:EQ47"/>
  <sheetViews>
    <sheetView zoomScale="80" zoomScaleNormal="80" workbookViewId="0">
      <pane xSplit="1" ySplit="1" topLeftCell="B2" activePane="bottomRight" state="frozen"/>
      <selection pane="bottomRight" activeCell="F25" sqref="F25"/>
      <selection pane="bottomLeft" activeCell="A2" sqref="A2"/>
      <selection pane="topRight" activeCell="B1" sqref="B1"/>
    </sheetView>
  </sheetViews>
  <sheetFormatPr defaultColWidth="0" defaultRowHeight="0" customHeight="1" zeroHeight="1"/>
  <cols>
    <col min="1" max="1" width="23.7109375" style="29" customWidth="1"/>
    <col min="2" max="48" width="19.7109375" style="29" customWidth="1"/>
    <col min="49" max="49" width="21.42578125" style="29" bestFit="1" customWidth="1"/>
    <col min="50" max="54" width="19.7109375" style="29" customWidth="1"/>
    <col min="55" max="124" width="9.42578125" style="29" hidden="1" customWidth="1"/>
    <col min="125" max="147" width="0" style="29" hidden="1" customWidth="1"/>
    <col min="148" max="16384" width="9.42578125" style="29" hidden="1"/>
  </cols>
  <sheetData>
    <row r="1" spans="1:54" customFormat="1" ht="27.75" customHeight="1">
      <c r="A1" s="106" t="s">
        <v>483</v>
      </c>
      <c r="B1" s="333" t="s">
        <v>1755</v>
      </c>
      <c r="C1" s="334"/>
      <c r="D1" s="334"/>
      <c r="E1" s="334"/>
      <c r="F1" s="334"/>
      <c r="G1" s="334"/>
      <c r="H1" s="30"/>
      <c r="I1" s="33"/>
      <c r="J1" s="20"/>
      <c r="K1" s="20"/>
      <c r="L1" s="29"/>
      <c r="M1" s="29"/>
      <c r="N1" s="20"/>
      <c r="O1" s="20"/>
      <c r="P1" s="20"/>
      <c r="Q1" s="20"/>
      <c r="R1" s="20"/>
      <c r="S1" s="20"/>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row>
    <row r="2" spans="1:54" customFormat="1" ht="24.95" customHeight="1">
      <c r="A2" s="107" t="s">
        <v>485</v>
      </c>
      <c r="B2" s="29"/>
      <c r="C2" s="29"/>
      <c r="D2" s="29"/>
      <c r="E2" s="30"/>
      <c r="F2" s="29"/>
      <c r="G2" s="30"/>
      <c r="H2" s="30"/>
      <c r="I2" s="33"/>
      <c r="J2" s="20"/>
      <c r="K2" s="20"/>
      <c r="L2" s="29"/>
      <c r="M2" s="29"/>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row>
    <row r="3" spans="1:54" customFormat="1" ht="24.95" customHeight="1">
      <c r="A3" s="108" t="s">
        <v>486</v>
      </c>
      <c r="B3" s="29"/>
      <c r="C3" s="49"/>
      <c r="D3" s="49"/>
      <c r="E3" s="30"/>
      <c r="F3" s="30"/>
      <c r="G3" s="30"/>
      <c r="H3" s="30"/>
      <c r="I3" s="33"/>
      <c r="J3" s="20"/>
      <c r="K3" s="20"/>
      <c r="L3" s="29"/>
      <c r="M3" s="29"/>
      <c r="N3" s="20"/>
      <c r="O3" s="20"/>
      <c r="P3" s="20"/>
      <c r="Q3" s="20"/>
      <c r="R3" s="20"/>
      <c r="S3" s="20"/>
      <c r="T3" s="20"/>
      <c r="U3" s="20"/>
      <c r="V3" s="20"/>
      <c r="W3" s="20"/>
      <c r="X3" s="20"/>
      <c r="Y3" s="20"/>
      <c r="Z3" s="20"/>
      <c r="AA3" s="20"/>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row>
    <row r="4" spans="1:54" customFormat="1" ht="24.95" customHeight="1">
      <c r="A4" s="109" t="s">
        <v>487</v>
      </c>
      <c r="B4" s="230"/>
      <c r="C4" s="230"/>
      <c r="D4" s="29"/>
      <c r="E4" s="34"/>
      <c r="F4" s="30"/>
      <c r="G4" s="30"/>
      <c r="H4" s="30"/>
      <c r="I4" s="33"/>
      <c r="J4" s="20"/>
      <c r="K4" s="20"/>
      <c r="L4" s="20"/>
      <c r="N4" s="20"/>
      <c r="O4" s="20"/>
      <c r="P4" s="20"/>
      <c r="Q4" s="20"/>
      <c r="R4" s="20"/>
      <c r="S4" s="20"/>
      <c r="T4" s="20"/>
      <c r="U4" s="20"/>
      <c r="V4" s="20"/>
      <c r="W4" s="20"/>
      <c r="X4" s="20"/>
      <c r="Y4" s="20"/>
      <c r="Z4" s="20"/>
      <c r="AA4" s="20"/>
      <c r="AB4" s="20"/>
      <c r="AC4" s="20"/>
      <c r="AD4" s="20"/>
      <c r="AE4" s="20"/>
      <c r="AF4" s="20"/>
      <c r="AG4" s="20"/>
      <c r="AH4" s="20"/>
      <c r="AI4" s="20"/>
      <c r="AJ4" s="20"/>
      <c r="AK4" s="45"/>
      <c r="AL4" s="20"/>
      <c r="AM4" s="20"/>
      <c r="AN4" s="20"/>
      <c r="AO4" s="20"/>
      <c r="AP4" s="20"/>
      <c r="AQ4" s="20"/>
      <c r="AR4" s="20"/>
      <c r="AS4" s="20"/>
      <c r="AT4" s="20"/>
      <c r="AU4" s="20"/>
      <c r="AV4" s="20"/>
      <c r="AW4" s="20"/>
      <c r="AX4" s="20"/>
      <c r="AY4" s="20"/>
      <c r="AZ4" s="20"/>
      <c r="BA4" s="20"/>
      <c r="BB4" s="20"/>
    </row>
    <row r="5" spans="1:54" s="48" customFormat="1" ht="24.95" customHeight="1" thickBot="1">
      <c r="A5" s="116" t="s">
        <v>488</v>
      </c>
      <c r="B5" s="46" t="s">
        <v>1756</v>
      </c>
      <c r="C5" s="46"/>
      <c r="D5" s="46"/>
      <c r="E5" s="46"/>
      <c r="F5" s="46" t="s">
        <v>1757</v>
      </c>
      <c r="G5" s="46"/>
      <c r="H5" s="46"/>
      <c r="I5" s="46"/>
      <c r="J5" s="46"/>
      <c r="K5" s="46"/>
      <c r="L5" s="46"/>
      <c r="M5" s="46"/>
      <c r="N5" s="46"/>
      <c r="O5" s="46"/>
      <c r="P5" s="46"/>
      <c r="Q5" s="46"/>
      <c r="R5" s="46"/>
      <c r="S5" s="171" t="s">
        <v>1758</v>
      </c>
      <c r="T5" s="47"/>
      <c r="U5" s="47"/>
      <c r="V5" s="47"/>
      <c r="W5" s="47"/>
      <c r="X5" s="47"/>
      <c r="Y5" s="47" t="s">
        <v>1759</v>
      </c>
      <c r="Z5" s="47"/>
      <c r="AA5" s="47"/>
      <c r="AB5" s="47"/>
      <c r="AC5" s="47" t="s">
        <v>1760</v>
      </c>
      <c r="AD5" s="46"/>
      <c r="AE5" s="47"/>
      <c r="AF5" s="47"/>
      <c r="AG5" s="47"/>
      <c r="AH5" s="47" t="s">
        <v>1761</v>
      </c>
      <c r="AI5" s="47"/>
      <c r="AJ5" s="47"/>
      <c r="AK5" s="47"/>
      <c r="AL5" s="47"/>
      <c r="AM5" s="47"/>
      <c r="AN5" s="47"/>
      <c r="AO5" s="47"/>
      <c r="AP5" s="47"/>
      <c r="AQ5" s="47"/>
      <c r="AR5" s="47"/>
      <c r="AS5" s="47"/>
      <c r="AT5" s="47"/>
      <c r="AU5" s="47"/>
      <c r="AV5" s="47"/>
      <c r="AW5" s="46" t="s">
        <v>1762</v>
      </c>
      <c r="AX5" s="47" t="s">
        <v>1763</v>
      </c>
      <c r="AY5" s="47"/>
      <c r="AZ5" s="47"/>
      <c r="BA5" s="47"/>
      <c r="BB5" s="29"/>
    </row>
    <row r="6" spans="1:54" s="32" customFormat="1" ht="12.6" customHeight="1">
      <c r="A6" s="40" t="s">
        <v>503</v>
      </c>
      <c r="B6" s="177" t="s">
        <v>504</v>
      </c>
      <c r="C6" s="177" t="s">
        <v>505</v>
      </c>
      <c r="D6" s="177" t="s">
        <v>506</v>
      </c>
      <c r="E6" s="177" t="s">
        <v>507</v>
      </c>
      <c r="F6" s="77" t="s">
        <v>1764</v>
      </c>
      <c r="G6" s="77" t="s">
        <v>1765</v>
      </c>
      <c r="H6" s="77" t="s">
        <v>1766</v>
      </c>
      <c r="I6" s="77" t="s">
        <v>1767</v>
      </c>
      <c r="J6" s="77" t="s">
        <v>1768</v>
      </c>
      <c r="K6" s="77" t="s">
        <v>1769</v>
      </c>
      <c r="L6" s="77" t="s">
        <v>1770</v>
      </c>
      <c r="M6" s="77" t="s">
        <v>1771</v>
      </c>
      <c r="N6" s="77" t="s">
        <v>1772</v>
      </c>
      <c r="O6" s="77" t="s">
        <v>1773</v>
      </c>
      <c r="P6" s="77" t="s">
        <v>1774</v>
      </c>
      <c r="Q6" s="77" t="s">
        <v>1775</v>
      </c>
      <c r="R6" s="77" t="s">
        <v>1776</v>
      </c>
      <c r="S6" s="77" t="s">
        <v>1777</v>
      </c>
      <c r="T6" s="77" t="s">
        <v>1778</v>
      </c>
      <c r="U6" s="77" t="s">
        <v>1779</v>
      </c>
      <c r="V6" s="77" t="s">
        <v>1780</v>
      </c>
      <c r="W6" s="77" t="s">
        <v>1781</v>
      </c>
      <c r="X6" s="77" t="s">
        <v>1782</v>
      </c>
      <c r="Y6" s="77" t="s">
        <v>1783</v>
      </c>
      <c r="Z6" s="77" t="s">
        <v>1784</v>
      </c>
      <c r="AA6" s="77" t="s">
        <v>1785</v>
      </c>
      <c r="AB6" s="77" t="s">
        <v>1786</v>
      </c>
      <c r="AC6" s="77" t="s">
        <v>1787</v>
      </c>
      <c r="AD6" s="77" t="s">
        <v>1788</v>
      </c>
      <c r="AE6" s="77" t="s">
        <v>1789</v>
      </c>
      <c r="AF6" s="77" t="s">
        <v>1790</v>
      </c>
      <c r="AG6" s="77" t="s">
        <v>1791</v>
      </c>
      <c r="AH6" s="77" t="s">
        <v>1792</v>
      </c>
      <c r="AI6" s="77" t="s">
        <v>1793</v>
      </c>
      <c r="AJ6" s="77" t="s">
        <v>1794</v>
      </c>
      <c r="AK6" s="77" t="s">
        <v>1795</v>
      </c>
      <c r="AL6" s="77" t="s">
        <v>1796</v>
      </c>
      <c r="AM6" s="77" t="s">
        <v>1797</v>
      </c>
      <c r="AN6" s="77" t="s">
        <v>1798</v>
      </c>
      <c r="AO6" s="77" t="s">
        <v>1799</v>
      </c>
      <c r="AP6" s="77" t="s">
        <v>1800</v>
      </c>
      <c r="AQ6" s="77" t="s">
        <v>1801</v>
      </c>
      <c r="AR6" s="77" t="s">
        <v>1802</v>
      </c>
      <c r="AS6" s="77" t="s">
        <v>1803</v>
      </c>
      <c r="AT6" s="77" t="s">
        <v>1804</v>
      </c>
      <c r="AU6" s="77" t="s">
        <v>1805</v>
      </c>
      <c r="AV6" s="77" t="s">
        <v>1806</v>
      </c>
      <c r="AW6" s="77" t="s">
        <v>1807</v>
      </c>
      <c r="AX6" s="77" t="s">
        <v>1808</v>
      </c>
      <c r="AY6" s="77" t="s">
        <v>1809</v>
      </c>
      <c r="AZ6" s="77" t="s">
        <v>1810</v>
      </c>
      <c r="BA6" s="77" t="s">
        <v>1811</v>
      </c>
      <c r="BB6" s="29"/>
    </row>
    <row r="7" spans="1:54" s="32" customFormat="1" ht="79.5" customHeight="1">
      <c r="A7" s="101" t="s">
        <v>584</v>
      </c>
      <c r="B7" s="101" t="s">
        <v>1812</v>
      </c>
      <c r="C7" s="101" t="s">
        <v>30</v>
      </c>
      <c r="D7" s="101" t="s">
        <v>33</v>
      </c>
      <c r="E7" s="101" t="s">
        <v>586</v>
      </c>
      <c r="F7" s="101" t="s">
        <v>974</v>
      </c>
      <c r="G7" s="101" t="s">
        <v>977</v>
      </c>
      <c r="H7" s="101" t="s">
        <v>983</v>
      </c>
      <c r="I7" s="101" t="s">
        <v>986</v>
      </c>
      <c r="J7" s="101" t="s">
        <v>989</v>
      </c>
      <c r="K7" s="101" t="s">
        <v>992</v>
      </c>
      <c r="L7" s="101" t="s">
        <v>998</v>
      </c>
      <c r="M7" s="101" t="s">
        <v>1001</v>
      </c>
      <c r="N7" s="101" t="s">
        <v>1004</v>
      </c>
      <c r="O7" s="101" t="s">
        <v>1007</v>
      </c>
      <c r="P7" s="101" t="s">
        <v>1013</v>
      </c>
      <c r="Q7" s="101" t="s">
        <v>1019</v>
      </c>
      <c r="R7" s="101" t="s">
        <v>1022</v>
      </c>
      <c r="S7" s="101" t="s">
        <v>1031</v>
      </c>
      <c r="T7" s="101" t="s">
        <v>1034</v>
      </c>
      <c r="U7" s="101" t="s">
        <v>1037</v>
      </c>
      <c r="V7" s="101" t="s">
        <v>1813</v>
      </c>
      <c r="W7" s="101" t="s">
        <v>1814</v>
      </c>
      <c r="X7" s="101" t="s">
        <v>1815</v>
      </c>
      <c r="Y7" s="101" t="s">
        <v>1816</v>
      </c>
      <c r="Z7" s="101" t="s">
        <v>1817</v>
      </c>
      <c r="AA7" s="101" t="s">
        <v>1818</v>
      </c>
      <c r="AB7" s="101" t="s">
        <v>1819</v>
      </c>
      <c r="AC7" s="101" t="s">
        <v>1094</v>
      </c>
      <c r="AD7" s="101" t="s">
        <v>1097</v>
      </c>
      <c r="AE7" s="101" t="s">
        <v>1100</v>
      </c>
      <c r="AF7" s="101" t="s">
        <v>1820</v>
      </c>
      <c r="AG7" s="101" t="s">
        <v>1144</v>
      </c>
      <c r="AH7" s="101" t="s">
        <v>1821</v>
      </c>
      <c r="AI7" s="101" t="s">
        <v>1150</v>
      </c>
      <c r="AJ7" s="101" t="s">
        <v>1153</v>
      </c>
      <c r="AK7" s="101" t="s">
        <v>1822</v>
      </c>
      <c r="AL7" s="101" t="s">
        <v>1823</v>
      </c>
      <c r="AM7" s="101" t="s">
        <v>1824</v>
      </c>
      <c r="AN7" s="101" t="s">
        <v>1825</v>
      </c>
      <c r="AO7" s="101" t="s">
        <v>1826</v>
      </c>
      <c r="AP7" s="101" t="s">
        <v>1827</v>
      </c>
      <c r="AQ7" s="101" t="s">
        <v>1828</v>
      </c>
      <c r="AR7" s="101" t="s">
        <v>1829</v>
      </c>
      <c r="AS7" s="101" t="s">
        <v>1219</v>
      </c>
      <c r="AT7" s="101" t="s">
        <v>1830</v>
      </c>
      <c r="AU7" s="101" t="s">
        <v>1831</v>
      </c>
      <c r="AV7" s="101" t="s">
        <v>1832</v>
      </c>
      <c r="AW7" s="101" t="s">
        <v>1833</v>
      </c>
      <c r="AX7" s="101" t="s">
        <v>1834</v>
      </c>
      <c r="AY7" s="101" t="s">
        <v>1835</v>
      </c>
      <c r="AZ7" s="101" t="s">
        <v>1836</v>
      </c>
      <c r="BA7" s="101" t="s">
        <v>1837</v>
      </c>
      <c r="BB7" s="29"/>
    </row>
    <row r="8" spans="1:54" s="56" customFormat="1" ht="53.45" customHeight="1">
      <c r="A8" s="115" t="s">
        <v>1838</v>
      </c>
      <c r="B8" s="124" t="s">
        <v>646</v>
      </c>
      <c r="C8" s="124" t="s">
        <v>646</v>
      </c>
      <c r="D8" s="124" t="s">
        <v>646</v>
      </c>
      <c r="E8" s="124" t="s">
        <v>646</v>
      </c>
      <c r="F8" s="122"/>
      <c r="G8" s="122"/>
      <c r="H8" s="122"/>
      <c r="I8" s="122"/>
      <c r="J8" s="122"/>
      <c r="K8" s="122"/>
      <c r="L8" s="122"/>
      <c r="M8" s="122"/>
      <c r="N8" s="122"/>
      <c r="O8" s="122"/>
      <c r="P8" s="122"/>
      <c r="Q8" s="122"/>
      <c r="R8" s="122"/>
      <c r="S8" s="122"/>
      <c r="T8" s="122"/>
      <c r="U8" s="122"/>
      <c r="V8" s="122"/>
      <c r="W8" s="122"/>
      <c r="X8" s="122"/>
      <c r="Y8" s="122"/>
      <c r="Z8" s="122"/>
      <c r="AA8" s="122"/>
      <c r="AB8" s="122"/>
      <c r="AC8" s="122"/>
      <c r="AD8" s="122"/>
      <c r="AE8" s="122"/>
      <c r="AF8" s="122"/>
      <c r="AG8" s="122"/>
      <c r="AH8" s="122"/>
      <c r="AI8" s="122"/>
      <c r="AJ8" s="122"/>
      <c r="AK8" s="122"/>
      <c r="AL8" s="122"/>
      <c r="AM8" s="122"/>
      <c r="AN8" s="122"/>
      <c r="AO8" s="122"/>
      <c r="AP8" s="122"/>
      <c r="AQ8" s="122"/>
      <c r="AR8" s="122"/>
      <c r="AS8" s="122"/>
      <c r="AT8" s="122"/>
      <c r="AU8" s="123"/>
      <c r="AV8" s="122"/>
      <c r="AW8" s="122"/>
      <c r="AX8" s="124" t="s">
        <v>646</v>
      </c>
      <c r="AY8" s="124" t="s">
        <v>646</v>
      </c>
      <c r="AZ8" s="124" t="s">
        <v>646</v>
      </c>
      <c r="BA8" s="122"/>
      <c r="BB8" s="29"/>
    </row>
    <row r="9" spans="1:54" s="56" customFormat="1" ht="54" customHeight="1">
      <c r="A9" s="115" t="s">
        <v>647</v>
      </c>
      <c r="B9" s="42"/>
      <c r="C9" s="42"/>
      <c r="D9" s="42"/>
      <c r="E9" s="42"/>
      <c r="F9" s="78" t="s">
        <v>1839</v>
      </c>
      <c r="G9" s="78" t="s">
        <v>1840</v>
      </c>
      <c r="H9" s="78" t="s">
        <v>1841</v>
      </c>
      <c r="I9" s="78" t="s">
        <v>1842</v>
      </c>
      <c r="J9" s="78" t="s">
        <v>1843</v>
      </c>
      <c r="K9" s="78" t="s">
        <v>1844</v>
      </c>
      <c r="L9" s="78" t="s">
        <v>1845</v>
      </c>
      <c r="M9" s="78" t="s">
        <v>1846</v>
      </c>
      <c r="N9" s="78" t="s">
        <v>1847</v>
      </c>
      <c r="O9" s="78" t="s">
        <v>1848</v>
      </c>
      <c r="P9" s="78" t="s">
        <v>1848</v>
      </c>
      <c r="Q9" s="78" t="s">
        <v>1849</v>
      </c>
      <c r="R9" s="78" t="s">
        <v>1850</v>
      </c>
      <c r="S9" s="78" t="s">
        <v>1851</v>
      </c>
      <c r="T9" s="78" t="s">
        <v>1852</v>
      </c>
      <c r="U9" s="78" t="s">
        <v>1852</v>
      </c>
      <c r="V9" s="78" t="s">
        <v>1853</v>
      </c>
      <c r="W9" s="78" t="s">
        <v>1853</v>
      </c>
      <c r="X9" s="78" t="s">
        <v>1854</v>
      </c>
      <c r="Y9" s="78" t="s">
        <v>1855</v>
      </c>
      <c r="Z9" s="78" t="s">
        <v>1855</v>
      </c>
      <c r="AA9" s="78" t="s">
        <v>1856</v>
      </c>
      <c r="AB9" s="78" t="s">
        <v>1857</v>
      </c>
      <c r="AC9" s="78" t="s">
        <v>1858</v>
      </c>
      <c r="AD9" s="78" t="s">
        <v>1859</v>
      </c>
      <c r="AE9" s="78" t="s">
        <v>1860</v>
      </c>
      <c r="AF9" s="78" t="s">
        <v>1861</v>
      </c>
      <c r="AG9" s="78" t="s">
        <v>1862</v>
      </c>
      <c r="AH9" s="78" t="s">
        <v>1863</v>
      </c>
      <c r="AI9" s="78" t="s">
        <v>1864</v>
      </c>
      <c r="AJ9" s="78" t="s">
        <v>1865</v>
      </c>
      <c r="AK9" s="78" t="s">
        <v>1866</v>
      </c>
      <c r="AL9" s="78" t="s">
        <v>1866</v>
      </c>
      <c r="AM9" s="78" t="s">
        <v>1867</v>
      </c>
      <c r="AN9" s="78" t="s">
        <v>1867</v>
      </c>
      <c r="AO9" s="78" t="s">
        <v>1867</v>
      </c>
      <c r="AP9" s="78" t="s">
        <v>1867</v>
      </c>
      <c r="AQ9" s="78" t="s">
        <v>1867</v>
      </c>
      <c r="AR9" s="78" t="s">
        <v>1867</v>
      </c>
      <c r="AS9" s="78" t="s">
        <v>1868</v>
      </c>
      <c r="AT9" s="78" t="s">
        <v>1869</v>
      </c>
      <c r="AU9" s="77" t="s">
        <v>1870</v>
      </c>
      <c r="AV9" s="78" t="s">
        <v>1870</v>
      </c>
      <c r="AW9" s="78" t="s">
        <v>1871</v>
      </c>
      <c r="AX9" s="78" t="s">
        <v>1872</v>
      </c>
      <c r="AY9" s="80"/>
      <c r="AZ9" s="78"/>
      <c r="BA9" s="78"/>
      <c r="BB9" s="29"/>
    </row>
    <row r="10" spans="1:54" customFormat="1" ht="51.6" customHeight="1">
      <c r="A10" s="115" t="s">
        <v>674</v>
      </c>
      <c r="B10" s="71"/>
      <c r="C10" s="71"/>
      <c r="D10" s="71"/>
      <c r="E10" s="72" t="s">
        <v>675</v>
      </c>
      <c r="F10" s="73" t="s">
        <v>1873</v>
      </c>
      <c r="G10" s="71"/>
      <c r="H10" s="76" t="s">
        <v>1874</v>
      </c>
      <c r="I10" s="73" t="s">
        <v>1875</v>
      </c>
      <c r="J10" s="73" t="s">
        <v>1876</v>
      </c>
      <c r="K10" s="74"/>
      <c r="L10" s="75" t="s">
        <v>1877</v>
      </c>
      <c r="M10" s="73" t="s">
        <v>1878</v>
      </c>
      <c r="N10" s="73" t="s">
        <v>1879</v>
      </c>
      <c r="O10" s="74"/>
      <c r="P10" s="74"/>
      <c r="Q10" s="76" t="s">
        <v>1880</v>
      </c>
      <c r="R10" s="73" t="s">
        <v>1881</v>
      </c>
      <c r="S10" s="74"/>
      <c r="T10" s="74"/>
      <c r="U10" s="74"/>
      <c r="V10" s="74"/>
      <c r="W10" s="74"/>
      <c r="X10" s="75" t="s">
        <v>1882</v>
      </c>
      <c r="Y10" s="74"/>
      <c r="Z10" s="74"/>
      <c r="AA10" s="74"/>
      <c r="AB10" s="74"/>
      <c r="AC10" s="76" t="s">
        <v>1883</v>
      </c>
      <c r="AD10" s="74"/>
      <c r="AE10" s="74"/>
      <c r="AF10" s="76" t="s">
        <v>1884</v>
      </c>
      <c r="AG10" s="76" t="s">
        <v>1885</v>
      </c>
      <c r="AH10" s="74"/>
      <c r="AI10" s="74"/>
      <c r="AJ10" s="74"/>
      <c r="AK10" s="75" t="s">
        <v>1886</v>
      </c>
      <c r="AL10" s="75" t="s">
        <v>1887</v>
      </c>
      <c r="AM10" s="75" t="s">
        <v>1888</v>
      </c>
      <c r="AN10" s="75" t="s">
        <v>1889</v>
      </c>
      <c r="AO10" s="75" t="s">
        <v>1890</v>
      </c>
      <c r="AP10" s="75" t="s">
        <v>1891</v>
      </c>
      <c r="AQ10" s="75" t="s">
        <v>1892</v>
      </c>
      <c r="AR10" s="75" t="s">
        <v>1893</v>
      </c>
      <c r="AS10" s="75" t="s">
        <v>1894</v>
      </c>
      <c r="AT10" s="79"/>
      <c r="AU10" s="79"/>
      <c r="AV10" s="79"/>
      <c r="AW10" s="79"/>
      <c r="AX10" s="74"/>
      <c r="AY10" s="74"/>
      <c r="AZ10" s="74"/>
      <c r="BA10" s="74"/>
      <c r="BB10" s="29"/>
    </row>
    <row r="11" spans="1:54" customFormat="1" ht="15" customHeight="1">
      <c r="A11" s="55"/>
      <c r="B11" s="111"/>
      <c r="C11" s="61"/>
      <c r="D11" s="61"/>
      <c r="E11" s="283"/>
      <c r="F11" s="113"/>
      <c r="G11" s="113"/>
      <c r="H11" s="113"/>
      <c r="I11" s="305"/>
      <c r="J11" s="113"/>
      <c r="K11" s="113"/>
      <c r="L11" s="113"/>
      <c r="M11" s="305"/>
      <c r="N11" s="113"/>
      <c r="O11" s="113" t="s">
        <v>27</v>
      </c>
      <c r="P11" s="113"/>
      <c r="Q11" s="113"/>
      <c r="R11" s="305"/>
      <c r="S11" s="113"/>
      <c r="T11" s="240">
        <f>SUM('REC Underlying Env-Asset Data'!S11,'RQD Underlying Env- Asset Data'!AT11)</f>
        <v>0</v>
      </c>
      <c r="U11" s="240">
        <f>SUM('REC Underlying Env-Asset Data'!S11,'RQD Underlying Env- Asset Data'!AU11)</f>
        <v>0</v>
      </c>
      <c r="V11" s="321"/>
      <c r="W11" s="321"/>
      <c r="X11" s="113"/>
      <c r="Y11" s="241"/>
      <c r="Z11" s="241"/>
      <c r="AA11" s="242"/>
      <c r="AB11" s="114"/>
      <c r="AC11" s="113"/>
      <c r="AD11" s="242"/>
      <c r="AE11" s="322">
        <f>SUM(AC11:AD11,'RQD Underlying Env- Asset Data'!BA11)</f>
        <v>0</v>
      </c>
      <c r="AF11" s="243"/>
      <c r="AG11" s="307"/>
      <c r="AH11" s="284"/>
      <c r="AI11" s="242"/>
      <c r="AJ11" s="240">
        <f>SUM(AH11:AI11,'RQD Underlying Env- Asset Data'!BB11)</f>
        <v>0</v>
      </c>
      <c r="AK11" s="113"/>
      <c r="AL11" s="113"/>
      <c r="AM11" s="306"/>
      <c r="AN11" s="306"/>
      <c r="AO11" s="306"/>
      <c r="AP11" s="306"/>
      <c r="AQ11" s="306"/>
      <c r="AR11" s="306"/>
      <c r="AS11" s="307"/>
      <c r="AT11" s="112"/>
      <c r="AU11" s="113"/>
      <c r="AV11" s="113"/>
      <c r="AW11" s="113"/>
      <c r="AX11" s="112"/>
      <c r="AY11" s="61"/>
      <c r="AZ11" s="61"/>
      <c r="BA11" s="193"/>
      <c r="BB11" s="29"/>
    </row>
    <row r="12" spans="1:54" customFormat="1" ht="15" customHeight="1">
      <c r="A12" s="41"/>
      <c r="B12" s="111"/>
      <c r="C12" s="61"/>
      <c r="D12" s="61"/>
      <c r="E12" s="283"/>
      <c r="F12" s="113"/>
      <c r="G12" s="113"/>
      <c r="H12" s="113"/>
      <c r="I12" s="305"/>
      <c r="J12" s="113"/>
      <c r="K12" s="113"/>
      <c r="L12" s="113"/>
      <c r="M12" s="305"/>
      <c r="N12" s="113"/>
      <c r="O12" s="113"/>
      <c r="P12" s="113"/>
      <c r="Q12" s="113"/>
      <c r="R12" s="305"/>
      <c r="S12" s="113"/>
      <c r="T12" s="240">
        <f>SUM('REC Underlying Env-Asset Data'!S12,'RQD Underlying Env- Asset Data'!AT12)</f>
        <v>0</v>
      </c>
      <c r="U12" s="240">
        <f>SUM(S12,'RQD Underlying Env- Asset Data'!AU12)</f>
        <v>0</v>
      </c>
      <c r="V12" s="321"/>
      <c r="W12" s="321"/>
      <c r="X12" s="113"/>
      <c r="Y12" s="241"/>
      <c r="Z12" s="241"/>
      <c r="AA12" s="242"/>
      <c r="AB12" s="114"/>
      <c r="AC12" s="113"/>
      <c r="AD12" s="242"/>
      <c r="AE12" s="322">
        <f>SUM(AC12:AD12,'RQD Underlying Env- Asset Data'!BA12)</f>
        <v>0</v>
      </c>
      <c r="AF12" s="243"/>
      <c r="AG12" s="307"/>
      <c r="AH12" s="284"/>
      <c r="AI12" s="242"/>
      <c r="AJ12" s="240">
        <f>SUM(AH12:AI12,'RQD Underlying Env- Asset Data'!BB12)</f>
        <v>0</v>
      </c>
      <c r="AK12" s="113"/>
      <c r="AL12" s="113"/>
      <c r="AM12" s="306"/>
      <c r="AN12" s="306"/>
      <c r="AO12" s="306"/>
      <c r="AP12" s="306"/>
      <c r="AQ12" s="306"/>
      <c r="AR12" s="306"/>
      <c r="AS12" s="307"/>
      <c r="AT12" s="112"/>
      <c r="AU12" s="113"/>
      <c r="AV12" s="113"/>
      <c r="AW12" s="113"/>
      <c r="AX12" s="61"/>
      <c r="AY12" s="61"/>
      <c r="AZ12" s="61"/>
      <c r="BA12" s="193"/>
      <c r="BB12" s="29"/>
    </row>
    <row r="13" spans="1:54" customFormat="1" ht="15" customHeight="1">
      <c r="A13" s="41"/>
      <c r="B13" s="111"/>
      <c r="C13" s="61"/>
      <c r="D13" s="61"/>
      <c r="E13" s="283"/>
      <c r="F13" s="113"/>
      <c r="G13" s="113"/>
      <c r="H13" s="113"/>
      <c r="I13" s="305"/>
      <c r="J13" s="113"/>
      <c r="K13" s="113"/>
      <c r="L13" s="113"/>
      <c r="M13" s="305"/>
      <c r="N13" s="113"/>
      <c r="O13" s="113"/>
      <c r="P13" s="113"/>
      <c r="Q13" s="113"/>
      <c r="R13" s="305"/>
      <c r="S13" s="113"/>
      <c r="T13" s="240">
        <f>SUM('REC Underlying Env-Asset Data'!S13,'RQD Underlying Env- Asset Data'!AT13)</f>
        <v>0</v>
      </c>
      <c r="U13" s="240">
        <f>SUM(S13,'RQD Underlying Env- Asset Data'!AU13)</f>
        <v>0</v>
      </c>
      <c r="V13" s="321"/>
      <c r="W13" s="321"/>
      <c r="X13" s="113"/>
      <c r="Y13" s="241"/>
      <c r="Z13" s="241"/>
      <c r="AA13" s="242"/>
      <c r="AB13" s="114"/>
      <c r="AC13" s="113"/>
      <c r="AD13" s="242"/>
      <c r="AE13" s="322">
        <f>SUM(AC13:AD13,'RQD Underlying Env- Asset Data'!BA13)</f>
        <v>0</v>
      </c>
      <c r="AF13" s="243"/>
      <c r="AG13" s="307"/>
      <c r="AH13" s="284"/>
      <c r="AI13" s="242"/>
      <c r="AJ13" s="240">
        <f>SUM(AH13:AI13,'RQD Underlying Env- Asset Data'!BB13)</f>
        <v>0</v>
      </c>
      <c r="AK13" s="113"/>
      <c r="AL13" s="113"/>
      <c r="AM13" s="306"/>
      <c r="AN13" s="306"/>
      <c r="AO13" s="306"/>
      <c r="AP13" s="306"/>
      <c r="AQ13" s="306"/>
      <c r="AR13" s="306"/>
      <c r="AS13" s="307"/>
      <c r="AT13" s="112"/>
      <c r="AU13" s="113"/>
      <c r="AV13" s="113"/>
      <c r="AW13" s="113"/>
      <c r="AX13" s="61"/>
      <c r="AY13" s="61"/>
      <c r="AZ13" s="61"/>
      <c r="BA13" s="193"/>
      <c r="BB13" s="29"/>
    </row>
    <row r="14" spans="1:54" customFormat="1" ht="15" customHeight="1">
      <c r="A14" s="29"/>
      <c r="B14" s="111"/>
      <c r="C14" s="61"/>
      <c r="D14" s="61"/>
      <c r="E14" s="283"/>
      <c r="F14" s="113"/>
      <c r="G14" s="113"/>
      <c r="H14" s="113"/>
      <c r="I14" s="305"/>
      <c r="J14" s="113"/>
      <c r="K14" s="113"/>
      <c r="L14" s="113"/>
      <c r="M14" s="305"/>
      <c r="N14" s="113"/>
      <c r="O14" s="113"/>
      <c r="P14" s="113"/>
      <c r="Q14" s="113"/>
      <c r="R14" s="305"/>
      <c r="S14" s="113"/>
      <c r="T14" s="240">
        <f>SUM('REC Underlying Env-Asset Data'!S14,'RQD Underlying Env- Asset Data'!AT14)</f>
        <v>0</v>
      </c>
      <c r="U14" s="240">
        <f>SUM(S14,'RQD Underlying Env- Asset Data'!AU14)</f>
        <v>0</v>
      </c>
      <c r="V14" s="321"/>
      <c r="W14" s="321"/>
      <c r="X14" s="113"/>
      <c r="Y14" s="241"/>
      <c r="Z14" s="241"/>
      <c r="AA14" s="242"/>
      <c r="AB14" s="114"/>
      <c r="AC14" s="113"/>
      <c r="AD14" s="242"/>
      <c r="AE14" s="322">
        <f>SUM(AC14:AD14,'RQD Underlying Env- Asset Data'!BA14)</f>
        <v>0</v>
      </c>
      <c r="AF14" s="243"/>
      <c r="AG14" s="307"/>
      <c r="AH14" s="284"/>
      <c r="AI14" s="242"/>
      <c r="AJ14" s="240">
        <f>SUM(AH14:AI14,'RQD Underlying Env- Asset Data'!BB14)</f>
        <v>0</v>
      </c>
      <c r="AK14" s="113"/>
      <c r="AL14" s="113"/>
      <c r="AM14" s="306"/>
      <c r="AN14" s="306"/>
      <c r="AO14" s="306"/>
      <c r="AP14" s="306"/>
      <c r="AQ14" s="306"/>
      <c r="AR14" s="306"/>
      <c r="AS14" s="307"/>
      <c r="AT14" s="112"/>
      <c r="AU14" s="113"/>
      <c r="AV14" s="113"/>
      <c r="AW14" s="113"/>
      <c r="AX14" s="61"/>
      <c r="AY14" s="61"/>
      <c r="AZ14" s="61"/>
      <c r="BA14" s="193"/>
      <c r="BB14" s="29"/>
    </row>
    <row r="15" spans="1:54" customFormat="1" ht="15" customHeight="1">
      <c r="A15" s="29"/>
      <c r="B15" s="111"/>
      <c r="C15" s="61"/>
      <c r="D15" s="61"/>
      <c r="E15" s="283"/>
      <c r="F15" s="113"/>
      <c r="G15" s="113"/>
      <c r="H15" s="113"/>
      <c r="I15" s="305"/>
      <c r="J15" s="113"/>
      <c r="K15" s="113"/>
      <c r="L15" s="113"/>
      <c r="M15" s="305"/>
      <c r="N15" s="113"/>
      <c r="O15" s="113"/>
      <c r="P15" s="113"/>
      <c r="Q15" s="113"/>
      <c r="R15" s="305"/>
      <c r="S15" s="113"/>
      <c r="T15" s="240">
        <f>SUM('REC Underlying Env-Asset Data'!S15,'RQD Underlying Env- Asset Data'!AT15)</f>
        <v>0</v>
      </c>
      <c r="U15" s="240">
        <f>SUM(S15,'RQD Underlying Env- Asset Data'!AU15)</f>
        <v>0</v>
      </c>
      <c r="V15" s="321"/>
      <c r="W15" s="321"/>
      <c r="X15" s="113"/>
      <c r="Y15" s="241"/>
      <c r="Z15" s="241"/>
      <c r="AA15" s="242"/>
      <c r="AB15" s="114"/>
      <c r="AC15" s="113"/>
      <c r="AD15" s="242"/>
      <c r="AE15" s="322">
        <f>SUM(AC15:AD15,'RQD Underlying Env- Asset Data'!BA15)</f>
        <v>0</v>
      </c>
      <c r="AF15" s="243"/>
      <c r="AG15" s="307"/>
      <c r="AH15" s="284"/>
      <c r="AI15" s="242"/>
      <c r="AJ15" s="240">
        <f>SUM(AH15:AI15,'RQD Underlying Env- Asset Data'!BB15)</f>
        <v>0</v>
      </c>
      <c r="AK15" s="113"/>
      <c r="AL15" s="113"/>
      <c r="AM15" s="306"/>
      <c r="AN15" s="306"/>
      <c r="AO15" s="306"/>
      <c r="AP15" s="306"/>
      <c r="AQ15" s="306"/>
      <c r="AR15" s="306"/>
      <c r="AS15" s="307"/>
      <c r="AT15" s="112"/>
      <c r="AU15" s="113"/>
      <c r="AV15" s="113"/>
      <c r="AW15" s="113"/>
      <c r="AX15" s="61"/>
      <c r="AY15" s="61"/>
      <c r="AZ15" s="61"/>
      <c r="BA15" s="193"/>
      <c r="BB15" s="29"/>
    </row>
    <row r="16" spans="1:54" customFormat="1" ht="15" customHeight="1">
      <c r="A16" s="29"/>
      <c r="B16" s="111"/>
      <c r="C16" s="61"/>
      <c r="D16" s="61"/>
      <c r="E16" s="283"/>
      <c r="F16" s="113"/>
      <c r="G16" s="113"/>
      <c r="H16" s="113"/>
      <c r="I16" s="305"/>
      <c r="J16" s="113"/>
      <c r="K16" s="113"/>
      <c r="L16" s="113"/>
      <c r="M16" s="305"/>
      <c r="N16" s="113"/>
      <c r="O16" s="113"/>
      <c r="P16" s="113"/>
      <c r="Q16" s="113"/>
      <c r="R16" s="305"/>
      <c r="S16" s="113"/>
      <c r="T16" s="240">
        <f>SUM('REC Underlying Env-Asset Data'!S16,'RQD Underlying Env- Asset Data'!AT16)</f>
        <v>0</v>
      </c>
      <c r="U16" s="240">
        <f>SUM(S16,'RQD Underlying Env- Asset Data'!AU16)</f>
        <v>0</v>
      </c>
      <c r="V16" s="321"/>
      <c r="W16" s="321"/>
      <c r="X16" s="113"/>
      <c r="Y16" s="241"/>
      <c r="Z16" s="241"/>
      <c r="AA16" s="242"/>
      <c r="AB16" s="114"/>
      <c r="AC16" s="113"/>
      <c r="AD16" s="242"/>
      <c r="AE16" s="322">
        <f>SUM(AC16:AD16,'RQD Underlying Env- Asset Data'!BA16)</f>
        <v>0</v>
      </c>
      <c r="AF16" s="243"/>
      <c r="AG16" s="307"/>
      <c r="AH16" s="284"/>
      <c r="AI16" s="242"/>
      <c r="AJ16" s="240">
        <f>SUM(AH16:AI16,'RQD Underlying Env- Asset Data'!BB16)</f>
        <v>0</v>
      </c>
      <c r="AK16" s="113"/>
      <c r="AL16" s="113"/>
      <c r="AM16" s="306"/>
      <c r="AN16" s="306"/>
      <c r="AO16" s="306"/>
      <c r="AP16" s="306"/>
      <c r="AQ16" s="306"/>
      <c r="AR16" s="306"/>
      <c r="AS16" s="307"/>
      <c r="AT16" s="112"/>
      <c r="AU16" s="113"/>
      <c r="AV16" s="113"/>
      <c r="AW16" s="113"/>
      <c r="AX16" s="61"/>
      <c r="AY16" s="61"/>
      <c r="AZ16" s="61"/>
      <c r="BA16" s="193"/>
      <c r="BB16" s="29"/>
    </row>
    <row r="17" spans="1:54" customFormat="1" ht="15" customHeight="1">
      <c r="A17" s="29"/>
      <c r="B17" s="111"/>
      <c r="C17" s="61"/>
      <c r="D17" s="61"/>
      <c r="E17" s="283"/>
      <c r="F17" s="113"/>
      <c r="G17" s="113"/>
      <c r="H17" s="113"/>
      <c r="I17" s="305"/>
      <c r="J17" s="113"/>
      <c r="K17" s="113"/>
      <c r="L17" s="113"/>
      <c r="M17" s="305"/>
      <c r="N17" s="113"/>
      <c r="O17" s="113"/>
      <c r="P17" s="113"/>
      <c r="Q17" s="113"/>
      <c r="R17" s="305"/>
      <c r="S17" s="113"/>
      <c r="T17" s="240">
        <f>SUM('REC Underlying Env-Asset Data'!S17,'RQD Underlying Env- Asset Data'!AT17)</f>
        <v>0</v>
      </c>
      <c r="U17" s="240">
        <f>SUM(S17,'RQD Underlying Env- Asset Data'!AU17)</f>
        <v>0</v>
      </c>
      <c r="V17" s="321"/>
      <c r="W17" s="321"/>
      <c r="X17" s="113"/>
      <c r="Y17" s="241"/>
      <c r="Z17" s="241"/>
      <c r="AA17" s="242"/>
      <c r="AB17" s="114"/>
      <c r="AC17" s="113"/>
      <c r="AD17" s="242"/>
      <c r="AE17" s="322">
        <f>SUM(AC17:AD17,'RQD Underlying Env- Asset Data'!BA17)</f>
        <v>0</v>
      </c>
      <c r="AF17" s="243"/>
      <c r="AG17" s="307"/>
      <c r="AH17" s="284"/>
      <c r="AI17" s="242"/>
      <c r="AJ17" s="240">
        <f>SUM(AH17:AI17,'RQD Underlying Env- Asset Data'!BB17)</f>
        <v>0</v>
      </c>
      <c r="AK17" s="113"/>
      <c r="AL17" s="113"/>
      <c r="AM17" s="306"/>
      <c r="AN17" s="306"/>
      <c r="AO17" s="306"/>
      <c r="AP17" s="306"/>
      <c r="AQ17" s="306"/>
      <c r="AR17" s="306"/>
      <c r="AS17" s="307"/>
      <c r="AT17" s="112"/>
      <c r="AU17" s="113"/>
      <c r="AV17" s="113"/>
      <c r="AW17" s="113"/>
      <c r="AX17" s="61"/>
      <c r="AY17" s="61"/>
      <c r="AZ17" s="61"/>
      <c r="BA17" s="193"/>
      <c r="BB17" s="29"/>
    </row>
    <row r="18" spans="1:54" customFormat="1" ht="15" customHeight="1">
      <c r="A18" s="29"/>
      <c r="B18" s="111"/>
      <c r="C18" s="61"/>
      <c r="D18" s="61"/>
      <c r="E18" s="283"/>
      <c r="F18" s="113"/>
      <c r="G18" s="113"/>
      <c r="H18" s="113"/>
      <c r="I18" s="305"/>
      <c r="J18" s="113"/>
      <c r="K18" s="113"/>
      <c r="L18" s="113"/>
      <c r="M18" s="305"/>
      <c r="N18" s="113"/>
      <c r="O18" s="113"/>
      <c r="P18" s="113"/>
      <c r="Q18" s="113"/>
      <c r="R18" s="305"/>
      <c r="S18" s="113"/>
      <c r="T18" s="240">
        <f>SUM('REC Underlying Env-Asset Data'!S18,'RQD Underlying Env- Asset Data'!AT18)</f>
        <v>0</v>
      </c>
      <c r="U18" s="240">
        <f>SUM(S18,'RQD Underlying Env- Asset Data'!AU18)</f>
        <v>0</v>
      </c>
      <c r="V18" s="321"/>
      <c r="W18" s="321"/>
      <c r="X18" s="113"/>
      <c r="Y18" s="241"/>
      <c r="Z18" s="241"/>
      <c r="AA18" s="242"/>
      <c r="AB18" s="114"/>
      <c r="AC18" s="113"/>
      <c r="AD18" s="242"/>
      <c r="AE18" s="322">
        <f>SUM(AC18:AD18,'RQD Underlying Env- Asset Data'!BA18)</f>
        <v>0</v>
      </c>
      <c r="AF18" s="243"/>
      <c r="AG18" s="307"/>
      <c r="AH18" s="284"/>
      <c r="AI18" s="242"/>
      <c r="AJ18" s="240">
        <f>SUM(AH18:AI18,'RQD Underlying Env- Asset Data'!BB18)</f>
        <v>0</v>
      </c>
      <c r="AK18" s="113"/>
      <c r="AL18" s="113"/>
      <c r="AM18" s="306"/>
      <c r="AN18" s="306"/>
      <c r="AO18" s="306"/>
      <c r="AP18" s="306"/>
      <c r="AQ18" s="306"/>
      <c r="AR18" s="306"/>
      <c r="AS18" s="307"/>
      <c r="AT18" s="112"/>
      <c r="AU18" s="113"/>
      <c r="AV18" s="113"/>
      <c r="AW18" s="113"/>
      <c r="AX18" s="61"/>
      <c r="AY18" s="61"/>
      <c r="AZ18" s="61"/>
      <c r="BA18" s="193"/>
      <c r="BB18" s="29"/>
    </row>
    <row r="19" spans="1:54" customFormat="1" ht="15" customHeight="1">
      <c r="A19" s="29"/>
      <c r="B19" s="111"/>
      <c r="C19" s="61"/>
      <c r="D19" s="61"/>
      <c r="E19" s="283"/>
      <c r="F19" s="113"/>
      <c r="G19" s="113"/>
      <c r="H19" s="113"/>
      <c r="I19" s="305"/>
      <c r="J19" s="113"/>
      <c r="K19" s="113"/>
      <c r="L19" s="113"/>
      <c r="M19" s="305"/>
      <c r="N19" s="113"/>
      <c r="O19" s="113"/>
      <c r="P19" s="113"/>
      <c r="Q19" s="113"/>
      <c r="R19" s="305"/>
      <c r="S19" s="113"/>
      <c r="T19" s="240">
        <f>SUM('REC Underlying Env-Asset Data'!S19,'RQD Underlying Env- Asset Data'!AT19)</f>
        <v>0</v>
      </c>
      <c r="U19" s="240">
        <f>SUM(S19,'RQD Underlying Env- Asset Data'!AU19)</f>
        <v>0</v>
      </c>
      <c r="V19" s="321"/>
      <c r="W19" s="321"/>
      <c r="X19" s="113"/>
      <c r="Y19" s="241"/>
      <c r="Z19" s="241"/>
      <c r="AA19" s="242"/>
      <c r="AB19" s="114"/>
      <c r="AC19" s="113"/>
      <c r="AD19" s="242"/>
      <c r="AE19" s="322">
        <f>SUM(AC19:AD19,'RQD Underlying Env- Asset Data'!BA19)</f>
        <v>0</v>
      </c>
      <c r="AF19" s="243"/>
      <c r="AG19" s="307"/>
      <c r="AH19" s="284"/>
      <c r="AI19" s="242"/>
      <c r="AJ19" s="240">
        <f>SUM(AH19:AI19,'RQD Underlying Env- Asset Data'!BB19)</f>
        <v>0</v>
      </c>
      <c r="AK19" s="113"/>
      <c r="AL19" s="113"/>
      <c r="AM19" s="306"/>
      <c r="AN19" s="306"/>
      <c r="AO19" s="306"/>
      <c r="AP19" s="306"/>
      <c r="AQ19" s="306"/>
      <c r="AR19" s="306"/>
      <c r="AS19" s="307"/>
      <c r="AT19" s="112"/>
      <c r="AU19" s="113"/>
      <c r="AV19" s="113"/>
      <c r="AW19" s="113"/>
      <c r="AX19" s="61"/>
      <c r="AY19" s="61"/>
      <c r="AZ19" s="61"/>
      <c r="BA19" s="193"/>
      <c r="BB19" s="29"/>
    </row>
    <row r="20" spans="1:54" customFormat="1" ht="15" customHeight="1">
      <c r="A20" s="29"/>
      <c r="B20" s="111"/>
      <c r="C20" s="61"/>
      <c r="D20" s="61"/>
      <c r="E20" s="283"/>
      <c r="F20" s="113"/>
      <c r="G20" s="113"/>
      <c r="H20" s="113"/>
      <c r="I20" s="305"/>
      <c r="J20" s="113"/>
      <c r="K20" s="113"/>
      <c r="L20" s="113"/>
      <c r="M20" s="305"/>
      <c r="N20" s="113"/>
      <c r="O20" s="113"/>
      <c r="P20" s="113"/>
      <c r="Q20" s="113"/>
      <c r="R20" s="305"/>
      <c r="S20" s="113"/>
      <c r="T20" s="240">
        <f>SUM('REC Underlying Env-Asset Data'!S20,'RQD Underlying Env- Asset Data'!AT20)</f>
        <v>0</v>
      </c>
      <c r="U20" s="240">
        <f>SUM(S20,'RQD Underlying Env- Asset Data'!AU20)</f>
        <v>0</v>
      </c>
      <c r="V20" s="321"/>
      <c r="W20" s="321"/>
      <c r="X20" s="113"/>
      <c r="Y20" s="241"/>
      <c r="Z20" s="241"/>
      <c r="AA20" s="242"/>
      <c r="AB20" s="114"/>
      <c r="AC20" s="113"/>
      <c r="AD20" s="242"/>
      <c r="AE20" s="322">
        <f>SUM(AC20:AD20,'RQD Underlying Env- Asset Data'!BA20)</f>
        <v>0</v>
      </c>
      <c r="AF20" s="243"/>
      <c r="AG20" s="307"/>
      <c r="AH20" s="284"/>
      <c r="AI20" s="242"/>
      <c r="AJ20" s="240">
        <f>SUM(AH20:AI20,'RQD Underlying Env- Asset Data'!BB20)</f>
        <v>0</v>
      </c>
      <c r="AK20" s="113"/>
      <c r="AL20" s="113"/>
      <c r="AM20" s="306"/>
      <c r="AN20" s="306"/>
      <c r="AO20" s="306"/>
      <c r="AP20" s="306"/>
      <c r="AQ20" s="306"/>
      <c r="AR20" s="306"/>
      <c r="AS20" s="307"/>
      <c r="AT20" s="112"/>
      <c r="AU20" s="113"/>
      <c r="AV20" s="113"/>
      <c r="AW20" s="113"/>
      <c r="AX20" s="61"/>
      <c r="AY20" s="61"/>
      <c r="AZ20" s="61"/>
      <c r="BA20" s="193"/>
      <c r="BB20" s="29"/>
    </row>
    <row r="21" spans="1:54" customFormat="1" ht="15" customHeight="1">
      <c r="A21" s="29"/>
      <c r="B21" s="111"/>
      <c r="C21" s="61"/>
      <c r="D21" s="61"/>
      <c r="E21" s="283"/>
      <c r="F21" s="113"/>
      <c r="G21" s="113"/>
      <c r="H21" s="113"/>
      <c r="I21" s="305"/>
      <c r="J21" s="113"/>
      <c r="K21" s="113"/>
      <c r="L21" s="113"/>
      <c r="M21" s="305"/>
      <c r="N21" s="113"/>
      <c r="O21" s="113"/>
      <c r="P21" s="113"/>
      <c r="Q21" s="113"/>
      <c r="R21" s="305"/>
      <c r="S21" s="113"/>
      <c r="T21" s="240">
        <f>SUM('REC Underlying Env-Asset Data'!S21,'RQD Underlying Env- Asset Data'!AT21)</f>
        <v>0</v>
      </c>
      <c r="U21" s="240">
        <f>SUM(S21,'RQD Underlying Env- Asset Data'!AU21)</f>
        <v>0</v>
      </c>
      <c r="V21" s="321"/>
      <c r="W21" s="321"/>
      <c r="X21" s="113"/>
      <c r="Y21" s="241"/>
      <c r="Z21" s="241"/>
      <c r="AA21" s="242"/>
      <c r="AB21" s="114"/>
      <c r="AC21" s="113"/>
      <c r="AD21" s="242"/>
      <c r="AE21" s="322">
        <f>SUM(AC21:AD21,'RQD Underlying Env- Asset Data'!BA21)</f>
        <v>0</v>
      </c>
      <c r="AF21" s="243"/>
      <c r="AG21" s="307"/>
      <c r="AH21" s="284"/>
      <c r="AI21" s="242"/>
      <c r="AJ21" s="240">
        <f>SUM(AH21:AI21,'RQD Underlying Env- Asset Data'!BB21)</f>
        <v>0</v>
      </c>
      <c r="AK21" s="113"/>
      <c r="AL21" s="113"/>
      <c r="AM21" s="306"/>
      <c r="AN21" s="306"/>
      <c r="AO21" s="306"/>
      <c r="AP21" s="306"/>
      <c r="AQ21" s="306"/>
      <c r="AR21" s="306"/>
      <c r="AS21" s="307"/>
      <c r="AT21" s="112"/>
      <c r="AU21" s="113"/>
      <c r="AV21" s="113"/>
      <c r="AW21" s="113"/>
      <c r="AX21" s="61"/>
      <c r="AY21" s="61"/>
      <c r="AZ21" s="61"/>
      <c r="BA21" s="193"/>
      <c r="BB21" s="29"/>
    </row>
    <row r="22" spans="1:54" ht="15" customHeight="1">
      <c r="B22" s="111"/>
      <c r="C22" s="61"/>
      <c r="D22" s="61"/>
      <c r="E22" s="283"/>
      <c r="F22" s="113"/>
      <c r="G22" s="113"/>
      <c r="H22" s="113"/>
      <c r="I22" s="305"/>
      <c r="J22" s="113"/>
      <c r="K22" s="113"/>
      <c r="L22" s="113"/>
      <c r="M22" s="305"/>
      <c r="N22" s="113"/>
      <c r="O22" s="113"/>
      <c r="P22" s="113"/>
      <c r="Q22" s="113"/>
      <c r="R22" s="305"/>
      <c r="S22" s="113"/>
      <c r="T22" s="240">
        <f>SUM('REC Underlying Env-Asset Data'!S22,'RQD Underlying Env- Asset Data'!AT22)</f>
        <v>0</v>
      </c>
      <c r="U22" s="240">
        <f>SUM(S22,'RQD Underlying Env- Asset Data'!AU22)</f>
        <v>0</v>
      </c>
      <c r="V22" s="321"/>
      <c r="W22" s="321"/>
      <c r="X22" s="113"/>
      <c r="Y22" s="241"/>
      <c r="Z22" s="241"/>
      <c r="AA22" s="242"/>
      <c r="AB22" s="114"/>
      <c r="AC22" s="113"/>
      <c r="AD22" s="242"/>
      <c r="AE22" s="322">
        <f>SUM(AC22:AD22,'RQD Underlying Env- Asset Data'!BA22)</f>
        <v>0</v>
      </c>
      <c r="AF22" s="243"/>
      <c r="AG22" s="307"/>
      <c r="AH22" s="284"/>
      <c r="AI22" s="242"/>
      <c r="AJ22" s="240">
        <f>SUM(AH22:AI22,'RQD Underlying Env- Asset Data'!BB22)</f>
        <v>0</v>
      </c>
      <c r="AK22" s="113"/>
      <c r="AL22" s="113"/>
      <c r="AM22" s="306"/>
      <c r="AN22" s="306"/>
      <c r="AO22" s="306"/>
      <c r="AP22" s="306"/>
      <c r="AQ22" s="306"/>
      <c r="AR22" s="306"/>
      <c r="AS22" s="307"/>
      <c r="AT22" s="112"/>
      <c r="AU22" s="113"/>
      <c r="AV22" s="113"/>
      <c r="AW22" s="113"/>
      <c r="AX22" s="61"/>
      <c r="AY22" s="61"/>
      <c r="AZ22" s="61"/>
      <c r="BA22" s="193"/>
    </row>
    <row r="23" spans="1:54" ht="15" customHeight="1">
      <c r="B23" s="111"/>
      <c r="C23" s="61"/>
      <c r="D23" s="61"/>
      <c r="E23" s="283"/>
      <c r="F23" s="113"/>
      <c r="G23" s="113"/>
      <c r="H23" s="113"/>
      <c r="I23" s="305"/>
      <c r="J23" s="113"/>
      <c r="K23" s="113"/>
      <c r="L23" s="113"/>
      <c r="M23" s="305"/>
      <c r="N23" s="113"/>
      <c r="O23" s="113"/>
      <c r="P23" s="113"/>
      <c r="Q23" s="113"/>
      <c r="R23" s="305"/>
      <c r="S23" s="113"/>
      <c r="T23" s="240">
        <f>SUM('REC Underlying Env-Asset Data'!S23,'RQD Underlying Env- Asset Data'!AT23)</f>
        <v>0</v>
      </c>
      <c r="U23" s="240">
        <f>SUM(S23,'RQD Underlying Env- Asset Data'!AU23)</f>
        <v>0</v>
      </c>
      <c r="V23" s="321"/>
      <c r="W23" s="321"/>
      <c r="X23" s="113"/>
      <c r="Y23" s="241"/>
      <c r="Z23" s="241"/>
      <c r="AA23" s="242"/>
      <c r="AB23" s="114"/>
      <c r="AC23" s="113"/>
      <c r="AD23" s="242"/>
      <c r="AE23" s="322">
        <f>SUM(AC23:AD23,'RQD Underlying Env- Asset Data'!BA23)</f>
        <v>0</v>
      </c>
      <c r="AF23" s="243"/>
      <c r="AG23" s="307"/>
      <c r="AH23" s="284"/>
      <c r="AI23" s="242"/>
      <c r="AJ23" s="240">
        <f>SUM(AH23:AI23,'RQD Underlying Env- Asset Data'!BB23)</f>
        <v>0</v>
      </c>
      <c r="AK23" s="113"/>
      <c r="AL23" s="113"/>
      <c r="AM23" s="306"/>
      <c r="AN23" s="306"/>
      <c r="AO23" s="306"/>
      <c r="AP23" s="306"/>
      <c r="AQ23" s="306"/>
      <c r="AR23" s="306"/>
      <c r="AS23" s="307"/>
      <c r="AT23" s="112"/>
      <c r="AU23" s="113"/>
      <c r="AV23" s="113"/>
      <c r="AW23" s="113"/>
      <c r="AX23" s="61"/>
      <c r="AY23" s="61"/>
      <c r="AZ23" s="61"/>
      <c r="BA23" s="193"/>
    </row>
    <row r="24" spans="1:54" ht="12.75">
      <c r="C24" s="110"/>
    </row>
    <row r="25" spans="1:54" ht="12.75">
      <c r="C25" s="110"/>
      <c r="R25" s="43" t="str">
        <f>IFERROR(SUMIF('REC Underlying Env-Asset Data'!#REF!,"Office",'REC Underlying Env-Asset Data'!$AE$11:$AE$23)/SUMIF('REC Underlying Env-Asset Data'!#REF!,"Office",'REC Underlying Env-Asset Data'!#REF!),"")</f>
        <v/>
      </c>
      <c r="S25" s="43"/>
      <c r="T25" s="43"/>
      <c r="U25" s="43"/>
    </row>
    <row r="26" spans="1:54" ht="12.75">
      <c r="L26" s="44"/>
      <c r="R26" s="43"/>
      <c r="S26" s="43"/>
      <c r="T26" s="43"/>
      <c r="U26" s="43"/>
      <c r="AP26" s="44"/>
    </row>
    <row r="27" spans="1:54" ht="12.75"/>
    <row r="28" spans="1:54" ht="12.75"/>
    <row r="29" spans="1:54" ht="12.75"/>
    <row r="30" spans="1:54" ht="12.75"/>
    <row r="31" spans="1:54" ht="12.75"/>
    <row r="32" spans="1:54" ht="12.75"/>
    <row r="33" ht="12.75"/>
    <row r="34" ht="12.75"/>
    <row r="35" ht="12.75"/>
    <row r="36" ht="12.75"/>
    <row r="37" ht="12.75"/>
    <row r="38" ht="12.75"/>
    <row r="47" ht="13.15" customHeight="1"/>
  </sheetData>
  <sheetProtection algorithmName="SHA-512" hashValue="sSzoUNd5R7zfx6uY8CKWuK+Q/iMwJ0Y6R5hnOgMWd1CSb4wM7DJ49bufBx+yoLbXqXW1R0L6Pn+qvpX8SHIFlg==" saltValue="LUt0LGtE9lqfsTLz45Ed5w==" spinCount="100000" sheet="1" objects="1" scenarios="1"/>
  <mergeCells count="1">
    <mergeCell ref="B1:G1"/>
  </mergeCells>
  <phoneticPr fontId="16" type="noConversion"/>
  <conditionalFormatting sqref="A4:A5 AT11:BA23">
    <cfRule type="containsText" dxfId="7" priority="26" operator="containsText" text="Please fill in data">
      <formula>NOT(ISERROR(SEARCH("Please fill in data",A4)))</formula>
    </cfRule>
  </conditionalFormatting>
  <conditionalFormatting sqref="B8:E8">
    <cfRule type="containsText" dxfId="6" priority="17" operator="containsText" text="Please fill in data">
      <formula>NOT(ISERROR(SEARCH("Please fill in data",B8)))</formula>
    </cfRule>
  </conditionalFormatting>
  <conditionalFormatting sqref="B9:E9">
    <cfRule type="cellIs" dxfId="5" priority="27" operator="equal">
      <formula>"Quarterly"</formula>
    </cfRule>
  </conditionalFormatting>
  <conditionalFormatting sqref="B11:AB23">
    <cfRule type="containsText" dxfId="4" priority="3" operator="containsText" text="Please fill in data">
      <formula>NOT(ISERROR(SEARCH("Please fill in data",B11)))</formula>
    </cfRule>
  </conditionalFormatting>
  <conditionalFormatting sqref="AC11:AD11 AD12:AD22 AC12:AC23">
    <cfRule type="containsText" dxfId="3" priority="4" operator="containsText" text="Please fill in data">
      <formula>NOT(ISERROR(SEARCH("Please fill in data",AC11)))</formula>
    </cfRule>
  </conditionalFormatting>
  <conditionalFormatting sqref="AE11:AJ23">
    <cfRule type="containsText" dxfId="2" priority="1" operator="containsText" text="Please fill in data">
      <formula>NOT(ISERROR(SEARCH("Please fill in data",AE11)))</formula>
    </cfRule>
  </conditionalFormatting>
  <conditionalFormatting sqref="AK11:AS11 AJ12:AS23 AD23:AE23">
    <cfRule type="containsText" dxfId="1" priority="2" operator="containsText" text="Please fill in data">
      <formula>NOT(ISERROR(SEARCH("Please fill in data",AD11)))</formula>
    </cfRule>
  </conditionalFormatting>
  <conditionalFormatting sqref="AX8:AZ8">
    <cfRule type="containsText" dxfId="0" priority="12" operator="containsText" text="Please fill in data">
      <formula>NOT(ISERROR(SEARCH("Please fill in data",AX8)))</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r:uid="{9ED547DD-160A-4AE6-878E-F2359FEED05F}">
          <x14:formula1>
            <xm:f>'Dropdown Options'!$L$7:$L$12</xm:f>
          </x14:formula1>
          <xm:sqref>D11:D23</xm:sqref>
        </x14:dataValidation>
        <x14:dataValidation type="list" allowBlank="1" showInputMessage="1" showErrorMessage="1" xr:uid="{1B5CBDDF-E749-4F1D-A14D-A0D2CC9F38B5}">
          <x14:formula1>
            <xm:f>'Dropdown Options'!$I$7:$I$10</xm:f>
          </x14:formula1>
          <xm:sqref>AB11:AB23</xm:sqref>
        </x14:dataValidation>
        <x14:dataValidation type="list" allowBlank="1" showInputMessage="1" showErrorMessage="1" xr:uid="{36A10449-F1A5-4C7C-BA45-2983DC1EFAB5}">
          <x14:formula1>
            <xm:f>'Dropdown Options'!$E$7:$E$68</xm:f>
          </x14:formula1>
          <xm:sqref>AZ11:AZ23 Y11:Z23</xm:sqref>
        </x14:dataValidation>
        <x14:dataValidation type="list" allowBlank="1" showInputMessage="1" showErrorMessage="1" xr:uid="{9986835A-C16F-4F7D-84E2-3C882D3B8CD2}">
          <x14:formula1>
            <xm:f>'Dropdown Options'!$F$7:$F$8</xm:f>
          </x14:formula1>
          <xm:sqref>AT11:AT23</xm:sqref>
        </x14:dataValidation>
        <x14:dataValidation type="list" allowBlank="1" showInputMessage="1" showErrorMessage="1" xr:uid="{1EDD1018-CDD9-49C6-9D5E-15C2AFB91041}">
          <x14:formula1>
            <xm:f>'Dropdown Options'!$P$7:$P$8</xm:f>
          </x14:formula1>
          <xm:sqref>BA11:BA23</xm:sqref>
        </x14:dataValidation>
        <x14:dataValidation type="list" allowBlank="1" showInputMessage="1" showErrorMessage="1" xr:uid="{0BAE1285-A9F1-4ADC-8913-569AA6AB64C5}">
          <x14:formula1>
            <xm:f>'Dropdown Options'!$M$7:$M$32</xm:f>
          </x14:formula1>
          <xm:sqref>AY11:AY23 C11:C23</xm:sqref>
        </x14:dataValidation>
        <x14:dataValidation type="list" allowBlank="1" showInputMessage="1" showErrorMessage="1" xr:uid="{7558D77C-D6DF-4CBB-8E79-FDFBB11C82E0}">
          <x14:formula1>
            <xm:f>'Dropdown Options'!$K$7:$K$92</xm:f>
          </x14:formula1>
          <xm:sqref>AX11:AX23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76FBD9-F62D-4A56-A05A-2EA0C7A0C27A}">
  <sheetPr codeName="Sheet12">
    <tabColor rgb="FF92D050"/>
  </sheetPr>
  <dimension ref="A1:J76"/>
  <sheetViews>
    <sheetView showGridLines="0" zoomScale="80" zoomScaleNormal="80" workbookViewId="0">
      <pane ySplit="4" topLeftCell="A5" activePane="bottomLeft" state="frozen"/>
      <selection pane="bottomLeft" activeCell="E5" sqref="E5"/>
      <selection activeCell="F10" sqref="F10"/>
    </sheetView>
  </sheetViews>
  <sheetFormatPr defaultColWidth="0" defaultRowHeight="12.75" zeroHeight="1"/>
  <cols>
    <col min="1" max="1" width="10.7109375" style="51" customWidth="1"/>
    <col min="2" max="2" width="11.7109375" style="51" customWidth="1"/>
    <col min="3" max="4" width="26.5703125" style="51" customWidth="1"/>
    <col min="5" max="5" width="64.5703125" style="51" customWidth="1"/>
    <col min="6" max="6" width="5.5703125" style="51" customWidth="1"/>
    <col min="7" max="7" width="20.7109375" style="51" customWidth="1"/>
    <col min="8" max="8" width="20.7109375" style="168" customWidth="1"/>
    <col min="9" max="10" width="20.7109375" style="51" customWidth="1"/>
    <col min="11" max="16384" width="8.85546875" style="51" hidden="1"/>
  </cols>
  <sheetData>
    <row r="1" spans="1:9" ht="30" customHeight="1">
      <c r="A1" s="229" t="s">
        <v>1895</v>
      </c>
    </row>
    <row r="2" spans="1:9" ht="30" customHeight="1">
      <c r="H2" s="189"/>
    </row>
    <row r="3" spans="1:9" ht="30" customHeight="1">
      <c r="A3" s="269"/>
    </row>
    <row r="4" spans="1:9" ht="48" customHeight="1">
      <c r="A4" s="190" t="s">
        <v>9</v>
      </c>
      <c r="B4" s="190" t="s">
        <v>503</v>
      </c>
      <c r="C4" s="190" t="s">
        <v>584</v>
      </c>
      <c r="D4" s="190" t="s">
        <v>698</v>
      </c>
      <c r="E4" s="190" t="s">
        <v>699</v>
      </c>
      <c r="F4" s="185"/>
      <c r="G4" s="190" t="s">
        <v>1896</v>
      </c>
      <c r="H4" s="190" t="s">
        <v>701</v>
      </c>
      <c r="I4" s="190" t="s">
        <v>702</v>
      </c>
    </row>
    <row r="5" spans="1:9" ht="20.100000000000001" customHeight="1">
      <c r="A5" s="14"/>
      <c r="B5" s="14"/>
      <c r="C5" s="14"/>
      <c r="D5" s="14"/>
      <c r="E5" s="14"/>
      <c r="F5" s="185"/>
      <c r="G5" s="14"/>
      <c r="H5" s="14"/>
      <c r="I5" s="14"/>
    </row>
    <row r="6" spans="1:9" ht="24.95" customHeight="1">
      <c r="A6" s="191" t="s">
        <v>703</v>
      </c>
      <c r="B6" s="191" t="s">
        <v>504</v>
      </c>
      <c r="C6" s="191" t="s">
        <v>585</v>
      </c>
      <c r="D6" s="191" t="s">
        <v>704</v>
      </c>
      <c r="E6" s="253" t="s">
        <v>1897</v>
      </c>
      <c r="F6" s="185"/>
      <c r="G6" s="191" t="s">
        <v>706</v>
      </c>
      <c r="H6" s="191"/>
      <c r="I6" s="191" t="s">
        <v>707</v>
      </c>
    </row>
    <row r="7" spans="1:9" ht="24.95" customHeight="1">
      <c r="A7" s="14" t="s">
        <v>708</v>
      </c>
      <c r="B7" s="14" t="s">
        <v>505</v>
      </c>
      <c r="C7" s="14" t="s">
        <v>30</v>
      </c>
      <c r="D7" s="14" t="s">
        <v>709</v>
      </c>
      <c r="E7" s="14" t="s">
        <v>710</v>
      </c>
      <c r="F7" s="185"/>
      <c r="G7" s="14" t="s">
        <v>711</v>
      </c>
      <c r="H7" s="14"/>
      <c r="I7" s="14"/>
    </row>
    <row r="8" spans="1:9" ht="24.95" customHeight="1">
      <c r="A8" s="191" t="s">
        <v>712</v>
      </c>
      <c r="B8" s="191" t="s">
        <v>506</v>
      </c>
      <c r="C8" s="191" t="s">
        <v>33</v>
      </c>
      <c r="D8" s="191" t="s">
        <v>709</v>
      </c>
      <c r="E8" s="253" t="s">
        <v>713</v>
      </c>
      <c r="F8" s="185"/>
      <c r="G8" s="191" t="s">
        <v>714</v>
      </c>
      <c r="H8" s="191"/>
      <c r="I8" s="191"/>
    </row>
    <row r="9" spans="1:9" ht="24.95" customHeight="1">
      <c r="A9" s="14" t="s">
        <v>715</v>
      </c>
      <c r="B9" s="14" t="s">
        <v>507</v>
      </c>
      <c r="C9" s="14" t="s">
        <v>586</v>
      </c>
      <c r="D9" s="14" t="s">
        <v>716</v>
      </c>
      <c r="E9" s="14" t="s">
        <v>1898</v>
      </c>
      <c r="F9" s="185"/>
      <c r="G9" s="14" t="s">
        <v>718</v>
      </c>
      <c r="H9" s="14" t="s">
        <v>719</v>
      </c>
      <c r="I9" s="14" t="s">
        <v>675</v>
      </c>
    </row>
    <row r="10" spans="1:9" ht="24.95" customHeight="1">
      <c r="A10" s="191" t="s">
        <v>1899</v>
      </c>
      <c r="B10" s="191" t="s">
        <v>1764</v>
      </c>
      <c r="C10" s="191" t="s">
        <v>974</v>
      </c>
      <c r="D10" s="191" t="s">
        <v>816</v>
      </c>
      <c r="E10" s="253" t="s">
        <v>1900</v>
      </c>
      <c r="F10" s="185"/>
      <c r="G10" s="191"/>
      <c r="H10" s="191" t="s">
        <v>1901</v>
      </c>
      <c r="I10" s="191" t="s">
        <v>1873</v>
      </c>
    </row>
    <row r="11" spans="1:9" ht="24.95" customHeight="1">
      <c r="A11" s="14" t="s">
        <v>1902</v>
      </c>
      <c r="B11" s="14" t="s">
        <v>1765</v>
      </c>
      <c r="C11" s="14" t="s">
        <v>977</v>
      </c>
      <c r="D11" s="14" t="s">
        <v>816</v>
      </c>
      <c r="E11" s="14" t="s">
        <v>1903</v>
      </c>
      <c r="F11" s="185"/>
      <c r="G11" s="14"/>
      <c r="H11" s="14"/>
      <c r="I11" s="14" t="s">
        <v>707</v>
      </c>
    </row>
    <row r="12" spans="1:9" ht="24.95" customHeight="1">
      <c r="A12" s="191" t="s">
        <v>1904</v>
      </c>
      <c r="B12" s="191" t="s">
        <v>1766</v>
      </c>
      <c r="C12" s="191" t="s">
        <v>983</v>
      </c>
      <c r="D12" s="191" t="s">
        <v>816</v>
      </c>
      <c r="E12" s="253" t="s">
        <v>1905</v>
      </c>
      <c r="F12" s="185"/>
      <c r="G12" s="191"/>
      <c r="H12" s="191" t="s">
        <v>1906</v>
      </c>
      <c r="I12" s="191" t="s">
        <v>1874</v>
      </c>
    </row>
    <row r="13" spans="1:9" ht="24.95" customHeight="1">
      <c r="A13" s="14" t="s">
        <v>1907</v>
      </c>
      <c r="B13" s="14" t="s">
        <v>1767</v>
      </c>
      <c r="C13" s="14" t="s">
        <v>986</v>
      </c>
      <c r="D13" s="14" t="s">
        <v>828</v>
      </c>
      <c r="E13" s="14" t="s">
        <v>1908</v>
      </c>
      <c r="F13" s="185"/>
      <c r="G13" s="14"/>
      <c r="H13" s="14" t="s">
        <v>1909</v>
      </c>
      <c r="I13" s="14" t="s">
        <v>1875</v>
      </c>
    </row>
    <row r="14" spans="1:9" ht="24.95" customHeight="1">
      <c r="A14" s="191" t="s">
        <v>1910</v>
      </c>
      <c r="B14" s="191" t="s">
        <v>1768</v>
      </c>
      <c r="C14" s="191" t="s">
        <v>989</v>
      </c>
      <c r="D14" s="191" t="s">
        <v>816</v>
      </c>
      <c r="E14" s="253" t="s">
        <v>1911</v>
      </c>
      <c r="F14" s="185"/>
      <c r="G14" s="191"/>
      <c r="H14" s="191" t="s">
        <v>1912</v>
      </c>
      <c r="I14" s="191" t="s">
        <v>1876</v>
      </c>
    </row>
    <row r="15" spans="1:9" ht="24.95" customHeight="1">
      <c r="A15" s="14" t="s">
        <v>1913</v>
      </c>
      <c r="B15" s="14" t="s">
        <v>1769</v>
      </c>
      <c r="C15" s="14" t="s">
        <v>992</v>
      </c>
      <c r="D15" s="14" t="s">
        <v>816</v>
      </c>
      <c r="E15" s="14" t="s">
        <v>1914</v>
      </c>
      <c r="F15" s="185"/>
      <c r="G15" s="14"/>
      <c r="H15" s="14"/>
      <c r="I15" s="14" t="s">
        <v>707</v>
      </c>
    </row>
    <row r="16" spans="1:9" ht="24.95" customHeight="1">
      <c r="A16" s="191" t="s">
        <v>1915</v>
      </c>
      <c r="B16" s="191" t="s">
        <v>1770</v>
      </c>
      <c r="C16" s="191" t="s">
        <v>998</v>
      </c>
      <c r="D16" s="191" t="s">
        <v>816</v>
      </c>
      <c r="E16" s="253" t="s">
        <v>1916</v>
      </c>
      <c r="F16" s="185"/>
      <c r="G16" s="191"/>
      <c r="H16" s="191" t="s">
        <v>1917</v>
      </c>
      <c r="I16" s="191" t="s">
        <v>1877</v>
      </c>
    </row>
    <row r="17" spans="1:9" ht="24.95" customHeight="1">
      <c r="A17" s="14" t="s">
        <v>1918</v>
      </c>
      <c r="B17" s="14" t="s">
        <v>1771</v>
      </c>
      <c r="C17" s="14" t="s">
        <v>1001</v>
      </c>
      <c r="D17" s="14" t="s">
        <v>828</v>
      </c>
      <c r="E17" s="14" t="s">
        <v>1919</v>
      </c>
      <c r="F17" s="185"/>
      <c r="G17" s="14"/>
      <c r="H17" s="14" t="s">
        <v>1920</v>
      </c>
      <c r="I17" s="14" t="s">
        <v>1878</v>
      </c>
    </row>
    <row r="18" spans="1:9" ht="24.95" customHeight="1">
      <c r="A18" s="191" t="s">
        <v>1921</v>
      </c>
      <c r="B18" s="191" t="s">
        <v>1772</v>
      </c>
      <c r="C18" s="191" t="s">
        <v>1004</v>
      </c>
      <c r="D18" s="191" t="s">
        <v>816</v>
      </c>
      <c r="E18" s="253" t="s">
        <v>1922</v>
      </c>
      <c r="F18" s="185"/>
      <c r="G18" s="191"/>
      <c r="H18" s="191" t="s">
        <v>1923</v>
      </c>
      <c r="I18" s="191" t="s">
        <v>1879</v>
      </c>
    </row>
    <row r="19" spans="1:9" ht="24.95" customHeight="1">
      <c r="A19" s="14" t="s">
        <v>1924</v>
      </c>
      <c r="B19" s="14" t="s">
        <v>1773</v>
      </c>
      <c r="C19" s="14" t="s">
        <v>1007</v>
      </c>
      <c r="D19" s="14" t="s">
        <v>816</v>
      </c>
      <c r="E19" s="14" t="s">
        <v>1925</v>
      </c>
      <c r="F19" s="185"/>
      <c r="G19" s="14"/>
      <c r="H19" s="14"/>
      <c r="I19" s="14" t="s">
        <v>707</v>
      </c>
    </row>
    <row r="20" spans="1:9" ht="24.95" customHeight="1">
      <c r="A20" s="191" t="s">
        <v>1926</v>
      </c>
      <c r="B20" s="191" t="s">
        <v>1774</v>
      </c>
      <c r="C20" s="191" t="s">
        <v>1013</v>
      </c>
      <c r="D20" s="191" t="s">
        <v>816</v>
      </c>
      <c r="E20" s="253" t="s">
        <v>1927</v>
      </c>
      <c r="F20" s="185"/>
      <c r="G20" s="191"/>
      <c r="H20" s="191"/>
      <c r="I20" s="191" t="s">
        <v>707</v>
      </c>
    </row>
    <row r="21" spans="1:9" ht="24.95" customHeight="1">
      <c r="A21" s="14" t="s">
        <v>1928</v>
      </c>
      <c r="B21" s="14" t="s">
        <v>1775</v>
      </c>
      <c r="C21" s="14" t="s">
        <v>1019</v>
      </c>
      <c r="D21" s="14" t="s">
        <v>816</v>
      </c>
      <c r="E21" s="14" t="s">
        <v>1929</v>
      </c>
      <c r="F21" s="185"/>
      <c r="G21" s="14"/>
      <c r="H21" s="14" t="s">
        <v>1930</v>
      </c>
      <c r="I21" s="14" t="s">
        <v>1880</v>
      </c>
    </row>
    <row r="22" spans="1:9" ht="24.95" customHeight="1">
      <c r="A22" s="191" t="s">
        <v>1931</v>
      </c>
      <c r="B22" s="191" t="s">
        <v>1776</v>
      </c>
      <c r="C22" s="191" t="s">
        <v>1932</v>
      </c>
      <c r="D22" s="191" t="s">
        <v>828</v>
      </c>
      <c r="E22" s="253" t="s">
        <v>1933</v>
      </c>
      <c r="F22" s="185"/>
      <c r="G22" s="191"/>
      <c r="H22" s="191" t="s">
        <v>1934</v>
      </c>
      <c r="I22" s="191" t="s">
        <v>1881</v>
      </c>
    </row>
    <row r="23" spans="1:9" ht="24.95" customHeight="1">
      <c r="A23" s="14" t="s">
        <v>1935</v>
      </c>
      <c r="B23" s="14" t="s">
        <v>1777</v>
      </c>
      <c r="C23" s="14" t="s">
        <v>1031</v>
      </c>
      <c r="D23" s="14" t="s">
        <v>816</v>
      </c>
      <c r="E23" s="14" t="s">
        <v>1936</v>
      </c>
      <c r="F23" s="185"/>
      <c r="G23" s="14"/>
      <c r="H23" s="14"/>
      <c r="I23" s="14" t="s">
        <v>707</v>
      </c>
    </row>
    <row r="24" spans="1:9" ht="24.95" customHeight="1">
      <c r="A24" s="191" t="s">
        <v>1937</v>
      </c>
      <c r="B24" s="191" t="s">
        <v>1778</v>
      </c>
      <c r="C24" s="191" t="s">
        <v>1034</v>
      </c>
      <c r="D24" s="191" t="s">
        <v>816</v>
      </c>
      <c r="E24" s="253" t="s">
        <v>1938</v>
      </c>
      <c r="F24" s="185"/>
      <c r="G24" s="191"/>
      <c r="H24" s="191"/>
      <c r="I24" s="191" t="s">
        <v>707</v>
      </c>
    </row>
    <row r="25" spans="1:9" ht="24.95" customHeight="1">
      <c r="A25" s="14" t="s">
        <v>1939</v>
      </c>
      <c r="B25" s="14" t="s">
        <v>1779</v>
      </c>
      <c r="C25" s="14" t="s">
        <v>1037</v>
      </c>
      <c r="D25" s="14" t="s">
        <v>816</v>
      </c>
      <c r="E25" s="14" t="s">
        <v>1940</v>
      </c>
      <c r="F25" s="185"/>
      <c r="G25" s="14"/>
      <c r="H25" s="14"/>
      <c r="I25" s="14" t="s">
        <v>707</v>
      </c>
    </row>
    <row r="26" spans="1:9" ht="24.95" customHeight="1">
      <c r="A26" s="191" t="s">
        <v>1941</v>
      </c>
      <c r="B26" s="191" t="s">
        <v>1780</v>
      </c>
      <c r="C26" s="191" t="s">
        <v>1813</v>
      </c>
      <c r="D26" s="191" t="s">
        <v>853</v>
      </c>
      <c r="E26" s="253" t="s">
        <v>1942</v>
      </c>
      <c r="F26" s="185"/>
      <c r="G26" s="191"/>
      <c r="H26" s="191"/>
      <c r="I26" s="191" t="s">
        <v>707</v>
      </c>
    </row>
    <row r="27" spans="1:9" ht="24.95" customHeight="1">
      <c r="A27" s="14" t="s">
        <v>1943</v>
      </c>
      <c r="B27" s="14" t="s">
        <v>1781</v>
      </c>
      <c r="C27" s="14" t="s">
        <v>1814</v>
      </c>
      <c r="D27" s="14" t="s">
        <v>853</v>
      </c>
      <c r="E27" s="14" t="s">
        <v>1944</v>
      </c>
      <c r="F27" s="185"/>
      <c r="G27" s="14"/>
      <c r="H27" s="14"/>
      <c r="I27" s="14" t="s">
        <v>707</v>
      </c>
    </row>
    <row r="28" spans="1:9" ht="24.95" customHeight="1">
      <c r="A28" s="191" t="s">
        <v>1945</v>
      </c>
      <c r="B28" s="191" t="s">
        <v>1782</v>
      </c>
      <c r="C28" s="191" t="s">
        <v>1815</v>
      </c>
      <c r="D28" s="191" t="s">
        <v>816</v>
      </c>
      <c r="E28" s="253" t="s">
        <v>1946</v>
      </c>
      <c r="F28" s="185"/>
      <c r="G28" s="191"/>
      <c r="H28" s="191" t="s">
        <v>1947</v>
      </c>
      <c r="I28" s="191" t="s">
        <v>1882</v>
      </c>
    </row>
    <row r="29" spans="1:9" ht="24.95" customHeight="1">
      <c r="A29" s="14" t="s">
        <v>1948</v>
      </c>
      <c r="B29" s="14" t="s">
        <v>1783</v>
      </c>
      <c r="C29" s="14" t="s">
        <v>1816</v>
      </c>
      <c r="D29" s="14" t="s">
        <v>709</v>
      </c>
      <c r="E29" s="14" t="s">
        <v>1949</v>
      </c>
      <c r="F29" s="185"/>
      <c r="G29" s="14"/>
      <c r="H29" s="14"/>
      <c r="I29" s="14" t="s">
        <v>707</v>
      </c>
    </row>
    <row r="30" spans="1:9" ht="24.95" customHeight="1">
      <c r="A30" s="191" t="s">
        <v>1950</v>
      </c>
      <c r="B30" s="191" t="s">
        <v>1784</v>
      </c>
      <c r="C30" s="191" t="s">
        <v>1817</v>
      </c>
      <c r="D30" s="191" t="s">
        <v>709</v>
      </c>
      <c r="E30" s="253" t="s">
        <v>1949</v>
      </c>
      <c r="F30" s="185"/>
      <c r="G30" s="191"/>
      <c r="H30" s="191"/>
      <c r="I30" s="191" t="s">
        <v>707</v>
      </c>
    </row>
    <row r="31" spans="1:9" ht="24.95" customHeight="1">
      <c r="A31" s="14" t="s">
        <v>1951</v>
      </c>
      <c r="B31" s="14" t="s">
        <v>1785</v>
      </c>
      <c r="C31" s="14" t="s">
        <v>1818</v>
      </c>
      <c r="D31" s="14" t="s">
        <v>816</v>
      </c>
      <c r="E31" s="14" t="s">
        <v>1952</v>
      </c>
      <c r="F31" s="185"/>
      <c r="G31" s="14"/>
      <c r="H31" s="14"/>
      <c r="I31" s="14" t="s">
        <v>707</v>
      </c>
    </row>
    <row r="32" spans="1:9" ht="24.95" customHeight="1">
      <c r="A32" s="191" t="s">
        <v>1953</v>
      </c>
      <c r="B32" s="191" t="s">
        <v>1786</v>
      </c>
      <c r="C32" s="191" t="s">
        <v>1819</v>
      </c>
      <c r="D32" s="191" t="s">
        <v>709</v>
      </c>
      <c r="E32" s="253" t="s">
        <v>1954</v>
      </c>
      <c r="F32" s="185"/>
      <c r="G32" s="191"/>
      <c r="H32" s="191"/>
      <c r="I32" s="191" t="s">
        <v>707</v>
      </c>
    </row>
    <row r="33" spans="1:9" ht="24.95" customHeight="1">
      <c r="A33" s="14" t="s">
        <v>910</v>
      </c>
      <c r="B33" s="14" t="s">
        <v>1787</v>
      </c>
      <c r="C33" s="14" t="s">
        <v>1094</v>
      </c>
      <c r="D33" s="14" t="s">
        <v>816</v>
      </c>
      <c r="E33" s="14" t="s">
        <v>1955</v>
      </c>
      <c r="F33" s="185"/>
      <c r="G33" s="14"/>
      <c r="H33" s="14" t="s">
        <v>1956</v>
      </c>
      <c r="I33" s="14" t="s">
        <v>1883</v>
      </c>
    </row>
    <row r="34" spans="1:9" ht="24.95" customHeight="1">
      <c r="A34" s="191" t="s">
        <v>1957</v>
      </c>
      <c r="B34" s="191" t="s">
        <v>1788</v>
      </c>
      <c r="C34" s="191" t="s">
        <v>1097</v>
      </c>
      <c r="D34" s="191" t="s">
        <v>816</v>
      </c>
      <c r="E34" s="253" t="s">
        <v>1958</v>
      </c>
      <c r="F34" s="185"/>
      <c r="G34" s="191"/>
      <c r="H34" s="191"/>
      <c r="I34" s="191" t="s">
        <v>707</v>
      </c>
    </row>
    <row r="35" spans="1:9" ht="24.95" customHeight="1">
      <c r="A35" s="14" t="s">
        <v>1959</v>
      </c>
      <c r="B35" s="14" t="s">
        <v>1789</v>
      </c>
      <c r="C35" s="14" t="s">
        <v>1100</v>
      </c>
      <c r="D35" s="14" t="s">
        <v>853</v>
      </c>
      <c r="E35" s="14" t="s">
        <v>1556</v>
      </c>
      <c r="F35" s="185"/>
      <c r="G35" s="14"/>
      <c r="H35" s="14"/>
      <c r="I35" s="14" t="s">
        <v>707</v>
      </c>
    </row>
    <row r="36" spans="1:9" ht="24.95" customHeight="1">
      <c r="A36" s="191" t="s">
        <v>1960</v>
      </c>
      <c r="B36" s="191" t="s">
        <v>1790</v>
      </c>
      <c r="C36" s="191" t="s">
        <v>1820</v>
      </c>
      <c r="D36" s="191" t="s">
        <v>816</v>
      </c>
      <c r="E36" s="253" t="s">
        <v>1961</v>
      </c>
      <c r="F36" s="185"/>
      <c r="G36" s="191"/>
      <c r="H36" s="191" t="s">
        <v>1962</v>
      </c>
      <c r="I36" s="191" t="s">
        <v>1884</v>
      </c>
    </row>
    <row r="37" spans="1:9" ht="24.95" customHeight="1">
      <c r="A37" s="14" t="s">
        <v>1963</v>
      </c>
      <c r="B37" s="14" t="s">
        <v>1791</v>
      </c>
      <c r="C37" s="14" t="s">
        <v>1144</v>
      </c>
      <c r="D37" s="14" t="s">
        <v>828</v>
      </c>
      <c r="E37" s="14" t="s">
        <v>1964</v>
      </c>
      <c r="F37" s="185"/>
      <c r="G37" s="14"/>
      <c r="H37" s="14" t="s">
        <v>1965</v>
      </c>
      <c r="I37" s="14" t="s">
        <v>1885</v>
      </c>
    </row>
    <row r="38" spans="1:9" ht="24.95" customHeight="1">
      <c r="A38" s="191" t="s">
        <v>1966</v>
      </c>
      <c r="B38" s="191" t="s">
        <v>1792</v>
      </c>
      <c r="C38" s="191" t="s">
        <v>1821</v>
      </c>
      <c r="D38" s="191" t="s">
        <v>816</v>
      </c>
      <c r="E38" s="253" t="s">
        <v>1967</v>
      </c>
      <c r="F38" s="185"/>
      <c r="G38" s="191"/>
      <c r="H38" s="191"/>
      <c r="I38" s="191" t="s">
        <v>707</v>
      </c>
    </row>
    <row r="39" spans="1:9" ht="24.95" customHeight="1">
      <c r="A39" s="14" t="s">
        <v>1968</v>
      </c>
      <c r="B39" s="14" t="s">
        <v>1793</v>
      </c>
      <c r="C39" s="14" t="s">
        <v>1150</v>
      </c>
      <c r="D39" s="14" t="s">
        <v>816</v>
      </c>
      <c r="E39" s="14" t="s">
        <v>1583</v>
      </c>
      <c r="F39" s="185"/>
      <c r="G39" s="14"/>
      <c r="H39" s="14"/>
      <c r="I39" s="14" t="s">
        <v>707</v>
      </c>
    </row>
    <row r="40" spans="1:9" ht="24.95" customHeight="1">
      <c r="A40" s="191" t="s">
        <v>1969</v>
      </c>
      <c r="B40" s="191" t="s">
        <v>1794</v>
      </c>
      <c r="C40" s="191" t="s">
        <v>1153</v>
      </c>
      <c r="D40" s="191" t="s">
        <v>816</v>
      </c>
      <c r="E40" s="253" t="s">
        <v>1586</v>
      </c>
      <c r="F40" s="185"/>
      <c r="G40" s="191"/>
      <c r="H40" s="191"/>
      <c r="I40" s="191" t="s">
        <v>707</v>
      </c>
    </row>
    <row r="41" spans="1:9" ht="24.95" customHeight="1">
      <c r="A41" s="14" t="s">
        <v>1970</v>
      </c>
      <c r="B41" s="14" t="s">
        <v>1795</v>
      </c>
      <c r="C41" s="14" t="s">
        <v>1822</v>
      </c>
      <c r="D41" s="14" t="s">
        <v>816</v>
      </c>
      <c r="E41" s="14" t="s">
        <v>1589</v>
      </c>
      <c r="F41" s="185"/>
      <c r="G41" s="14"/>
      <c r="H41" s="14" t="s">
        <v>1971</v>
      </c>
      <c r="I41" s="14" t="s">
        <v>1886</v>
      </c>
    </row>
    <row r="42" spans="1:9" ht="24.95" customHeight="1">
      <c r="A42" s="191" t="s">
        <v>1972</v>
      </c>
      <c r="B42" s="191" t="s">
        <v>1796</v>
      </c>
      <c r="C42" s="191" t="s">
        <v>1823</v>
      </c>
      <c r="D42" s="191" t="s">
        <v>816</v>
      </c>
      <c r="E42" s="253" t="s">
        <v>1592</v>
      </c>
      <c r="F42" s="185"/>
      <c r="G42" s="191"/>
      <c r="H42" s="191" t="s">
        <v>1973</v>
      </c>
      <c r="I42" s="191" t="s">
        <v>1887</v>
      </c>
    </row>
    <row r="43" spans="1:9" ht="24.95" customHeight="1">
      <c r="A43" s="14" t="s">
        <v>1974</v>
      </c>
      <c r="B43" s="14" t="s">
        <v>1797</v>
      </c>
      <c r="C43" s="14" t="s">
        <v>1824</v>
      </c>
      <c r="D43" s="14" t="s">
        <v>828</v>
      </c>
      <c r="E43" s="14" t="s">
        <v>1975</v>
      </c>
      <c r="F43" s="185"/>
      <c r="G43" s="14"/>
      <c r="H43" s="14" t="s">
        <v>1976</v>
      </c>
      <c r="I43" s="14" t="s">
        <v>1888</v>
      </c>
    </row>
    <row r="44" spans="1:9" ht="24.95" customHeight="1">
      <c r="A44" s="191" t="s">
        <v>1977</v>
      </c>
      <c r="B44" s="191" t="s">
        <v>1798</v>
      </c>
      <c r="C44" s="191" t="s">
        <v>1825</v>
      </c>
      <c r="D44" s="191" t="s">
        <v>828</v>
      </c>
      <c r="E44" s="253" t="s">
        <v>1978</v>
      </c>
      <c r="F44" s="185"/>
      <c r="G44" s="191"/>
      <c r="H44" s="191" t="s">
        <v>1979</v>
      </c>
      <c r="I44" s="191" t="s">
        <v>1889</v>
      </c>
    </row>
    <row r="45" spans="1:9" ht="24.95" customHeight="1">
      <c r="A45" s="14" t="s">
        <v>1980</v>
      </c>
      <c r="B45" s="14" t="s">
        <v>1799</v>
      </c>
      <c r="C45" s="14" t="s">
        <v>1826</v>
      </c>
      <c r="D45" s="14" t="s">
        <v>828</v>
      </c>
      <c r="E45" s="14" t="s">
        <v>1981</v>
      </c>
      <c r="F45" s="185"/>
      <c r="G45" s="14"/>
      <c r="H45" s="14" t="s">
        <v>1982</v>
      </c>
      <c r="I45" s="14" t="s">
        <v>1890</v>
      </c>
    </row>
    <row r="46" spans="1:9" ht="24.95" customHeight="1">
      <c r="A46" s="191" t="s">
        <v>1983</v>
      </c>
      <c r="B46" s="191" t="s">
        <v>1800</v>
      </c>
      <c r="C46" s="191" t="s">
        <v>1827</v>
      </c>
      <c r="D46" s="191" t="s">
        <v>828</v>
      </c>
      <c r="E46" s="253" t="s">
        <v>1616</v>
      </c>
      <c r="F46" s="185"/>
      <c r="G46" s="191"/>
      <c r="H46" s="191" t="s">
        <v>1984</v>
      </c>
      <c r="I46" s="191" t="s">
        <v>1891</v>
      </c>
    </row>
    <row r="47" spans="1:9" ht="24.95" customHeight="1">
      <c r="A47" s="14" t="s">
        <v>1985</v>
      </c>
      <c r="B47" s="14" t="s">
        <v>1801</v>
      </c>
      <c r="C47" s="14" t="s">
        <v>1828</v>
      </c>
      <c r="D47" s="14" t="s">
        <v>828</v>
      </c>
      <c r="E47" s="14" t="s">
        <v>1618</v>
      </c>
      <c r="F47" s="185"/>
      <c r="G47" s="14"/>
      <c r="H47" s="14" t="s">
        <v>1986</v>
      </c>
      <c r="I47" s="14" t="s">
        <v>1892</v>
      </c>
    </row>
    <row r="48" spans="1:9" ht="24.95" customHeight="1">
      <c r="A48" s="191" t="s">
        <v>1987</v>
      </c>
      <c r="B48" s="191" t="s">
        <v>1802</v>
      </c>
      <c r="C48" s="191" t="s">
        <v>1829</v>
      </c>
      <c r="D48" s="191" t="s">
        <v>828</v>
      </c>
      <c r="E48" s="253" t="s">
        <v>1988</v>
      </c>
      <c r="F48" s="185"/>
      <c r="G48" s="191"/>
      <c r="H48" s="191" t="s">
        <v>1989</v>
      </c>
      <c r="I48" s="191" t="s">
        <v>1893</v>
      </c>
    </row>
    <row r="49" spans="1:9" ht="24.95" customHeight="1">
      <c r="A49" s="14" t="s">
        <v>1990</v>
      </c>
      <c r="B49" s="14" t="s">
        <v>1803</v>
      </c>
      <c r="C49" s="14" t="s">
        <v>1219</v>
      </c>
      <c r="D49" s="14" t="s">
        <v>828</v>
      </c>
      <c r="E49" s="14" t="s">
        <v>1991</v>
      </c>
      <c r="F49" s="185"/>
      <c r="G49" s="14"/>
      <c r="H49" s="14" t="s">
        <v>1992</v>
      </c>
      <c r="I49" s="14" t="s">
        <v>1894</v>
      </c>
    </row>
    <row r="50" spans="1:9" ht="24.95" customHeight="1">
      <c r="A50" s="191" t="s">
        <v>1993</v>
      </c>
      <c r="B50" s="191" t="s">
        <v>1804</v>
      </c>
      <c r="C50" s="191" t="s">
        <v>1994</v>
      </c>
      <c r="D50" s="191" t="s">
        <v>709</v>
      </c>
      <c r="E50" s="253" t="s">
        <v>1995</v>
      </c>
      <c r="F50" s="185"/>
      <c r="G50" s="191"/>
      <c r="H50" s="191"/>
      <c r="I50" s="191" t="s">
        <v>707</v>
      </c>
    </row>
    <row r="51" spans="1:9" ht="24.95" customHeight="1">
      <c r="A51" s="14" t="s">
        <v>1996</v>
      </c>
      <c r="B51" s="14" t="s">
        <v>1805</v>
      </c>
      <c r="C51" s="14" t="s">
        <v>1831</v>
      </c>
      <c r="D51" s="14" t="s">
        <v>816</v>
      </c>
      <c r="E51" s="14" t="s">
        <v>1997</v>
      </c>
      <c r="F51" s="185"/>
      <c r="G51" s="14"/>
      <c r="H51" s="14"/>
      <c r="I51" s="14" t="s">
        <v>707</v>
      </c>
    </row>
    <row r="52" spans="1:9" ht="24.95" customHeight="1">
      <c r="A52" s="191" t="s">
        <v>1998</v>
      </c>
      <c r="B52" s="191" t="s">
        <v>1806</v>
      </c>
      <c r="C52" s="191" t="s">
        <v>1832</v>
      </c>
      <c r="D52" s="191" t="s">
        <v>816</v>
      </c>
      <c r="E52" s="253" t="s">
        <v>1999</v>
      </c>
      <c r="F52" s="185"/>
      <c r="G52" s="191"/>
      <c r="H52" s="191"/>
      <c r="I52" s="191" t="s">
        <v>707</v>
      </c>
    </row>
    <row r="53" spans="1:9" ht="24.95" customHeight="1">
      <c r="A53" s="14" t="s">
        <v>2000</v>
      </c>
      <c r="B53" s="14" t="s">
        <v>1807</v>
      </c>
      <c r="C53" s="14" t="s">
        <v>1833</v>
      </c>
      <c r="D53" s="14" t="s">
        <v>816</v>
      </c>
      <c r="E53" s="14" t="s">
        <v>2001</v>
      </c>
      <c r="F53" s="185"/>
      <c r="G53" s="14"/>
      <c r="H53" s="14"/>
      <c r="I53" s="14" t="s">
        <v>707</v>
      </c>
    </row>
    <row r="54" spans="1:9" ht="24.95" customHeight="1">
      <c r="A54" s="191" t="s">
        <v>2002</v>
      </c>
      <c r="B54" s="191" t="s">
        <v>1808</v>
      </c>
      <c r="C54" s="191" t="s">
        <v>2003</v>
      </c>
      <c r="D54" s="191" t="s">
        <v>709</v>
      </c>
      <c r="E54" s="253" t="s">
        <v>2004</v>
      </c>
      <c r="F54" s="185"/>
      <c r="G54" s="191" t="s">
        <v>2005</v>
      </c>
      <c r="H54" s="191"/>
      <c r="I54" s="191" t="s">
        <v>707</v>
      </c>
    </row>
    <row r="55" spans="1:9" ht="24.95" customHeight="1">
      <c r="A55" s="14" t="s">
        <v>2006</v>
      </c>
      <c r="B55" s="14" t="s">
        <v>1809</v>
      </c>
      <c r="C55" s="14" t="s">
        <v>2007</v>
      </c>
      <c r="D55" s="14" t="s">
        <v>709</v>
      </c>
      <c r="E55" s="14" t="s">
        <v>2008</v>
      </c>
      <c r="F55" s="185"/>
      <c r="G55" s="14" t="s">
        <v>2009</v>
      </c>
      <c r="H55" s="14"/>
      <c r="I55" s="14" t="s">
        <v>707</v>
      </c>
    </row>
    <row r="56" spans="1:9" ht="24.95" customHeight="1">
      <c r="A56" s="191" t="s">
        <v>2010</v>
      </c>
      <c r="B56" s="191" t="s">
        <v>1810</v>
      </c>
      <c r="C56" s="191" t="s">
        <v>2011</v>
      </c>
      <c r="D56" s="191" t="s">
        <v>709</v>
      </c>
      <c r="E56" s="253" t="s">
        <v>2012</v>
      </c>
      <c r="F56" s="185"/>
      <c r="G56" s="191" t="s">
        <v>2013</v>
      </c>
      <c r="H56" s="191"/>
      <c r="I56" s="191" t="s">
        <v>707</v>
      </c>
    </row>
    <row r="57" spans="1:9" ht="24.95" customHeight="1">
      <c r="A57" s="14" t="s">
        <v>2014</v>
      </c>
      <c r="B57" s="14" t="s">
        <v>1811</v>
      </c>
      <c r="C57" s="14" t="s">
        <v>2015</v>
      </c>
      <c r="D57" s="14" t="s">
        <v>709</v>
      </c>
      <c r="E57" s="14" t="s">
        <v>2016</v>
      </c>
      <c r="F57" s="185"/>
      <c r="G57" s="14"/>
      <c r="H57" s="14"/>
      <c r="I57" s="14"/>
    </row>
    <row r="58" spans="1:9" ht="24.95" customHeight="1" thickBot="1">
      <c r="H58" s="51"/>
    </row>
    <row r="59" spans="1:9" ht="14.25" customHeight="1">
      <c r="B59" s="335" t="s">
        <v>931</v>
      </c>
      <c r="C59" s="336"/>
      <c r="D59" s="336"/>
      <c r="E59" s="336"/>
      <c r="F59" s="336"/>
      <c r="G59" s="336"/>
      <c r="H59" s="336"/>
      <c r="I59" s="337"/>
    </row>
    <row r="60" spans="1:9" ht="14.25">
      <c r="B60" s="244"/>
      <c r="C60" s="192" t="s">
        <v>932</v>
      </c>
      <c r="D60" s="192"/>
      <c r="E60" s="192" t="s">
        <v>933</v>
      </c>
      <c r="F60" s="192"/>
      <c r="G60" s="192"/>
      <c r="H60" s="192"/>
      <c r="I60" s="245"/>
    </row>
    <row r="61" spans="1:9" ht="14.25">
      <c r="B61" s="246"/>
      <c r="C61" s="191" t="s">
        <v>934</v>
      </c>
      <c r="D61" s="191"/>
      <c r="E61" s="191" t="s">
        <v>935</v>
      </c>
      <c r="F61" s="191"/>
      <c r="G61" s="191"/>
      <c r="H61" s="191"/>
      <c r="I61" s="247"/>
    </row>
    <row r="62" spans="1:9" ht="14.25">
      <c r="B62" s="244"/>
      <c r="C62" s="192" t="s">
        <v>936</v>
      </c>
      <c r="D62" s="192"/>
      <c r="E62" s="192" t="s">
        <v>937</v>
      </c>
      <c r="F62" s="192"/>
      <c r="G62" s="192"/>
      <c r="H62" s="192"/>
      <c r="I62" s="245"/>
    </row>
    <row r="63" spans="1:9" ht="14.25">
      <c r="B63" s="246"/>
      <c r="C63" s="191" t="s">
        <v>938</v>
      </c>
      <c r="D63" s="191"/>
      <c r="E63" s="191" t="s">
        <v>939</v>
      </c>
      <c r="F63" s="191"/>
      <c r="G63" s="191"/>
      <c r="H63" s="191"/>
      <c r="I63" s="247"/>
    </row>
    <row r="64" spans="1:9" ht="14.25">
      <c r="B64" s="244"/>
      <c r="C64" s="192" t="s">
        <v>940</v>
      </c>
      <c r="D64" s="192"/>
      <c r="E64" s="192" t="s">
        <v>941</v>
      </c>
      <c r="F64" s="192"/>
      <c r="G64" s="192"/>
      <c r="H64" s="192"/>
      <c r="I64" s="245"/>
    </row>
    <row r="65" spans="2:9" ht="14.25">
      <c r="B65" s="246"/>
      <c r="C65" s="191" t="s">
        <v>942</v>
      </c>
      <c r="D65" s="191"/>
      <c r="E65" s="191" t="s">
        <v>943</v>
      </c>
      <c r="F65" s="191"/>
      <c r="G65" s="191"/>
      <c r="H65" s="191"/>
      <c r="I65" s="247"/>
    </row>
    <row r="66" spans="2:9" ht="14.25">
      <c r="B66" s="244"/>
      <c r="C66" s="192" t="s">
        <v>944</v>
      </c>
      <c r="D66" s="192"/>
      <c r="E66" s="192" t="s">
        <v>945</v>
      </c>
      <c r="F66" s="192"/>
      <c r="G66" s="192"/>
      <c r="H66" s="192"/>
      <c r="I66" s="245"/>
    </row>
    <row r="67" spans="2:9" ht="14.25">
      <c r="B67" s="246"/>
      <c r="C67" s="191" t="s">
        <v>946</v>
      </c>
      <c r="D67" s="191"/>
      <c r="E67" s="191" t="s">
        <v>947</v>
      </c>
      <c r="F67" s="191"/>
      <c r="G67" s="191"/>
      <c r="H67" s="191"/>
      <c r="I67" s="247"/>
    </row>
    <row r="68" spans="2:9" ht="14.25">
      <c r="B68" s="244"/>
      <c r="C68" s="192" t="s">
        <v>948</v>
      </c>
      <c r="D68" s="192"/>
      <c r="E68" s="192" t="s">
        <v>949</v>
      </c>
      <c r="F68" s="192"/>
      <c r="G68" s="192"/>
      <c r="H68" s="192"/>
      <c r="I68" s="245"/>
    </row>
    <row r="69" spans="2:9" ht="14.25">
      <c r="B69" s="246"/>
      <c r="C69" s="191" t="s">
        <v>950</v>
      </c>
      <c r="D69" s="191"/>
      <c r="E69" s="191" t="s">
        <v>951</v>
      </c>
      <c r="F69" s="191"/>
      <c r="G69" s="191"/>
      <c r="H69" s="191"/>
      <c r="I69" s="247"/>
    </row>
    <row r="70" spans="2:9" ht="14.25">
      <c r="B70" s="244"/>
      <c r="C70" s="192" t="s">
        <v>952</v>
      </c>
      <c r="D70" s="192"/>
      <c r="E70" s="192" t="s">
        <v>953</v>
      </c>
      <c r="F70" s="192"/>
      <c r="G70" s="192"/>
      <c r="H70" s="192"/>
      <c r="I70" s="245"/>
    </row>
    <row r="71" spans="2:9" ht="14.25">
      <c r="B71" s="246"/>
      <c r="C71" s="191" t="s">
        <v>954</v>
      </c>
      <c r="D71" s="191"/>
      <c r="E71" s="191" t="s">
        <v>955</v>
      </c>
      <c r="F71" s="191"/>
      <c r="G71" s="191"/>
      <c r="H71" s="191"/>
      <c r="I71" s="247"/>
    </row>
    <row r="72" spans="2:9" ht="14.25">
      <c r="B72" s="244"/>
      <c r="C72" s="192" t="s">
        <v>956</v>
      </c>
      <c r="D72" s="192"/>
      <c r="E72" s="192" t="s">
        <v>957</v>
      </c>
      <c r="F72" s="192"/>
      <c r="G72" s="192"/>
      <c r="H72" s="192"/>
      <c r="I72" s="245"/>
    </row>
    <row r="73" spans="2:9" ht="14.25">
      <c r="B73" s="246"/>
      <c r="C73" s="191" t="s">
        <v>958</v>
      </c>
      <c r="D73" s="191"/>
      <c r="E73" s="191" t="s">
        <v>959</v>
      </c>
      <c r="F73" s="191"/>
      <c r="G73" s="191"/>
      <c r="H73" s="191"/>
      <c r="I73" s="247"/>
    </row>
    <row r="74" spans="2:9" ht="14.25">
      <c r="B74" s="244"/>
      <c r="C74" s="192" t="s">
        <v>960</v>
      </c>
      <c r="D74" s="192"/>
      <c r="E74" s="192" t="s">
        <v>961</v>
      </c>
      <c r="F74" s="192"/>
      <c r="G74" s="192"/>
      <c r="H74" s="192"/>
      <c r="I74" s="245"/>
    </row>
    <row r="75" spans="2:9" ht="15" thickBot="1">
      <c r="B75" s="248"/>
      <c r="C75" s="249" t="s">
        <v>962</v>
      </c>
      <c r="D75" s="249"/>
      <c r="E75" s="249" t="s">
        <v>963</v>
      </c>
      <c r="F75" s="249"/>
      <c r="G75" s="249"/>
      <c r="H75" s="249"/>
      <c r="I75" s="250"/>
    </row>
    <row r="76" spans="2:9" ht="19.5" customHeight="1"/>
  </sheetData>
  <sheetProtection algorithmName="SHA-512" hashValue="BWkGboSHBkFXb8ZFyEYPeR+l1A4vjGhQM/G1iAXB1lHMHpeW6YWxTPo6+jUHzLlKuXR6KhGvGePzB+AAFuECZQ==" saltValue="+xWTM3EbOtROEv3bmrvS4A==" spinCount="100000" sheet="1" objects="1" scenarios="1"/>
  <mergeCells count="1">
    <mergeCell ref="B59:I59"/>
  </mergeCells>
  <phoneticPr fontId="16" type="noConversion"/>
  <hyperlinks>
    <hyperlink ref="E6" r:id="rId1" display="ID provided by fund manager/direct investor. Unique identifier of asset known by the direct fund manager/direct investor. This ID should remain unchanged for every period. Aligned with INREV ALI, click to see the details." xr:uid="{4B9FB06B-8737-407D-B84B-1531C16E70C6}"/>
    <hyperlink ref="E9" r:id="rId2" xr:uid="{9B588FA4-D3DA-4765-B59A-D0D47E31C653}"/>
    <hyperlink ref="E32" r:id="rId3" location="inrev-guidelines" display="The average level of climate -related transition risks of the asset based on manager's own assessment. For the typical climate-related risks for real estate assets, please see INREV Sustainability module." xr:uid="{855416CB-21FD-4E03-B1E6-007AF87255B1}"/>
  </hyperlinks>
  <pageMargins left="0.7" right="0.7" top="0.75" bottom="0.75" header="0.3" footer="0.3"/>
  <pageSetup paperSize="9" orientation="portrait" r:id="rId4"/>
  <drawing r:id="rId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6F060-08EA-4D82-8BCA-5C2548D9A1F4}">
  <sheetPr codeName="Sheet13">
    <tabColor theme="0"/>
  </sheetPr>
  <dimension ref="A1:Q425"/>
  <sheetViews>
    <sheetView topLeftCell="D1" workbookViewId="0">
      <selection activeCell="B18" sqref="B18"/>
    </sheetView>
  </sheetViews>
  <sheetFormatPr defaultRowHeight="12.75"/>
  <cols>
    <col min="1" max="1" width="16.42578125" customWidth="1"/>
    <col min="2" max="2" width="20.5703125" customWidth="1"/>
    <col min="3" max="3" width="81" bestFit="1" customWidth="1"/>
    <col min="8" max="8" width="24.42578125" bestFit="1" customWidth="1"/>
    <col min="10" max="10" width="63.5703125" bestFit="1" customWidth="1"/>
    <col min="11" max="11" width="42.5703125" bestFit="1" customWidth="1"/>
    <col min="16" max="16" width="26.5703125" customWidth="1"/>
    <col min="17" max="17" width="12.28515625" bestFit="1" customWidth="1"/>
  </cols>
  <sheetData>
    <row r="1" spans="1:17" ht="35.1" customHeight="1">
      <c r="A1" s="15" t="s">
        <v>2017</v>
      </c>
    </row>
    <row r="5" spans="1:17" ht="13.35" customHeight="1"/>
    <row r="6" spans="1:17" ht="13.35" customHeight="1">
      <c r="A6" s="1" t="s">
        <v>595</v>
      </c>
      <c r="B6" s="1" t="s">
        <v>2018</v>
      </c>
      <c r="C6" s="1" t="s">
        <v>601</v>
      </c>
      <c r="D6" s="1"/>
      <c r="E6" s="1" t="s">
        <v>2019</v>
      </c>
      <c r="F6" s="1" t="s">
        <v>2020</v>
      </c>
      <c r="G6" s="1" t="s">
        <v>2021</v>
      </c>
      <c r="H6" s="1" t="s">
        <v>2022</v>
      </c>
      <c r="I6" s="1" t="s">
        <v>2023</v>
      </c>
      <c r="J6" s="1" t="s">
        <v>2024</v>
      </c>
      <c r="K6" s="1" t="s">
        <v>2025</v>
      </c>
      <c r="L6" s="5" t="s">
        <v>2026</v>
      </c>
      <c r="M6" s="5" t="s">
        <v>33</v>
      </c>
      <c r="N6" s="5" t="s">
        <v>2027</v>
      </c>
      <c r="O6" s="5" t="s">
        <v>598</v>
      </c>
      <c r="P6" s="5" t="s">
        <v>2015</v>
      </c>
      <c r="Q6" s="5" t="s">
        <v>2028</v>
      </c>
    </row>
    <row r="7" spans="1:17">
      <c r="A7" s="3" t="s">
        <v>2029</v>
      </c>
      <c r="B7" s="3" t="s">
        <v>936</v>
      </c>
      <c r="C7" s="3" t="s">
        <v>2030</v>
      </c>
      <c r="D7" s="3" t="s">
        <v>2031</v>
      </c>
      <c r="E7" s="3">
        <v>2020</v>
      </c>
      <c r="F7" s="3" t="s">
        <v>2032</v>
      </c>
      <c r="G7" s="3" t="s">
        <v>2033</v>
      </c>
      <c r="H7" s="3" t="s">
        <v>2033</v>
      </c>
      <c r="I7" s="3" t="s">
        <v>2034</v>
      </c>
      <c r="J7" s="3" t="s">
        <v>2035</v>
      </c>
      <c r="K7" s="3" t="s">
        <v>2036</v>
      </c>
      <c r="L7" s="26" t="s">
        <v>2037</v>
      </c>
      <c r="M7" s="26">
        <v>2030</v>
      </c>
      <c r="N7" s="26">
        <v>1.5</v>
      </c>
      <c r="O7" s="26" t="s">
        <v>2038</v>
      </c>
      <c r="P7" s="27" t="s">
        <v>2032</v>
      </c>
      <c r="Q7" s="27" t="s">
        <v>2039</v>
      </c>
    </row>
    <row r="8" spans="1:17">
      <c r="A8" s="3" t="s">
        <v>2040</v>
      </c>
      <c r="B8" s="3" t="s">
        <v>2041</v>
      </c>
      <c r="C8" s="3" t="s">
        <v>2042</v>
      </c>
      <c r="D8" s="3" t="s">
        <v>2043</v>
      </c>
      <c r="E8" s="3">
        <v>2021</v>
      </c>
      <c r="F8" s="3" t="s">
        <v>2044</v>
      </c>
      <c r="G8" s="3" t="s">
        <v>2045</v>
      </c>
      <c r="H8" s="3" t="s">
        <v>2046</v>
      </c>
      <c r="I8" s="3" t="s">
        <v>2047</v>
      </c>
      <c r="J8" s="3" t="s">
        <v>2048</v>
      </c>
      <c r="K8" s="3" t="s">
        <v>2049</v>
      </c>
      <c r="L8" s="27" t="s">
        <v>2050</v>
      </c>
      <c r="M8" s="27">
        <v>2029</v>
      </c>
      <c r="N8" s="26">
        <v>2</v>
      </c>
      <c r="O8" s="26" t="s">
        <v>2051</v>
      </c>
      <c r="P8" s="27" t="s">
        <v>2044</v>
      </c>
      <c r="Q8" s="27" t="s">
        <v>2052</v>
      </c>
    </row>
    <row r="9" spans="1:17">
      <c r="A9" s="3" t="s">
        <v>2053</v>
      </c>
      <c r="B9" s="3" t="s">
        <v>2054</v>
      </c>
      <c r="C9" s="3" t="s">
        <v>2055</v>
      </c>
      <c r="D9" s="3" t="s">
        <v>2056</v>
      </c>
      <c r="E9" s="3">
        <v>2022</v>
      </c>
      <c r="F9" s="3"/>
      <c r="G9" s="3" t="s">
        <v>2057</v>
      </c>
      <c r="H9" s="3" t="s">
        <v>2058</v>
      </c>
      <c r="I9" s="3" t="s">
        <v>2059</v>
      </c>
      <c r="J9" s="3" t="s">
        <v>2060</v>
      </c>
      <c r="K9" s="3" t="s">
        <v>2061</v>
      </c>
      <c r="L9" s="27" t="s">
        <v>2062</v>
      </c>
      <c r="M9" s="26">
        <v>2028</v>
      </c>
    </row>
    <row r="10" spans="1:17">
      <c r="A10" s="3" t="s">
        <v>2063</v>
      </c>
      <c r="B10" s="3" t="s">
        <v>2064</v>
      </c>
      <c r="C10" s="3" t="s">
        <v>2065</v>
      </c>
      <c r="D10" s="3" t="s">
        <v>2066</v>
      </c>
      <c r="E10" s="3">
        <v>2023</v>
      </c>
      <c r="F10" s="3"/>
      <c r="G10" s="3" t="s">
        <v>2067</v>
      </c>
      <c r="H10" s="3" t="s">
        <v>2068</v>
      </c>
      <c r="I10" s="3" t="s">
        <v>2069</v>
      </c>
      <c r="J10" s="3" t="s">
        <v>2070</v>
      </c>
      <c r="K10" s="3" t="s">
        <v>2071</v>
      </c>
      <c r="L10" s="27" t="s">
        <v>2072</v>
      </c>
      <c r="M10" s="27">
        <v>2027</v>
      </c>
    </row>
    <row r="11" spans="1:17">
      <c r="A11" s="3" t="s">
        <v>2073</v>
      </c>
      <c r="B11" s="3" t="s">
        <v>954</v>
      </c>
      <c r="C11" s="3" t="s">
        <v>2074</v>
      </c>
      <c r="D11" s="3" t="s">
        <v>2075</v>
      </c>
      <c r="E11" s="3">
        <v>2024</v>
      </c>
      <c r="F11" s="3"/>
      <c r="G11" s="3" t="s">
        <v>2076</v>
      </c>
      <c r="H11" s="3" t="s">
        <v>2077</v>
      </c>
      <c r="I11" s="3"/>
      <c r="J11" s="3" t="s">
        <v>2078</v>
      </c>
      <c r="K11" s="3" t="s">
        <v>2079</v>
      </c>
      <c r="L11" s="27" t="s">
        <v>2080</v>
      </c>
      <c r="M11" s="26">
        <v>2026</v>
      </c>
    </row>
    <row r="12" spans="1:17">
      <c r="A12" s="3" t="s">
        <v>2081</v>
      </c>
      <c r="B12" s="3" t="s">
        <v>2082</v>
      </c>
      <c r="C12" s="3" t="s">
        <v>2083</v>
      </c>
      <c r="D12" s="3" t="s">
        <v>2084</v>
      </c>
      <c r="E12" s="3">
        <v>2025</v>
      </c>
      <c r="F12" s="3"/>
      <c r="G12" s="3" t="s">
        <v>2085</v>
      </c>
      <c r="H12" s="3" t="s">
        <v>2086</v>
      </c>
      <c r="I12" s="3"/>
      <c r="J12" s="3" t="s">
        <v>2087</v>
      </c>
      <c r="K12" s="3" t="s">
        <v>2088</v>
      </c>
      <c r="L12" s="28" t="s">
        <v>2089</v>
      </c>
      <c r="M12" s="26">
        <v>2025</v>
      </c>
    </row>
    <row r="13" spans="1:17">
      <c r="A13" s="3" t="s">
        <v>2090</v>
      </c>
      <c r="B13" s="3" t="s">
        <v>2091</v>
      </c>
      <c r="C13" s="3" t="s">
        <v>2092</v>
      </c>
      <c r="D13" s="3" t="s">
        <v>2093</v>
      </c>
      <c r="E13" s="3">
        <v>2026</v>
      </c>
      <c r="F13" s="3"/>
      <c r="G13" s="3" t="s">
        <v>2094</v>
      </c>
      <c r="H13" s="3" t="s">
        <v>2095</v>
      </c>
      <c r="I13" s="3"/>
      <c r="J13" s="3" t="s">
        <v>2096</v>
      </c>
      <c r="K13" s="3" t="s">
        <v>2097</v>
      </c>
      <c r="L13" s="4"/>
      <c r="M13" s="27">
        <v>2024</v>
      </c>
    </row>
    <row r="14" spans="1:17">
      <c r="C14" s="3" t="s">
        <v>2098</v>
      </c>
      <c r="D14" s="3" t="s">
        <v>2099</v>
      </c>
      <c r="E14" s="3">
        <v>2027</v>
      </c>
      <c r="F14" s="3"/>
      <c r="G14" s="3" t="s">
        <v>2100</v>
      </c>
      <c r="H14" s="3" t="s">
        <v>2101</v>
      </c>
      <c r="I14" s="3"/>
      <c r="J14" s="3" t="s">
        <v>2102</v>
      </c>
      <c r="K14" s="3" t="s">
        <v>2103</v>
      </c>
      <c r="M14" s="27">
        <v>2023</v>
      </c>
    </row>
    <row r="15" spans="1:17">
      <c r="C15" s="3" t="s">
        <v>2104</v>
      </c>
      <c r="D15" s="3" t="s">
        <v>2105</v>
      </c>
      <c r="E15" s="3">
        <v>2028</v>
      </c>
      <c r="F15" s="3"/>
      <c r="G15" s="3" t="s">
        <v>2106</v>
      </c>
      <c r="H15" s="3" t="s">
        <v>2107</v>
      </c>
      <c r="I15" s="3"/>
      <c r="J15" s="3" t="s">
        <v>2108</v>
      </c>
      <c r="K15" s="3" t="s">
        <v>2109</v>
      </c>
      <c r="M15" s="27">
        <v>2022</v>
      </c>
    </row>
    <row r="16" spans="1:17">
      <c r="C16" s="3" t="s">
        <v>2110</v>
      </c>
      <c r="D16" s="3" t="s">
        <v>2111</v>
      </c>
      <c r="E16" s="3">
        <v>2029</v>
      </c>
      <c r="F16" s="3"/>
      <c r="G16" s="3" t="s">
        <v>2112</v>
      </c>
      <c r="H16" s="3" t="s">
        <v>2113</v>
      </c>
      <c r="I16" s="3"/>
      <c r="J16" s="3" t="s">
        <v>2114</v>
      </c>
      <c r="K16" s="3" t="s">
        <v>2115</v>
      </c>
      <c r="M16" s="27">
        <v>2021</v>
      </c>
    </row>
    <row r="17" spans="3:13">
      <c r="C17" s="3" t="s">
        <v>2116</v>
      </c>
      <c r="D17" s="3" t="s">
        <v>2117</v>
      </c>
      <c r="E17" s="3">
        <v>2030</v>
      </c>
      <c r="F17" s="3"/>
      <c r="G17" s="3" t="s">
        <v>2118</v>
      </c>
      <c r="H17" s="3" t="s">
        <v>2119</v>
      </c>
      <c r="I17" s="3"/>
      <c r="J17" s="3" t="s">
        <v>2120</v>
      </c>
      <c r="K17" s="3" t="s">
        <v>2121</v>
      </c>
      <c r="M17" s="27">
        <v>2020</v>
      </c>
    </row>
    <row r="18" spans="3:13">
      <c r="C18" s="3" t="s">
        <v>2122</v>
      </c>
      <c r="D18" s="3" t="s">
        <v>2123</v>
      </c>
      <c r="E18" s="3">
        <v>2031</v>
      </c>
      <c r="F18" s="3"/>
      <c r="G18" s="3" t="s">
        <v>2124</v>
      </c>
      <c r="H18" s="3" t="s">
        <v>2125</v>
      </c>
      <c r="I18" s="3"/>
      <c r="J18" s="3" t="s">
        <v>2126</v>
      </c>
      <c r="K18" s="3" t="s">
        <v>2127</v>
      </c>
      <c r="M18" s="27">
        <f t="shared" ref="M18:M32" si="0">M17-1</f>
        <v>2019</v>
      </c>
    </row>
    <row r="19" spans="3:13">
      <c r="C19" s="3" t="s">
        <v>2128</v>
      </c>
      <c r="D19" s="3" t="s">
        <v>2129</v>
      </c>
      <c r="E19" s="3">
        <v>2032</v>
      </c>
      <c r="F19" s="3"/>
      <c r="G19" s="3" t="s">
        <v>2130</v>
      </c>
      <c r="H19" s="3" t="s">
        <v>2131</v>
      </c>
      <c r="I19" s="3"/>
      <c r="J19" s="3" t="s">
        <v>2132</v>
      </c>
      <c r="K19" s="3" t="s">
        <v>2133</v>
      </c>
      <c r="M19" s="27">
        <f t="shared" si="0"/>
        <v>2018</v>
      </c>
    </row>
    <row r="20" spans="3:13">
      <c r="C20" s="3" t="s">
        <v>2134</v>
      </c>
      <c r="D20" s="3" t="s">
        <v>2135</v>
      </c>
      <c r="E20" s="3">
        <v>2033</v>
      </c>
      <c r="F20" s="3"/>
      <c r="G20" s="3"/>
      <c r="H20" s="3" t="s">
        <v>2136</v>
      </c>
      <c r="I20" s="3"/>
      <c r="J20" s="3" t="s">
        <v>2137</v>
      </c>
      <c r="K20" s="3" t="s">
        <v>2138</v>
      </c>
      <c r="M20" s="27">
        <f t="shared" si="0"/>
        <v>2017</v>
      </c>
    </row>
    <row r="21" spans="3:13">
      <c r="C21" s="3" t="s">
        <v>2139</v>
      </c>
      <c r="D21" s="3" t="s">
        <v>2140</v>
      </c>
      <c r="E21" s="3">
        <v>2034</v>
      </c>
      <c r="F21" s="3"/>
      <c r="G21" s="3"/>
      <c r="H21" s="3" t="s">
        <v>2141</v>
      </c>
      <c r="I21" s="3"/>
      <c r="J21" s="3" t="s">
        <v>2142</v>
      </c>
      <c r="K21" s="3" t="s">
        <v>2143</v>
      </c>
      <c r="M21" s="27">
        <f t="shared" si="0"/>
        <v>2016</v>
      </c>
    </row>
    <row r="22" spans="3:13">
      <c r="C22" s="3" t="s">
        <v>2144</v>
      </c>
      <c r="D22" s="3" t="s">
        <v>2145</v>
      </c>
      <c r="E22" s="3">
        <v>2035</v>
      </c>
      <c r="F22" s="3"/>
      <c r="G22" s="3"/>
      <c r="H22" s="3" t="s">
        <v>2146</v>
      </c>
      <c r="I22" s="3"/>
      <c r="J22" s="3" t="s">
        <v>2147</v>
      </c>
      <c r="K22" s="3" t="s">
        <v>2148</v>
      </c>
      <c r="M22" s="27">
        <f t="shared" si="0"/>
        <v>2015</v>
      </c>
    </row>
    <row r="23" spans="3:13">
      <c r="C23" s="3" t="s">
        <v>2149</v>
      </c>
      <c r="D23" s="3" t="s">
        <v>2150</v>
      </c>
      <c r="E23" s="3">
        <v>2036</v>
      </c>
      <c r="F23" s="3"/>
      <c r="G23" s="3"/>
      <c r="H23" s="3" t="s">
        <v>2151</v>
      </c>
      <c r="I23" s="3"/>
      <c r="J23" s="3" t="s">
        <v>2152</v>
      </c>
      <c r="K23" s="3" t="s">
        <v>2153</v>
      </c>
      <c r="M23" s="27">
        <f t="shared" si="0"/>
        <v>2014</v>
      </c>
    </row>
    <row r="24" spans="3:13">
      <c r="C24" s="3" t="s">
        <v>2154</v>
      </c>
      <c r="D24" s="3" t="s">
        <v>2155</v>
      </c>
      <c r="E24" s="3">
        <v>2037</v>
      </c>
      <c r="F24" s="3"/>
      <c r="G24" s="3"/>
      <c r="H24" s="3" t="s">
        <v>2156</v>
      </c>
      <c r="I24" s="3"/>
      <c r="J24" s="3" t="s">
        <v>2157</v>
      </c>
      <c r="K24" s="3" t="s">
        <v>2158</v>
      </c>
      <c r="M24" s="27">
        <f t="shared" si="0"/>
        <v>2013</v>
      </c>
    </row>
    <row r="25" spans="3:13">
      <c r="C25" s="3" t="s">
        <v>2159</v>
      </c>
      <c r="D25" s="3" t="s">
        <v>2160</v>
      </c>
      <c r="E25" s="3">
        <v>2038</v>
      </c>
      <c r="F25" s="3"/>
      <c r="G25" s="3"/>
      <c r="H25" s="3" t="s">
        <v>2161</v>
      </c>
      <c r="I25" s="3"/>
      <c r="J25" s="3" t="s">
        <v>2162</v>
      </c>
      <c r="K25" s="3" t="s">
        <v>2163</v>
      </c>
      <c r="M25" s="27">
        <f t="shared" si="0"/>
        <v>2012</v>
      </c>
    </row>
    <row r="26" spans="3:13">
      <c r="C26" s="3" t="s">
        <v>2164</v>
      </c>
      <c r="D26" s="3" t="s">
        <v>2165</v>
      </c>
      <c r="E26" s="3">
        <v>2039</v>
      </c>
      <c r="F26" s="3"/>
      <c r="G26" s="3"/>
      <c r="H26" s="3" t="s">
        <v>2166</v>
      </c>
      <c r="I26" s="3"/>
      <c r="J26" s="3" t="s">
        <v>2167</v>
      </c>
      <c r="K26" s="3" t="s">
        <v>2168</v>
      </c>
      <c r="M26" s="27">
        <f t="shared" si="0"/>
        <v>2011</v>
      </c>
    </row>
    <row r="27" spans="3:13">
      <c r="C27" s="3" t="s">
        <v>2169</v>
      </c>
      <c r="D27" s="3" t="s">
        <v>2170</v>
      </c>
      <c r="E27" s="3">
        <v>2040</v>
      </c>
      <c r="F27" s="3"/>
      <c r="G27" s="3"/>
      <c r="H27" s="3" t="s">
        <v>2076</v>
      </c>
      <c r="I27" s="3"/>
      <c r="J27" s="3" t="s">
        <v>2171</v>
      </c>
      <c r="K27" s="3" t="s">
        <v>2172</v>
      </c>
      <c r="M27" s="27">
        <f t="shared" si="0"/>
        <v>2010</v>
      </c>
    </row>
    <row r="28" spans="3:13">
      <c r="C28" s="3" t="s">
        <v>2173</v>
      </c>
      <c r="D28" s="3" t="s">
        <v>2174</v>
      </c>
      <c r="E28" s="3">
        <v>2041</v>
      </c>
      <c r="F28" s="3"/>
      <c r="G28" s="3"/>
      <c r="H28" s="3" t="s">
        <v>2175</v>
      </c>
      <c r="I28" s="3"/>
      <c r="J28" s="3" t="s">
        <v>2176</v>
      </c>
      <c r="K28" s="3" t="s">
        <v>2177</v>
      </c>
      <c r="M28" s="27">
        <f t="shared" si="0"/>
        <v>2009</v>
      </c>
    </row>
    <row r="29" spans="3:13">
      <c r="C29" s="3" t="s">
        <v>2178</v>
      </c>
      <c r="D29" s="3" t="s">
        <v>2179</v>
      </c>
      <c r="E29" s="3">
        <v>2042</v>
      </c>
      <c r="F29" s="3"/>
      <c r="G29" s="3"/>
      <c r="H29" s="3" t="s">
        <v>2180</v>
      </c>
      <c r="I29" s="3"/>
      <c r="J29" s="3" t="s">
        <v>2181</v>
      </c>
      <c r="K29" s="3" t="s">
        <v>2182</v>
      </c>
      <c r="M29" s="27">
        <f t="shared" si="0"/>
        <v>2008</v>
      </c>
    </row>
    <row r="30" spans="3:13">
      <c r="C30" s="3" t="s">
        <v>2183</v>
      </c>
      <c r="D30" s="3" t="s">
        <v>2184</v>
      </c>
      <c r="E30" s="3">
        <v>2043</v>
      </c>
      <c r="F30" s="3"/>
      <c r="G30" s="3"/>
      <c r="H30" s="3" t="s">
        <v>2094</v>
      </c>
      <c r="I30" s="3"/>
      <c r="J30" s="3" t="s">
        <v>2185</v>
      </c>
      <c r="K30" s="3" t="s">
        <v>2186</v>
      </c>
      <c r="M30" s="27">
        <f t="shared" si="0"/>
        <v>2007</v>
      </c>
    </row>
    <row r="31" spans="3:13">
      <c r="C31" s="3" t="s">
        <v>2187</v>
      </c>
      <c r="D31" s="3" t="s">
        <v>2188</v>
      </c>
      <c r="E31" s="3">
        <v>2044</v>
      </c>
      <c r="F31" s="3"/>
      <c r="G31" s="3"/>
      <c r="H31" s="3" t="s">
        <v>2189</v>
      </c>
      <c r="I31" s="3"/>
      <c r="J31" s="3" t="s">
        <v>2190</v>
      </c>
      <c r="K31" s="3" t="s">
        <v>2191</v>
      </c>
      <c r="M31" s="28">
        <f t="shared" si="0"/>
        <v>2006</v>
      </c>
    </row>
    <row r="32" spans="3:13">
      <c r="C32" s="3" t="s">
        <v>2192</v>
      </c>
      <c r="D32" s="3" t="s">
        <v>2193</v>
      </c>
      <c r="E32" s="3">
        <v>2045</v>
      </c>
      <c r="F32" s="3"/>
      <c r="G32" s="3"/>
      <c r="H32" s="3" t="s">
        <v>2194</v>
      </c>
      <c r="I32" s="3"/>
      <c r="J32" s="3" t="s">
        <v>2195</v>
      </c>
      <c r="K32" s="3" t="s">
        <v>2196</v>
      </c>
      <c r="M32" s="28">
        <f t="shared" si="0"/>
        <v>2005</v>
      </c>
    </row>
    <row r="33" spans="3:11">
      <c r="C33" s="3" t="s">
        <v>2197</v>
      </c>
      <c r="D33" s="3" t="s">
        <v>2198</v>
      </c>
      <c r="E33" s="3">
        <v>2046</v>
      </c>
      <c r="F33" s="3"/>
      <c r="G33" s="3"/>
      <c r="H33" s="3" t="s">
        <v>2199</v>
      </c>
      <c r="I33" s="3"/>
      <c r="J33" s="3" t="s">
        <v>2200</v>
      </c>
      <c r="K33" s="3" t="s">
        <v>2201</v>
      </c>
    </row>
    <row r="34" spans="3:11">
      <c r="C34" s="3" t="s">
        <v>2202</v>
      </c>
      <c r="D34" s="3" t="s">
        <v>2203</v>
      </c>
      <c r="E34" s="3">
        <v>2047</v>
      </c>
      <c r="F34" s="3"/>
      <c r="G34" s="3"/>
      <c r="H34" s="3" t="s">
        <v>2204</v>
      </c>
      <c r="I34" s="3"/>
      <c r="J34" s="3" t="s">
        <v>2205</v>
      </c>
      <c r="K34" s="3" t="s">
        <v>2206</v>
      </c>
    </row>
    <row r="35" spans="3:11">
      <c r="C35" s="3" t="s">
        <v>2207</v>
      </c>
      <c r="D35" s="3" t="s">
        <v>2208</v>
      </c>
      <c r="E35" s="3">
        <v>2048</v>
      </c>
      <c r="F35" s="3"/>
      <c r="G35" s="3"/>
      <c r="H35" s="3" t="s">
        <v>2209</v>
      </c>
      <c r="I35" s="3"/>
      <c r="J35" s="3" t="s">
        <v>2210</v>
      </c>
      <c r="K35" s="3" t="s">
        <v>2211</v>
      </c>
    </row>
    <row r="36" spans="3:11">
      <c r="C36" s="3" t="s">
        <v>2212</v>
      </c>
      <c r="D36" s="3" t="s">
        <v>2213</v>
      </c>
      <c r="E36" s="3">
        <v>2049</v>
      </c>
      <c r="F36" s="3"/>
      <c r="G36" s="3"/>
      <c r="H36" s="3" t="s">
        <v>2214</v>
      </c>
      <c r="I36" s="3"/>
      <c r="J36" s="3" t="s">
        <v>2215</v>
      </c>
      <c r="K36" s="3" t="s">
        <v>2216</v>
      </c>
    </row>
    <row r="37" spans="3:11">
      <c r="C37" s="3" t="s">
        <v>2217</v>
      </c>
      <c r="D37" s="3" t="s">
        <v>2218</v>
      </c>
      <c r="E37" s="3">
        <v>2050</v>
      </c>
      <c r="F37" s="3"/>
      <c r="G37" s="3"/>
      <c r="H37" s="3" t="s">
        <v>2219</v>
      </c>
      <c r="I37" s="3"/>
      <c r="J37" s="3" t="s">
        <v>2220</v>
      </c>
      <c r="K37" s="3" t="s">
        <v>2221</v>
      </c>
    </row>
    <row r="38" spans="3:11">
      <c r="C38" s="3" t="s">
        <v>2222</v>
      </c>
      <c r="D38" s="3" t="s">
        <v>2223</v>
      </c>
      <c r="E38" s="3">
        <v>2051</v>
      </c>
      <c r="F38" s="3"/>
      <c r="G38" s="3"/>
      <c r="H38" s="3" t="s">
        <v>2224</v>
      </c>
      <c r="I38" s="3"/>
      <c r="J38" s="3" t="s">
        <v>2225</v>
      </c>
      <c r="K38" s="3" t="s">
        <v>2226</v>
      </c>
    </row>
    <row r="39" spans="3:11">
      <c r="C39" s="3" t="s">
        <v>2227</v>
      </c>
      <c r="D39" s="3" t="s">
        <v>2228</v>
      </c>
      <c r="E39" s="3">
        <v>2052</v>
      </c>
      <c r="F39" s="3"/>
      <c r="G39" s="3"/>
      <c r="H39" s="3" t="s">
        <v>2229</v>
      </c>
      <c r="I39" s="3"/>
      <c r="J39" s="3" t="s">
        <v>2230</v>
      </c>
      <c r="K39" s="3" t="s">
        <v>2231</v>
      </c>
    </row>
    <row r="40" spans="3:11">
      <c r="C40" s="3" t="s">
        <v>2232</v>
      </c>
      <c r="D40" s="3" t="s">
        <v>2233</v>
      </c>
      <c r="E40" s="3">
        <v>2053</v>
      </c>
      <c r="F40" s="3"/>
      <c r="G40" s="3"/>
      <c r="H40" s="3" t="s">
        <v>2234</v>
      </c>
      <c r="I40" s="3"/>
      <c r="J40" s="3" t="s">
        <v>2235</v>
      </c>
      <c r="K40" s="3" t="s">
        <v>2236</v>
      </c>
    </row>
    <row r="41" spans="3:11">
      <c r="C41" s="3" t="s">
        <v>2237</v>
      </c>
      <c r="D41" s="3" t="s">
        <v>2238</v>
      </c>
      <c r="E41" s="3">
        <v>2054</v>
      </c>
      <c r="F41" s="3"/>
      <c r="G41" s="3"/>
      <c r="H41" s="3" t="s">
        <v>2239</v>
      </c>
      <c r="I41" s="3"/>
      <c r="J41" s="3" t="s">
        <v>2240</v>
      </c>
      <c r="K41" s="3" t="s">
        <v>2241</v>
      </c>
    </row>
    <row r="42" spans="3:11">
      <c r="E42" s="3">
        <v>2055</v>
      </c>
      <c r="F42" s="3"/>
      <c r="G42" s="3"/>
      <c r="H42" s="3" t="s">
        <v>2242</v>
      </c>
      <c r="I42" s="3"/>
      <c r="J42" s="3" t="s">
        <v>2243</v>
      </c>
      <c r="K42" s="3" t="s">
        <v>2244</v>
      </c>
    </row>
    <row r="43" spans="3:11">
      <c r="E43" s="3">
        <v>2056</v>
      </c>
      <c r="F43" s="3"/>
      <c r="G43" s="3"/>
      <c r="H43" s="3" t="s">
        <v>2245</v>
      </c>
      <c r="I43" s="3"/>
      <c r="J43" s="3" t="s">
        <v>2246</v>
      </c>
      <c r="K43" s="3" t="s">
        <v>2247</v>
      </c>
    </row>
    <row r="44" spans="3:11">
      <c r="E44" s="3">
        <v>2057</v>
      </c>
      <c r="F44" s="3"/>
      <c r="G44" s="3"/>
      <c r="H44" s="3" t="s">
        <v>2248</v>
      </c>
      <c r="I44" s="3"/>
      <c r="J44" s="3" t="s">
        <v>2249</v>
      </c>
      <c r="K44" s="3" t="s">
        <v>2250</v>
      </c>
    </row>
    <row r="45" spans="3:11">
      <c r="E45" s="3">
        <v>2058</v>
      </c>
      <c r="F45" s="3"/>
      <c r="G45" s="3"/>
      <c r="H45" s="3" t="s">
        <v>2251</v>
      </c>
      <c r="I45" s="3"/>
      <c r="J45" s="3" t="s">
        <v>2252</v>
      </c>
      <c r="K45" s="3" t="s">
        <v>2253</v>
      </c>
    </row>
    <row r="46" spans="3:11">
      <c r="E46" s="3">
        <v>2059</v>
      </c>
      <c r="F46" s="3"/>
      <c r="G46" s="3"/>
      <c r="H46" s="3" t="s">
        <v>2254</v>
      </c>
      <c r="I46" s="3"/>
      <c r="J46" s="3" t="s">
        <v>2255</v>
      </c>
      <c r="K46" s="3" t="s">
        <v>2256</v>
      </c>
    </row>
    <row r="47" spans="3:11">
      <c r="E47" s="3">
        <v>2060</v>
      </c>
      <c r="F47" s="3"/>
      <c r="G47" s="3"/>
      <c r="H47" s="3" t="s">
        <v>2257</v>
      </c>
      <c r="I47" s="3"/>
      <c r="J47" s="3" t="s">
        <v>2258</v>
      </c>
      <c r="K47" s="3" t="s">
        <v>2259</v>
      </c>
    </row>
    <row r="48" spans="3:11">
      <c r="E48" s="3">
        <v>2061</v>
      </c>
      <c r="F48" s="3"/>
      <c r="G48" s="3"/>
      <c r="H48" s="3"/>
      <c r="I48" s="3"/>
      <c r="J48" s="3" t="s">
        <v>2260</v>
      </c>
      <c r="K48" s="3" t="s">
        <v>2261</v>
      </c>
    </row>
    <row r="49" spans="5:11">
      <c r="E49" s="3">
        <v>2062</v>
      </c>
      <c r="F49" s="3"/>
      <c r="G49" s="3"/>
      <c r="H49" s="3"/>
      <c r="I49" s="3"/>
      <c r="J49" s="3" t="s">
        <v>2262</v>
      </c>
      <c r="K49" s="3" t="s">
        <v>2263</v>
      </c>
    </row>
    <row r="50" spans="5:11">
      <c r="E50" s="3">
        <v>2063</v>
      </c>
      <c r="F50" s="3"/>
      <c r="G50" s="3"/>
      <c r="H50" s="3"/>
      <c r="I50" s="3"/>
      <c r="J50" s="3" t="s">
        <v>2264</v>
      </c>
      <c r="K50" s="3" t="s">
        <v>2265</v>
      </c>
    </row>
    <row r="51" spans="5:11">
      <c r="E51" s="3">
        <v>2064</v>
      </c>
      <c r="F51" s="3"/>
      <c r="G51" s="3"/>
      <c r="H51" s="3"/>
      <c r="I51" s="3"/>
      <c r="J51" s="3" t="s">
        <v>2266</v>
      </c>
      <c r="K51" s="3" t="s">
        <v>2267</v>
      </c>
    </row>
    <row r="52" spans="5:11">
      <c r="E52" s="3">
        <v>2065</v>
      </c>
      <c r="F52" s="3"/>
      <c r="G52" s="3"/>
      <c r="H52" s="3"/>
      <c r="I52" s="3"/>
      <c r="J52" s="3" t="s">
        <v>2268</v>
      </c>
      <c r="K52" s="3" t="s">
        <v>2269</v>
      </c>
    </row>
    <row r="53" spans="5:11">
      <c r="E53" s="3">
        <v>2066</v>
      </c>
      <c r="F53" s="3"/>
      <c r="G53" s="3"/>
      <c r="H53" s="3"/>
      <c r="I53" s="3"/>
      <c r="J53" s="3" t="s">
        <v>2270</v>
      </c>
      <c r="K53" s="3" t="s">
        <v>2271</v>
      </c>
    </row>
    <row r="54" spans="5:11">
      <c r="E54" s="3">
        <v>2067</v>
      </c>
      <c r="F54" s="3"/>
      <c r="G54" s="3"/>
      <c r="H54" s="3"/>
      <c r="I54" s="3"/>
      <c r="J54" s="3" t="s">
        <v>2272</v>
      </c>
      <c r="K54" s="3" t="s">
        <v>2273</v>
      </c>
    </row>
    <row r="55" spans="5:11">
      <c r="E55" s="3">
        <v>2068</v>
      </c>
      <c r="F55" s="3"/>
      <c r="G55" s="3"/>
      <c r="H55" s="3"/>
      <c r="I55" s="3"/>
      <c r="J55" s="3" t="s">
        <v>2274</v>
      </c>
      <c r="K55" s="3" t="s">
        <v>2275</v>
      </c>
    </row>
    <row r="56" spans="5:11">
      <c r="E56" s="3">
        <v>2069</v>
      </c>
      <c r="F56" s="3"/>
      <c r="G56" s="3"/>
      <c r="H56" s="3"/>
      <c r="I56" s="3"/>
      <c r="J56" s="3" t="s">
        <v>2276</v>
      </c>
      <c r="K56" s="3" t="s">
        <v>2277</v>
      </c>
    </row>
    <row r="57" spans="5:11">
      <c r="E57" s="3">
        <v>2070</v>
      </c>
      <c r="F57" s="3"/>
      <c r="G57" s="3"/>
      <c r="H57" s="3"/>
      <c r="I57" s="3"/>
      <c r="J57" s="3" t="s">
        <v>2278</v>
      </c>
      <c r="K57" s="3" t="s">
        <v>2279</v>
      </c>
    </row>
    <row r="58" spans="5:11">
      <c r="E58" s="3">
        <v>2071</v>
      </c>
      <c r="F58" s="3"/>
      <c r="G58" s="3"/>
      <c r="H58" s="3"/>
      <c r="I58" s="3"/>
      <c r="J58" s="3" t="s">
        <v>2280</v>
      </c>
      <c r="K58" s="3" t="s">
        <v>2281</v>
      </c>
    </row>
    <row r="59" spans="5:11">
      <c r="E59" s="3">
        <v>2072</v>
      </c>
      <c r="F59" s="3"/>
      <c r="G59" s="3"/>
      <c r="H59" s="3"/>
      <c r="I59" s="3"/>
      <c r="J59" s="3" t="s">
        <v>2282</v>
      </c>
      <c r="K59" s="3" t="s">
        <v>2283</v>
      </c>
    </row>
    <row r="60" spans="5:11">
      <c r="E60" s="3">
        <v>2073</v>
      </c>
      <c r="F60" s="3"/>
      <c r="G60" s="3"/>
      <c r="H60" s="3"/>
      <c r="I60" s="3"/>
      <c r="J60" s="3" t="s">
        <v>2284</v>
      </c>
      <c r="K60" s="3" t="s">
        <v>2285</v>
      </c>
    </row>
    <row r="61" spans="5:11">
      <c r="E61" s="3">
        <v>2074</v>
      </c>
      <c r="F61" s="3"/>
      <c r="G61" s="3"/>
      <c r="H61" s="3"/>
      <c r="I61" s="3"/>
      <c r="J61" s="3" t="s">
        <v>2286</v>
      </c>
      <c r="K61" s="3" t="s">
        <v>2287</v>
      </c>
    </row>
    <row r="62" spans="5:11">
      <c r="E62" s="3">
        <v>2075</v>
      </c>
      <c r="F62" s="3"/>
      <c r="G62" s="3"/>
      <c r="H62" s="3"/>
      <c r="I62" s="3"/>
      <c r="J62" s="3" t="s">
        <v>2288</v>
      </c>
      <c r="K62" s="3" t="s">
        <v>2289</v>
      </c>
    </row>
    <row r="63" spans="5:11">
      <c r="E63" s="3">
        <v>2076</v>
      </c>
      <c r="F63" s="3"/>
      <c r="G63" s="3"/>
      <c r="H63" s="3"/>
      <c r="I63" s="3"/>
      <c r="J63" s="3" t="s">
        <v>2290</v>
      </c>
      <c r="K63" s="3" t="s">
        <v>2291</v>
      </c>
    </row>
    <row r="64" spans="5:11">
      <c r="E64" s="3">
        <v>2077</v>
      </c>
      <c r="F64" s="3"/>
      <c r="G64" s="3"/>
      <c r="H64" s="3"/>
      <c r="I64" s="3"/>
      <c r="J64" s="3" t="s">
        <v>2292</v>
      </c>
      <c r="K64" s="3" t="s">
        <v>2293</v>
      </c>
    </row>
    <row r="65" spans="5:11">
      <c r="E65" s="3">
        <v>2078</v>
      </c>
      <c r="F65" s="3"/>
      <c r="G65" s="3"/>
      <c r="H65" s="3"/>
      <c r="I65" s="3"/>
      <c r="J65" s="3" t="s">
        <v>2294</v>
      </c>
      <c r="K65" s="3" t="s">
        <v>2295</v>
      </c>
    </row>
    <row r="66" spans="5:11">
      <c r="E66" s="3">
        <v>2079</v>
      </c>
      <c r="F66" s="3"/>
      <c r="G66" s="3"/>
      <c r="H66" s="3"/>
      <c r="I66" s="3"/>
      <c r="J66" s="3" t="s">
        <v>2296</v>
      </c>
      <c r="K66" s="3" t="s">
        <v>2297</v>
      </c>
    </row>
    <row r="67" spans="5:11">
      <c r="E67" s="3">
        <v>2080</v>
      </c>
      <c r="F67" s="3"/>
      <c r="G67" s="3"/>
      <c r="H67" s="3"/>
      <c r="I67" s="3"/>
      <c r="J67" s="3" t="s">
        <v>2298</v>
      </c>
      <c r="K67" s="3" t="s">
        <v>2299</v>
      </c>
    </row>
    <row r="68" spans="5:11">
      <c r="E68" s="3" t="s">
        <v>2300</v>
      </c>
      <c r="F68" s="3"/>
      <c r="G68" s="3"/>
      <c r="H68" s="3"/>
      <c r="I68" s="3"/>
      <c r="J68" s="3" t="s">
        <v>2301</v>
      </c>
      <c r="K68" s="3" t="s">
        <v>2302</v>
      </c>
    </row>
    <row r="69" spans="5:11">
      <c r="F69" s="3"/>
      <c r="G69" s="3"/>
      <c r="H69" s="3"/>
      <c r="I69" s="3"/>
      <c r="J69" s="3" t="s">
        <v>2303</v>
      </c>
      <c r="K69" s="3" t="s">
        <v>2304</v>
      </c>
    </row>
    <row r="70" spans="5:11">
      <c r="F70" s="3"/>
      <c r="G70" s="3"/>
      <c r="H70" s="3"/>
      <c r="I70" s="3"/>
      <c r="J70" s="3" t="s">
        <v>2305</v>
      </c>
      <c r="K70" s="3" t="s">
        <v>2306</v>
      </c>
    </row>
    <row r="71" spans="5:11">
      <c r="F71" s="3"/>
      <c r="G71" s="3"/>
      <c r="H71" s="3"/>
      <c r="I71" s="3"/>
      <c r="J71" s="3" t="s">
        <v>2307</v>
      </c>
      <c r="K71" s="3" t="s">
        <v>2308</v>
      </c>
    </row>
    <row r="72" spans="5:11">
      <c r="F72" s="3"/>
      <c r="G72" s="3"/>
      <c r="H72" s="3"/>
      <c r="I72" s="3"/>
      <c r="J72" s="3" t="s">
        <v>2309</v>
      </c>
      <c r="K72" s="3" t="s">
        <v>2310</v>
      </c>
    </row>
    <row r="73" spans="5:11">
      <c r="F73" s="3"/>
      <c r="G73" s="3"/>
      <c r="H73" s="3"/>
      <c r="I73" s="3"/>
      <c r="J73" s="3" t="s">
        <v>2311</v>
      </c>
      <c r="K73" s="3" t="s">
        <v>2312</v>
      </c>
    </row>
    <row r="74" spans="5:11">
      <c r="F74" s="3"/>
      <c r="G74" s="3"/>
      <c r="H74" s="3"/>
      <c r="I74" s="3"/>
      <c r="J74" s="3" t="s">
        <v>2313</v>
      </c>
      <c r="K74" s="3" t="s">
        <v>2314</v>
      </c>
    </row>
    <row r="75" spans="5:11">
      <c r="F75" s="3"/>
      <c r="G75" s="3"/>
      <c r="H75" s="3"/>
      <c r="I75" s="3"/>
      <c r="J75" s="3" t="s">
        <v>2315</v>
      </c>
      <c r="K75" s="3" t="s">
        <v>2316</v>
      </c>
    </row>
    <row r="76" spans="5:11">
      <c r="F76" s="3"/>
      <c r="G76" s="3"/>
      <c r="H76" s="3"/>
      <c r="I76" s="3"/>
      <c r="J76" s="3" t="s">
        <v>2317</v>
      </c>
      <c r="K76" s="3" t="s">
        <v>2318</v>
      </c>
    </row>
    <row r="77" spans="5:11">
      <c r="F77" s="3"/>
      <c r="G77" s="3"/>
      <c r="H77" s="3"/>
      <c r="I77" s="3"/>
      <c r="J77" s="3" t="s">
        <v>2319</v>
      </c>
      <c r="K77" s="3" t="s">
        <v>2320</v>
      </c>
    </row>
    <row r="78" spans="5:11">
      <c r="F78" s="3"/>
      <c r="G78" s="3"/>
      <c r="H78" s="3"/>
      <c r="I78" s="3"/>
      <c r="J78" s="3" t="s">
        <v>2321</v>
      </c>
      <c r="K78" s="3" t="s">
        <v>2322</v>
      </c>
    </row>
    <row r="79" spans="5:11">
      <c r="F79" s="3"/>
      <c r="G79" s="3"/>
      <c r="H79" s="3"/>
      <c r="I79" s="3"/>
      <c r="J79" s="3" t="s">
        <v>2323</v>
      </c>
      <c r="K79" s="3" t="s">
        <v>2324</v>
      </c>
    </row>
    <row r="80" spans="5:11">
      <c r="F80" s="3"/>
      <c r="G80" s="3"/>
      <c r="H80" s="3"/>
      <c r="I80" s="3"/>
      <c r="J80" s="3" t="s">
        <v>2325</v>
      </c>
      <c r="K80" s="3" t="s">
        <v>2326</v>
      </c>
    </row>
    <row r="81" spans="6:11">
      <c r="F81" s="3"/>
      <c r="G81" s="3"/>
      <c r="H81" s="3"/>
      <c r="I81" s="3"/>
      <c r="J81" s="3" t="s">
        <v>2327</v>
      </c>
      <c r="K81" s="3" t="s">
        <v>2328</v>
      </c>
    </row>
    <row r="82" spans="6:11">
      <c r="F82" s="3"/>
      <c r="G82" s="3"/>
      <c r="H82" s="3"/>
      <c r="I82" s="3"/>
      <c r="J82" s="3" t="s">
        <v>2329</v>
      </c>
      <c r="K82" s="3" t="s">
        <v>2330</v>
      </c>
    </row>
    <row r="83" spans="6:11">
      <c r="F83" s="3"/>
      <c r="G83" s="3"/>
      <c r="H83" s="3"/>
      <c r="I83" s="3"/>
      <c r="J83" s="3" t="s">
        <v>2331</v>
      </c>
      <c r="K83" s="3" t="s">
        <v>2332</v>
      </c>
    </row>
    <row r="84" spans="6:11">
      <c r="F84" s="3"/>
      <c r="G84" s="3"/>
      <c r="H84" s="3"/>
      <c r="I84" s="3"/>
      <c r="J84" s="3" t="s">
        <v>2333</v>
      </c>
      <c r="K84" s="3" t="s">
        <v>2334</v>
      </c>
    </row>
    <row r="85" spans="6:11">
      <c r="F85" s="3"/>
      <c r="G85" s="3"/>
      <c r="H85" s="3"/>
      <c r="I85" s="3"/>
      <c r="J85" s="3" t="s">
        <v>2335</v>
      </c>
      <c r="K85" s="3" t="s">
        <v>2336</v>
      </c>
    </row>
    <row r="86" spans="6:11">
      <c r="F86" s="3"/>
      <c r="G86" s="3"/>
      <c r="H86" s="3"/>
      <c r="I86" s="3"/>
      <c r="J86" s="3" t="s">
        <v>2337</v>
      </c>
      <c r="K86" s="3" t="s">
        <v>2338</v>
      </c>
    </row>
    <row r="87" spans="6:11">
      <c r="F87" s="3"/>
      <c r="G87" s="3"/>
      <c r="H87" s="3"/>
      <c r="I87" s="3"/>
      <c r="J87" s="3" t="s">
        <v>2339</v>
      </c>
      <c r="K87" s="3" t="s">
        <v>2340</v>
      </c>
    </row>
    <row r="88" spans="6:11">
      <c r="F88" s="3"/>
      <c r="G88" s="3"/>
      <c r="H88" s="3"/>
      <c r="I88" s="3"/>
      <c r="J88" s="3" t="s">
        <v>2341</v>
      </c>
      <c r="K88" s="3" t="s">
        <v>2342</v>
      </c>
    </row>
    <row r="89" spans="6:11">
      <c r="F89" s="3"/>
      <c r="G89" s="3"/>
      <c r="H89" s="3"/>
      <c r="I89" s="3"/>
      <c r="J89" s="3" t="s">
        <v>2343</v>
      </c>
      <c r="K89" s="3" t="s">
        <v>2344</v>
      </c>
    </row>
    <row r="90" spans="6:11">
      <c r="F90" s="3"/>
      <c r="G90" s="3"/>
      <c r="H90" s="3"/>
      <c r="I90" s="3"/>
      <c r="J90" s="3" t="s">
        <v>2345</v>
      </c>
      <c r="K90" s="3" t="s">
        <v>2346</v>
      </c>
    </row>
    <row r="91" spans="6:11">
      <c r="F91" s="3"/>
      <c r="G91" s="3"/>
      <c r="H91" s="3"/>
      <c r="I91" s="3"/>
      <c r="J91" s="3" t="s">
        <v>2347</v>
      </c>
      <c r="K91" s="3" t="s">
        <v>2348</v>
      </c>
    </row>
    <row r="92" spans="6:11">
      <c r="F92" s="3"/>
      <c r="G92" s="3"/>
      <c r="H92" s="3"/>
      <c r="I92" s="3"/>
      <c r="J92" s="3" t="s">
        <v>2349</v>
      </c>
      <c r="K92" s="3" t="s">
        <v>2130</v>
      </c>
    </row>
    <row r="93" spans="6:11">
      <c r="F93" s="3"/>
      <c r="G93" s="3"/>
      <c r="H93" s="3"/>
      <c r="I93" s="3"/>
      <c r="J93" s="3" t="s">
        <v>2350</v>
      </c>
      <c r="K93" s="3"/>
    </row>
    <row r="94" spans="6:11">
      <c r="F94" s="3"/>
      <c r="G94" s="3"/>
      <c r="H94" s="3"/>
      <c r="I94" s="3"/>
      <c r="J94" s="3" t="s">
        <v>2351</v>
      </c>
      <c r="K94" s="3"/>
    </row>
    <row r="95" spans="6:11">
      <c r="F95" s="3"/>
      <c r="G95" s="3"/>
      <c r="H95" s="3"/>
      <c r="I95" s="3"/>
      <c r="J95" s="3" t="s">
        <v>2352</v>
      </c>
      <c r="K95" s="3"/>
    </row>
    <row r="96" spans="6:11">
      <c r="F96" s="3"/>
      <c r="G96" s="3"/>
      <c r="H96" s="3"/>
      <c r="I96" s="3"/>
      <c r="J96" s="3" t="s">
        <v>2353</v>
      </c>
      <c r="K96" s="3"/>
    </row>
    <row r="97" spans="6:11">
      <c r="F97" s="3"/>
      <c r="G97" s="3"/>
      <c r="H97" s="3"/>
      <c r="I97" s="3"/>
      <c r="J97" s="3" t="s">
        <v>2354</v>
      </c>
      <c r="K97" s="3"/>
    </row>
    <row r="98" spans="6:11">
      <c r="F98" s="3"/>
      <c r="G98" s="3"/>
      <c r="H98" s="3"/>
      <c r="I98" s="3"/>
      <c r="J98" s="3" t="s">
        <v>2355</v>
      </c>
      <c r="K98" s="3"/>
    </row>
    <row r="99" spans="6:11">
      <c r="F99" s="3"/>
      <c r="G99" s="3"/>
      <c r="H99" s="3"/>
      <c r="I99" s="3"/>
      <c r="J99" s="3" t="s">
        <v>2356</v>
      </c>
      <c r="K99" s="3"/>
    </row>
    <row r="100" spans="6:11">
      <c r="F100" s="3"/>
      <c r="G100" s="3"/>
      <c r="H100" s="3"/>
      <c r="I100" s="3"/>
      <c r="J100" s="3" t="s">
        <v>2357</v>
      </c>
      <c r="K100" s="3"/>
    </row>
    <row r="101" spans="6:11">
      <c r="F101" s="3"/>
      <c r="G101" s="3"/>
      <c r="H101" s="3"/>
      <c r="I101" s="3"/>
      <c r="J101" s="3" t="s">
        <v>2358</v>
      </c>
      <c r="K101" s="3"/>
    </row>
    <row r="102" spans="6:11">
      <c r="F102" s="3"/>
      <c r="G102" s="3"/>
      <c r="H102" s="3"/>
      <c r="I102" s="3"/>
      <c r="J102" s="3" t="s">
        <v>2359</v>
      </c>
      <c r="K102" s="3"/>
    </row>
    <row r="103" spans="6:11">
      <c r="F103" s="3"/>
      <c r="G103" s="3"/>
      <c r="H103" s="3"/>
      <c r="I103" s="3"/>
      <c r="J103" s="3" t="s">
        <v>2360</v>
      </c>
      <c r="K103" s="3"/>
    </row>
    <row r="104" spans="6:11">
      <c r="F104" s="3"/>
      <c r="G104" s="3"/>
      <c r="H104" s="3"/>
      <c r="I104" s="3"/>
      <c r="J104" s="3" t="s">
        <v>2361</v>
      </c>
      <c r="K104" s="3"/>
    </row>
    <row r="105" spans="6:11">
      <c r="F105" s="3"/>
      <c r="G105" s="3"/>
      <c r="H105" s="3"/>
      <c r="I105" s="3"/>
      <c r="J105" s="3" t="s">
        <v>2362</v>
      </c>
      <c r="K105" s="3"/>
    </row>
    <row r="106" spans="6:11">
      <c r="F106" s="3"/>
      <c r="G106" s="3"/>
      <c r="H106" s="3"/>
      <c r="I106" s="3"/>
      <c r="J106" s="3" t="s">
        <v>2363</v>
      </c>
      <c r="K106" s="3"/>
    </row>
    <row r="107" spans="6:11">
      <c r="F107" s="3"/>
      <c r="G107" s="3"/>
      <c r="H107" s="3"/>
      <c r="I107" s="3"/>
      <c r="J107" s="3" t="s">
        <v>2364</v>
      </c>
      <c r="K107" s="3"/>
    </row>
    <row r="108" spans="6:11">
      <c r="F108" s="3"/>
      <c r="G108" s="3"/>
      <c r="H108" s="3"/>
      <c r="I108" s="3"/>
      <c r="J108" s="3" t="s">
        <v>2365</v>
      </c>
      <c r="K108" s="3"/>
    </row>
    <row r="109" spans="6:11">
      <c r="F109" s="3"/>
      <c r="G109" s="3"/>
      <c r="H109" s="3"/>
      <c r="I109" s="3"/>
      <c r="J109" s="3" t="s">
        <v>2366</v>
      </c>
      <c r="K109" s="3"/>
    </row>
    <row r="110" spans="6:11">
      <c r="F110" s="3"/>
      <c r="G110" s="3"/>
      <c r="H110" s="3"/>
      <c r="I110" s="3"/>
      <c r="J110" s="3" t="s">
        <v>2367</v>
      </c>
      <c r="K110" s="3"/>
    </row>
    <row r="111" spans="6:11">
      <c r="F111" s="3"/>
      <c r="G111" s="3"/>
      <c r="H111" s="3"/>
      <c r="I111" s="3"/>
      <c r="J111" s="3" t="s">
        <v>2368</v>
      </c>
      <c r="K111" s="3"/>
    </row>
    <row r="112" spans="6:11">
      <c r="F112" s="3"/>
      <c r="G112" s="3"/>
      <c r="H112" s="3"/>
      <c r="I112" s="3"/>
      <c r="J112" s="3" t="s">
        <v>2369</v>
      </c>
      <c r="K112" s="3"/>
    </row>
    <row r="113" spans="6:11">
      <c r="F113" s="3"/>
      <c r="G113" s="3"/>
      <c r="H113" s="3"/>
      <c r="I113" s="3"/>
      <c r="J113" s="3" t="s">
        <v>2370</v>
      </c>
      <c r="K113" s="3"/>
    </row>
    <row r="114" spans="6:11">
      <c r="F114" s="3"/>
      <c r="G114" s="3"/>
      <c r="H114" s="3"/>
      <c r="I114" s="3"/>
      <c r="J114" s="3" t="s">
        <v>2371</v>
      </c>
      <c r="K114" s="3"/>
    </row>
    <row r="115" spans="6:11">
      <c r="F115" s="3"/>
      <c r="G115" s="3"/>
      <c r="H115" s="3"/>
      <c r="I115" s="3"/>
      <c r="J115" s="3" t="s">
        <v>2372</v>
      </c>
      <c r="K115" s="3"/>
    </row>
    <row r="116" spans="6:11">
      <c r="F116" s="3"/>
      <c r="G116" s="3"/>
      <c r="H116" s="3"/>
      <c r="I116" s="3"/>
      <c r="J116" s="3" t="s">
        <v>2373</v>
      </c>
      <c r="K116" s="3"/>
    </row>
    <row r="117" spans="6:11">
      <c r="F117" s="3"/>
      <c r="G117" s="3"/>
      <c r="H117" s="3"/>
      <c r="I117" s="3"/>
      <c r="J117" s="3" t="s">
        <v>2374</v>
      </c>
      <c r="K117" s="3"/>
    </row>
    <row r="118" spans="6:11">
      <c r="F118" s="3"/>
      <c r="G118" s="3"/>
      <c r="H118" s="3"/>
      <c r="I118" s="3"/>
      <c r="J118" s="3" t="s">
        <v>2375</v>
      </c>
      <c r="K118" s="3"/>
    </row>
    <row r="119" spans="6:11">
      <c r="F119" s="3"/>
      <c r="G119" s="3"/>
      <c r="H119" s="3"/>
      <c r="I119" s="3"/>
      <c r="J119" s="3" t="s">
        <v>2376</v>
      </c>
      <c r="K119" s="3"/>
    </row>
    <row r="120" spans="6:11">
      <c r="F120" s="3"/>
      <c r="G120" s="3"/>
      <c r="H120" s="3"/>
      <c r="I120" s="3"/>
      <c r="J120" s="3" t="s">
        <v>2377</v>
      </c>
      <c r="K120" s="3"/>
    </row>
    <row r="121" spans="6:11">
      <c r="F121" s="3"/>
      <c r="G121" s="3"/>
      <c r="H121" s="3"/>
      <c r="I121" s="3"/>
      <c r="J121" s="3" t="s">
        <v>2378</v>
      </c>
      <c r="K121" s="3"/>
    </row>
    <row r="122" spans="6:11">
      <c r="F122" s="3"/>
      <c r="G122" s="3"/>
      <c r="H122" s="3"/>
      <c r="I122" s="3"/>
      <c r="J122" s="3" t="s">
        <v>2379</v>
      </c>
      <c r="K122" s="3"/>
    </row>
    <row r="123" spans="6:11">
      <c r="F123" s="3"/>
      <c r="G123" s="3"/>
      <c r="H123" s="3"/>
      <c r="I123" s="3"/>
      <c r="J123" s="3" t="s">
        <v>2380</v>
      </c>
      <c r="K123" s="3"/>
    </row>
    <row r="124" spans="6:11">
      <c r="F124" s="3"/>
      <c r="G124" s="3"/>
      <c r="H124" s="3"/>
      <c r="I124" s="3"/>
      <c r="J124" s="3" t="s">
        <v>2381</v>
      </c>
      <c r="K124" s="3"/>
    </row>
    <row r="125" spans="6:11">
      <c r="F125" s="3"/>
      <c r="G125" s="3"/>
      <c r="H125" s="3"/>
      <c r="I125" s="3"/>
      <c r="J125" s="3" t="s">
        <v>2382</v>
      </c>
      <c r="K125" s="3"/>
    </row>
    <row r="126" spans="6:11">
      <c r="F126" s="3"/>
      <c r="G126" s="3"/>
      <c r="H126" s="3"/>
      <c r="I126" s="3"/>
      <c r="J126" s="3" t="s">
        <v>2383</v>
      </c>
      <c r="K126" s="3"/>
    </row>
    <row r="127" spans="6:11">
      <c r="F127" s="3"/>
      <c r="G127" s="3"/>
      <c r="H127" s="3"/>
      <c r="I127" s="3"/>
      <c r="J127" s="3" t="s">
        <v>2384</v>
      </c>
      <c r="K127" s="3"/>
    </row>
    <row r="128" spans="6:11">
      <c r="F128" s="3"/>
      <c r="G128" s="3"/>
      <c r="H128" s="3"/>
      <c r="I128" s="3"/>
      <c r="J128" s="3" t="s">
        <v>2385</v>
      </c>
      <c r="K128" s="3"/>
    </row>
    <row r="129" spans="6:11">
      <c r="F129" s="3"/>
      <c r="G129" s="3"/>
      <c r="H129" s="3"/>
      <c r="I129" s="3"/>
      <c r="J129" s="3" t="s">
        <v>2386</v>
      </c>
      <c r="K129" s="3"/>
    </row>
    <row r="130" spans="6:11">
      <c r="F130" s="3"/>
      <c r="G130" s="3"/>
      <c r="H130" s="3"/>
      <c r="I130" s="3"/>
      <c r="J130" s="3" t="s">
        <v>2387</v>
      </c>
      <c r="K130" s="3"/>
    </row>
    <row r="131" spans="6:11">
      <c r="F131" s="3"/>
      <c r="G131" s="3"/>
      <c r="H131" s="3"/>
      <c r="I131" s="3"/>
      <c r="J131" s="3" t="s">
        <v>2388</v>
      </c>
      <c r="K131" s="3"/>
    </row>
    <row r="132" spans="6:11">
      <c r="F132" s="3"/>
      <c r="G132" s="3"/>
      <c r="H132" s="3"/>
      <c r="I132" s="3"/>
      <c r="J132" s="3" t="s">
        <v>2389</v>
      </c>
      <c r="K132" s="3"/>
    </row>
    <row r="133" spans="6:11">
      <c r="F133" s="3"/>
      <c r="G133" s="3"/>
      <c r="H133" s="3"/>
      <c r="I133" s="3"/>
      <c r="J133" s="3" t="s">
        <v>2390</v>
      </c>
      <c r="K133" s="3"/>
    </row>
    <row r="134" spans="6:11">
      <c r="F134" s="3"/>
      <c r="G134" s="3"/>
      <c r="H134" s="3"/>
      <c r="I134" s="3"/>
      <c r="J134" s="3" t="s">
        <v>2391</v>
      </c>
      <c r="K134" s="3"/>
    </row>
    <row r="135" spans="6:11">
      <c r="F135" s="3"/>
      <c r="G135" s="3"/>
      <c r="H135" s="3"/>
      <c r="I135" s="3"/>
      <c r="J135" s="3" t="s">
        <v>2392</v>
      </c>
      <c r="K135" s="3"/>
    </row>
    <row r="136" spans="6:11">
      <c r="F136" s="3"/>
      <c r="G136" s="3"/>
      <c r="H136" s="3"/>
      <c r="I136" s="3"/>
      <c r="J136" s="3" t="s">
        <v>2393</v>
      </c>
      <c r="K136" s="3"/>
    </row>
    <row r="137" spans="6:11">
      <c r="F137" s="3"/>
      <c r="G137" s="3"/>
      <c r="H137" s="3"/>
      <c r="I137" s="3"/>
      <c r="J137" s="3" t="s">
        <v>2394</v>
      </c>
      <c r="K137" s="3"/>
    </row>
    <row r="138" spans="6:11">
      <c r="F138" s="3"/>
      <c r="G138" s="3"/>
      <c r="H138" s="3"/>
      <c r="I138" s="3"/>
      <c r="J138" s="3" t="s">
        <v>2395</v>
      </c>
      <c r="K138" s="3"/>
    </row>
    <row r="139" spans="6:11">
      <c r="F139" s="3"/>
      <c r="G139" s="3"/>
      <c r="H139" s="3"/>
      <c r="I139" s="3"/>
      <c r="J139" s="3" t="s">
        <v>2396</v>
      </c>
      <c r="K139" s="3"/>
    </row>
    <row r="140" spans="6:11">
      <c r="F140" s="3"/>
      <c r="G140" s="3"/>
      <c r="H140" s="3"/>
      <c r="I140" s="3"/>
      <c r="J140" s="3" t="s">
        <v>2397</v>
      </c>
      <c r="K140" s="3"/>
    </row>
    <row r="141" spans="6:11">
      <c r="F141" s="3"/>
      <c r="G141" s="3"/>
      <c r="H141" s="3"/>
      <c r="I141" s="3"/>
      <c r="J141" s="3" t="s">
        <v>2398</v>
      </c>
      <c r="K141" s="3"/>
    </row>
    <row r="142" spans="6:11">
      <c r="F142" s="3"/>
      <c r="G142" s="3"/>
      <c r="H142" s="3"/>
      <c r="I142" s="3"/>
      <c r="J142" s="3" t="s">
        <v>2399</v>
      </c>
      <c r="K142" s="3"/>
    </row>
    <row r="143" spans="6:11">
      <c r="F143" s="3"/>
      <c r="G143" s="3"/>
      <c r="H143" s="3"/>
      <c r="I143" s="3"/>
      <c r="J143" s="3" t="s">
        <v>2400</v>
      </c>
      <c r="K143" s="3"/>
    </row>
    <row r="144" spans="6:11">
      <c r="F144" s="3"/>
      <c r="G144" s="3"/>
      <c r="H144" s="3"/>
      <c r="I144" s="3"/>
      <c r="J144" s="3" t="s">
        <v>2401</v>
      </c>
      <c r="K144" s="3"/>
    </row>
    <row r="145" spans="6:11">
      <c r="F145" s="3"/>
      <c r="G145" s="3"/>
      <c r="H145" s="3"/>
      <c r="I145" s="3"/>
      <c r="J145" s="3" t="s">
        <v>2402</v>
      </c>
      <c r="K145" s="3"/>
    </row>
    <row r="146" spans="6:11">
      <c r="F146" s="3"/>
      <c r="G146" s="3"/>
      <c r="H146" s="3"/>
      <c r="I146" s="3"/>
      <c r="J146" s="3" t="s">
        <v>2403</v>
      </c>
      <c r="K146" s="3"/>
    </row>
    <row r="147" spans="6:11">
      <c r="F147" s="3"/>
      <c r="G147" s="3"/>
      <c r="H147" s="3"/>
      <c r="I147" s="3"/>
      <c r="J147" s="3" t="s">
        <v>2404</v>
      </c>
      <c r="K147" s="3"/>
    </row>
    <row r="148" spans="6:11">
      <c r="F148" s="3"/>
      <c r="G148" s="3"/>
      <c r="H148" s="3"/>
      <c r="I148" s="3"/>
      <c r="J148" s="3" t="s">
        <v>2405</v>
      </c>
      <c r="K148" s="3"/>
    </row>
    <row r="149" spans="6:11">
      <c r="F149" s="3"/>
      <c r="G149" s="3"/>
      <c r="H149" s="3"/>
      <c r="I149" s="3"/>
      <c r="J149" s="3" t="s">
        <v>2406</v>
      </c>
      <c r="K149" s="3"/>
    </row>
    <row r="150" spans="6:11">
      <c r="F150" s="3"/>
      <c r="G150" s="3"/>
      <c r="H150" s="3"/>
      <c r="I150" s="3"/>
      <c r="J150" s="3" t="s">
        <v>2407</v>
      </c>
      <c r="K150" s="3"/>
    </row>
    <row r="151" spans="6:11">
      <c r="F151" s="3"/>
      <c r="G151" s="3"/>
      <c r="H151" s="3"/>
      <c r="I151" s="3"/>
      <c r="J151" s="3" t="s">
        <v>2408</v>
      </c>
      <c r="K151" s="3"/>
    </row>
    <row r="152" spans="6:11">
      <c r="F152" s="3"/>
      <c r="G152" s="3"/>
      <c r="H152" s="3"/>
      <c r="I152" s="3"/>
      <c r="J152" s="3" t="s">
        <v>2409</v>
      </c>
      <c r="K152" s="3"/>
    </row>
    <row r="153" spans="6:11">
      <c r="F153" s="3"/>
      <c r="G153" s="3"/>
      <c r="H153" s="3"/>
      <c r="I153" s="3"/>
      <c r="J153" s="3" t="s">
        <v>2410</v>
      </c>
      <c r="K153" s="3"/>
    </row>
    <row r="154" spans="6:11">
      <c r="F154" s="3"/>
      <c r="G154" s="3"/>
      <c r="H154" s="3"/>
      <c r="I154" s="3"/>
      <c r="J154" s="3" t="s">
        <v>2411</v>
      </c>
      <c r="K154" s="3"/>
    </row>
    <row r="155" spans="6:11">
      <c r="F155" s="3"/>
      <c r="G155" s="3"/>
      <c r="H155" s="3"/>
      <c r="I155" s="3"/>
      <c r="J155" s="3" t="s">
        <v>2412</v>
      </c>
      <c r="K155" s="3"/>
    </row>
    <row r="156" spans="6:11">
      <c r="F156" s="3"/>
      <c r="G156" s="3"/>
      <c r="H156" s="3"/>
      <c r="I156" s="3"/>
      <c r="J156" s="3" t="s">
        <v>2413</v>
      </c>
      <c r="K156" s="3"/>
    </row>
    <row r="157" spans="6:11">
      <c r="F157" s="3"/>
      <c r="G157" s="3"/>
      <c r="H157" s="3"/>
      <c r="I157" s="3"/>
      <c r="J157" s="3" t="s">
        <v>2414</v>
      </c>
      <c r="K157" s="3"/>
    </row>
    <row r="158" spans="6:11">
      <c r="F158" s="3"/>
      <c r="G158" s="3"/>
      <c r="H158" s="3"/>
      <c r="I158" s="3"/>
      <c r="J158" s="3" t="s">
        <v>2415</v>
      </c>
      <c r="K158" s="3"/>
    </row>
    <row r="159" spans="6:11">
      <c r="F159" s="3"/>
      <c r="G159" s="3"/>
      <c r="H159" s="3"/>
      <c r="I159" s="3"/>
      <c r="J159" s="3" t="s">
        <v>2416</v>
      </c>
      <c r="K159" s="3"/>
    </row>
    <row r="160" spans="6:11">
      <c r="F160" s="3"/>
      <c r="G160" s="3"/>
      <c r="H160" s="3"/>
      <c r="I160" s="3"/>
      <c r="J160" s="3" t="s">
        <v>2417</v>
      </c>
      <c r="K160" s="3"/>
    </row>
    <row r="161" spans="6:11">
      <c r="F161" s="3"/>
      <c r="G161" s="3"/>
      <c r="H161" s="3"/>
      <c r="I161" s="3"/>
      <c r="J161" s="3" t="s">
        <v>2418</v>
      </c>
      <c r="K161" s="3"/>
    </row>
    <row r="162" spans="6:11">
      <c r="F162" s="3"/>
      <c r="G162" s="3"/>
      <c r="H162" s="3"/>
      <c r="I162" s="3"/>
      <c r="J162" s="3" t="s">
        <v>2419</v>
      </c>
      <c r="K162" s="3"/>
    </row>
    <row r="163" spans="6:11">
      <c r="F163" s="3"/>
      <c r="G163" s="3"/>
      <c r="H163" s="3"/>
      <c r="I163" s="3"/>
      <c r="J163" s="3" t="s">
        <v>2420</v>
      </c>
      <c r="K163" s="3"/>
    </row>
    <row r="164" spans="6:11">
      <c r="F164" s="3"/>
      <c r="G164" s="3"/>
      <c r="H164" s="3"/>
      <c r="I164" s="3"/>
      <c r="J164" s="3" t="s">
        <v>2421</v>
      </c>
      <c r="K164" s="3"/>
    </row>
    <row r="165" spans="6:11">
      <c r="F165" s="3"/>
      <c r="G165" s="3"/>
      <c r="H165" s="3"/>
      <c r="I165" s="3"/>
      <c r="J165" s="3" t="s">
        <v>2422</v>
      </c>
      <c r="K165" s="3"/>
    </row>
    <row r="166" spans="6:11">
      <c r="F166" s="3"/>
      <c r="G166" s="3"/>
      <c r="H166" s="3"/>
      <c r="I166" s="3"/>
      <c r="J166" s="3" t="s">
        <v>2423</v>
      </c>
      <c r="K166" s="3"/>
    </row>
    <row r="167" spans="6:11">
      <c r="F167" s="3"/>
      <c r="G167" s="3"/>
      <c r="H167" s="3"/>
      <c r="I167" s="3"/>
      <c r="J167" s="3" t="s">
        <v>2424</v>
      </c>
      <c r="K167" s="3"/>
    </row>
    <row r="168" spans="6:11">
      <c r="F168" s="3"/>
      <c r="G168" s="3"/>
      <c r="H168" s="3"/>
      <c r="I168" s="3"/>
      <c r="J168" s="3" t="s">
        <v>2425</v>
      </c>
      <c r="K168" s="3"/>
    </row>
    <row r="169" spans="6:11">
      <c r="F169" s="3"/>
      <c r="G169" s="3"/>
      <c r="H169" s="3"/>
      <c r="I169" s="3"/>
      <c r="J169" s="3" t="s">
        <v>2426</v>
      </c>
      <c r="K169" s="3"/>
    </row>
    <row r="170" spans="6:11">
      <c r="F170" s="3"/>
      <c r="G170" s="3"/>
      <c r="H170" s="3"/>
      <c r="I170" s="3"/>
      <c r="J170" s="3" t="s">
        <v>2427</v>
      </c>
      <c r="K170" s="3"/>
    </row>
    <row r="171" spans="6:11">
      <c r="F171" s="3"/>
      <c r="G171" s="3"/>
      <c r="H171" s="3"/>
      <c r="I171" s="3"/>
      <c r="J171" s="3" t="s">
        <v>2428</v>
      </c>
      <c r="K171" s="3"/>
    </row>
    <row r="172" spans="6:11">
      <c r="F172" s="3"/>
      <c r="G172" s="3"/>
      <c r="H172" s="3"/>
      <c r="I172" s="3"/>
      <c r="J172" s="3" t="s">
        <v>2429</v>
      </c>
      <c r="K172" s="3"/>
    </row>
    <row r="173" spans="6:11">
      <c r="F173" s="3"/>
      <c r="G173" s="3"/>
      <c r="H173" s="3"/>
      <c r="I173" s="3"/>
      <c r="J173" s="3" t="s">
        <v>2430</v>
      </c>
      <c r="K173" s="3"/>
    </row>
    <row r="174" spans="6:11">
      <c r="F174" s="3"/>
      <c r="G174" s="3"/>
      <c r="H174" s="3"/>
      <c r="I174" s="3"/>
      <c r="J174" s="3" t="s">
        <v>2431</v>
      </c>
      <c r="K174" s="3"/>
    </row>
    <row r="175" spans="6:11">
      <c r="F175" s="3"/>
      <c r="G175" s="3"/>
      <c r="H175" s="3"/>
      <c r="I175" s="3"/>
      <c r="J175" s="3" t="s">
        <v>2432</v>
      </c>
      <c r="K175" s="3"/>
    </row>
    <row r="176" spans="6:11">
      <c r="F176" s="3"/>
      <c r="G176" s="3"/>
      <c r="H176" s="3"/>
      <c r="I176" s="3"/>
      <c r="J176" s="3" t="s">
        <v>2433</v>
      </c>
      <c r="K176" s="3"/>
    </row>
    <row r="177" spans="6:11">
      <c r="F177" s="3"/>
      <c r="G177" s="3"/>
      <c r="H177" s="3"/>
      <c r="I177" s="3"/>
      <c r="J177" s="3" t="s">
        <v>2434</v>
      </c>
      <c r="K177" s="3"/>
    </row>
    <row r="178" spans="6:11">
      <c r="F178" s="3"/>
      <c r="G178" s="3"/>
      <c r="H178" s="3"/>
      <c r="I178" s="3"/>
      <c r="J178" s="3" t="s">
        <v>2435</v>
      </c>
      <c r="K178" s="3"/>
    </row>
    <row r="179" spans="6:11">
      <c r="F179" s="3"/>
      <c r="G179" s="3"/>
      <c r="H179" s="3"/>
      <c r="I179" s="3"/>
      <c r="J179" s="3" t="s">
        <v>2436</v>
      </c>
      <c r="K179" s="3"/>
    </row>
    <row r="180" spans="6:11">
      <c r="F180" s="3"/>
      <c r="G180" s="3"/>
      <c r="H180" s="3"/>
      <c r="I180" s="3"/>
      <c r="J180" s="3" t="s">
        <v>2437</v>
      </c>
      <c r="K180" s="3"/>
    </row>
    <row r="181" spans="6:11">
      <c r="F181" s="3"/>
      <c r="G181" s="3"/>
      <c r="H181" s="3"/>
      <c r="I181" s="3"/>
      <c r="J181" s="3" t="s">
        <v>2438</v>
      </c>
      <c r="K181" s="3"/>
    </row>
    <row r="182" spans="6:11">
      <c r="F182" s="3"/>
      <c r="G182" s="3"/>
      <c r="H182" s="3"/>
      <c r="I182" s="3"/>
      <c r="J182" s="3" t="s">
        <v>2439</v>
      </c>
      <c r="K182" s="3"/>
    </row>
    <row r="183" spans="6:11">
      <c r="F183" s="3"/>
      <c r="G183" s="3"/>
      <c r="H183" s="3"/>
      <c r="I183" s="3"/>
      <c r="J183" s="3" t="s">
        <v>2440</v>
      </c>
      <c r="K183" s="3"/>
    </row>
    <row r="184" spans="6:11">
      <c r="F184" s="3"/>
      <c r="G184" s="3"/>
      <c r="H184" s="3"/>
      <c r="I184" s="3"/>
      <c r="J184" s="3" t="s">
        <v>2441</v>
      </c>
      <c r="K184" s="3"/>
    </row>
    <row r="185" spans="6:11">
      <c r="F185" s="3"/>
      <c r="G185" s="3"/>
      <c r="H185" s="3"/>
      <c r="I185" s="3"/>
      <c r="J185" s="3" t="s">
        <v>2442</v>
      </c>
      <c r="K185" s="3"/>
    </row>
    <row r="186" spans="6:11">
      <c r="F186" s="3"/>
      <c r="G186" s="3"/>
      <c r="H186" s="3"/>
      <c r="I186" s="3"/>
      <c r="J186" s="3" t="s">
        <v>2443</v>
      </c>
      <c r="K186" s="3"/>
    </row>
    <row r="187" spans="6:11">
      <c r="F187" s="3"/>
      <c r="G187" s="3"/>
      <c r="H187" s="3"/>
      <c r="I187" s="3"/>
      <c r="J187" s="3" t="s">
        <v>2444</v>
      </c>
      <c r="K187" s="3"/>
    </row>
    <row r="188" spans="6:11">
      <c r="F188" s="3"/>
      <c r="G188" s="3"/>
      <c r="H188" s="3"/>
      <c r="I188" s="3"/>
      <c r="J188" s="3" t="s">
        <v>2445</v>
      </c>
      <c r="K188" s="3"/>
    </row>
    <row r="189" spans="6:11">
      <c r="F189" s="3"/>
      <c r="G189" s="3"/>
      <c r="H189" s="3"/>
      <c r="I189" s="3"/>
      <c r="J189" s="3" t="s">
        <v>2446</v>
      </c>
      <c r="K189" s="3"/>
    </row>
    <row r="190" spans="6:11">
      <c r="F190" s="3"/>
      <c r="G190" s="3"/>
      <c r="H190" s="3"/>
      <c r="I190" s="3"/>
      <c r="J190" s="3" t="s">
        <v>2447</v>
      </c>
      <c r="K190" s="3"/>
    </row>
    <row r="191" spans="6:11">
      <c r="F191" s="3"/>
      <c r="G191" s="3"/>
      <c r="H191" s="3"/>
      <c r="I191" s="3"/>
      <c r="J191" s="3" t="s">
        <v>2448</v>
      </c>
      <c r="K191" s="3"/>
    </row>
    <row r="192" spans="6:11">
      <c r="F192" s="3"/>
      <c r="G192" s="3"/>
      <c r="H192" s="3"/>
      <c r="I192" s="3"/>
      <c r="J192" s="3" t="s">
        <v>2449</v>
      </c>
      <c r="K192" s="3"/>
    </row>
    <row r="193" spans="6:11">
      <c r="F193" s="3"/>
      <c r="G193" s="3"/>
      <c r="H193" s="3"/>
      <c r="I193" s="3"/>
      <c r="J193" s="3" t="s">
        <v>2450</v>
      </c>
      <c r="K193" s="3"/>
    </row>
    <row r="194" spans="6:11">
      <c r="F194" s="3"/>
      <c r="G194" s="3"/>
      <c r="H194" s="3"/>
      <c r="I194" s="3"/>
      <c r="J194" s="3" t="s">
        <v>2451</v>
      </c>
      <c r="K194" s="3"/>
    </row>
    <row r="195" spans="6:11">
      <c r="F195" s="3"/>
      <c r="G195" s="3"/>
      <c r="H195" s="3"/>
      <c r="I195" s="3"/>
      <c r="J195" s="3" t="s">
        <v>2452</v>
      </c>
      <c r="K195" s="3"/>
    </row>
    <row r="196" spans="6:11">
      <c r="F196" s="3"/>
      <c r="G196" s="3"/>
      <c r="H196" s="3"/>
      <c r="I196" s="3"/>
      <c r="J196" s="3" t="s">
        <v>2453</v>
      </c>
      <c r="K196" s="3"/>
    </row>
    <row r="197" spans="6:11">
      <c r="F197" s="3"/>
      <c r="G197" s="3"/>
      <c r="H197" s="3"/>
      <c r="I197" s="3"/>
      <c r="J197" s="3" t="s">
        <v>2454</v>
      </c>
      <c r="K197" s="3"/>
    </row>
    <row r="198" spans="6:11">
      <c r="F198" s="3"/>
      <c r="G198" s="3"/>
      <c r="H198" s="3"/>
      <c r="I198" s="3"/>
      <c r="J198" s="3" t="s">
        <v>2455</v>
      </c>
      <c r="K198" s="3"/>
    </row>
    <row r="199" spans="6:11">
      <c r="F199" s="3"/>
      <c r="G199" s="3"/>
      <c r="H199" s="3"/>
      <c r="I199" s="3"/>
      <c r="J199" s="3" t="s">
        <v>2456</v>
      </c>
      <c r="K199" s="3"/>
    </row>
    <row r="200" spans="6:11">
      <c r="F200" s="3"/>
      <c r="G200" s="3"/>
      <c r="H200" s="3"/>
      <c r="I200" s="3"/>
      <c r="J200" s="3" t="s">
        <v>2457</v>
      </c>
      <c r="K200" s="3"/>
    </row>
    <row r="201" spans="6:11">
      <c r="F201" s="3"/>
      <c r="G201" s="3"/>
      <c r="H201" s="3"/>
      <c r="I201" s="3"/>
      <c r="J201" s="3" t="s">
        <v>2458</v>
      </c>
      <c r="K201" s="3"/>
    </row>
    <row r="202" spans="6:11">
      <c r="F202" s="3"/>
      <c r="G202" s="3"/>
      <c r="H202" s="3"/>
      <c r="I202" s="3"/>
      <c r="J202" s="3" t="s">
        <v>2459</v>
      </c>
      <c r="K202" s="3"/>
    </row>
    <row r="203" spans="6:11">
      <c r="F203" s="3"/>
      <c r="G203" s="3"/>
      <c r="H203" s="3"/>
      <c r="I203" s="3"/>
      <c r="J203" s="3" t="s">
        <v>2460</v>
      </c>
      <c r="K203" s="3"/>
    </row>
    <row r="204" spans="6:11">
      <c r="F204" s="3"/>
      <c r="G204" s="3"/>
      <c r="H204" s="3"/>
      <c r="I204" s="3"/>
      <c r="J204" s="3" t="s">
        <v>2461</v>
      </c>
      <c r="K204" s="3"/>
    </row>
    <row r="205" spans="6:11">
      <c r="F205" s="3"/>
      <c r="G205" s="3"/>
      <c r="H205" s="3"/>
      <c r="I205" s="3"/>
      <c r="J205" s="3" t="s">
        <v>2462</v>
      </c>
      <c r="K205" s="3"/>
    </row>
    <row r="206" spans="6:11">
      <c r="F206" s="3"/>
      <c r="G206" s="3"/>
      <c r="H206" s="3"/>
      <c r="I206" s="3"/>
      <c r="J206" s="3" t="s">
        <v>2463</v>
      </c>
      <c r="K206" s="3"/>
    </row>
    <row r="207" spans="6:11">
      <c r="F207" s="3"/>
      <c r="G207" s="3"/>
      <c r="H207" s="3"/>
      <c r="I207" s="3"/>
      <c r="J207" s="3" t="s">
        <v>2464</v>
      </c>
      <c r="K207" s="3"/>
    </row>
    <row r="208" spans="6:11">
      <c r="F208" s="3"/>
      <c r="G208" s="3"/>
      <c r="H208" s="3"/>
      <c r="I208" s="3"/>
      <c r="J208" s="3" t="s">
        <v>2465</v>
      </c>
      <c r="K208" s="3"/>
    </row>
    <row r="209" spans="6:11">
      <c r="F209" s="3"/>
      <c r="G209" s="3"/>
      <c r="H209" s="3"/>
      <c r="I209" s="3"/>
      <c r="J209" s="3" t="s">
        <v>2466</v>
      </c>
      <c r="K209" s="3"/>
    </row>
    <row r="210" spans="6:11">
      <c r="F210" s="3"/>
      <c r="G210" s="3"/>
      <c r="H210" s="3"/>
      <c r="I210" s="3"/>
      <c r="J210" s="3" t="s">
        <v>2467</v>
      </c>
      <c r="K210" s="3"/>
    </row>
    <row r="211" spans="6:11">
      <c r="F211" s="3"/>
      <c r="G211" s="3"/>
      <c r="H211" s="3"/>
      <c r="I211" s="3"/>
      <c r="J211" s="3" t="s">
        <v>2468</v>
      </c>
      <c r="K211" s="3"/>
    </row>
    <row r="212" spans="6:11">
      <c r="F212" s="3"/>
      <c r="G212" s="3"/>
      <c r="H212" s="3"/>
      <c r="I212" s="3"/>
      <c r="J212" s="3" t="s">
        <v>2469</v>
      </c>
      <c r="K212" s="3"/>
    </row>
    <row r="213" spans="6:11">
      <c r="F213" s="3"/>
      <c r="G213" s="3"/>
      <c r="H213" s="3"/>
      <c r="I213" s="3"/>
      <c r="J213" s="3" t="s">
        <v>2470</v>
      </c>
      <c r="K213" s="3"/>
    </row>
    <row r="214" spans="6:11">
      <c r="F214" s="3"/>
      <c r="G214" s="3"/>
      <c r="H214" s="3"/>
      <c r="I214" s="3"/>
      <c r="J214" s="3" t="s">
        <v>2471</v>
      </c>
      <c r="K214" s="3"/>
    </row>
    <row r="215" spans="6:11">
      <c r="F215" s="3"/>
      <c r="G215" s="3"/>
      <c r="H215" s="3"/>
      <c r="I215" s="3"/>
      <c r="J215" s="3" t="s">
        <v>2472</v>
      </c>
      <c r="K215" s="3"/>
    </row>
    <row r="216" spans="6:11">
      <c r="F216" s="3"/>
      <c r="G216" s="3"/>
      <c r="H216" s="3"/>
      <c r="I216" s="3"/>
      <c r="J216" s="3" t="s">
        <v>2473</v>
      </c>
      <c r="K216" s="3"/>
    </row>
    <row r="217" spans="6:11">
      <c r="F217" s="3"/>
      <c r="G217" s="3"/>
      <c r="H217" s="3"/>
      <c r="I217" s="3"/>
      <c r="J217" s="3" t="s">
        <v>2474</v>
      </c>
      <c r="K217" s="3"/>
    </row>
    <row r="218" spans="6:11">
      <c r="F218" s="3"/>
      <c r="G218" s="3"/>
      <c r="H218" s="3"/>
      <c r="I218" s="3"/>
      <c r="J218" s="3" t="s">
        <v>2475</v>
      </c>
      <c r="K218" s="3"/>
    </row>
    <row r="219" spans="6:11">
      <c r="F219" s="3"/>
      <c r="G219" s="3"/>
      <c r="H219" s="3"/>
      <c r="I219" s="3"/>
      <c r="J219" s="3" t="s">
        <v>2476</v>
      </c>
      <c r="K219" s="3"/>
    </row>
    <row r="220" spans="6:11">
      <c r="F220" s="3"/>
      <c r="G220" s="3"/>
      <c r="H220" s="3"/>
      <c r="I220" s="3"/>
      <c r="J220" s="3" t="s">
        <v>2477</v>
      </c>
      <c r="K220" s="3"/>
    </row>
    <row r="221" spans="6:11">
      <c r="F221" s="3"/>
      <c r="G221" s="3"/>
      <c r="H221" s="3"/>
      <c r="I221" s="3"/>
      <c r="J221" s="3" t="s">
        <v>2478</v>
      </c>
      <c r="K221" s="3"/>
    </row>
    <row r="222" spans="6:11">
      <c r="F222" s="3"/>
      <c r="G222" s="3"/>
      <c r="H222" s="3"/>
      <c r="I222" s="3"/>
      <c r="J222" s="3" t="s">
        <v>2479</v>
      </c>
      <c r="K222" s="3"/>
    </row>
    <row r="223" spans="6:11">
      <c r="F223" s="3"/>
      <c r="G223" s="3"/>
      <c r="H223" s="3"/>
      <c r="I223" s="3"/>
      <c r="J223" s="3" t="s">
        <v>2480</v>
      </c>
      <c r="K223" s="3"/>
    </row>
    <row r="224" spans="6:11">
      <c r="F224" s="3"/>
      <c r="G224" s="3"/>
      <c r="H224" s="3"/>
      <c r="I224" s="3"/>
      <c r="J224" s="3" t="s">
        <v>2481</v>
      </c>
      <c r="K224" s="3"/>
    </row>
    <row r="225" spans="6:11">
      <c r="F225" s="3"/>
      <c r="G225" s="3"/>
      <c r="H225" s="3"/>
      <c r="I225" s="3"/>
      <c r="J225" s="3" t="s">
        <v>2482</v>
      </c>
      <c r="K225" s="3"/>
    </row>
    <row r="226" spans="6:11">
      <c r="F226" s="3"/>
      <c r="G226" s="3"/>
      <c r="H226" s="3"/>
      <c r="I226" s="3"/>
      <c r="J226" s="3" t="s">
        <v>2483</v>
      </c>
      <c r="K226" s="3"/>
    </row>
    <row r="227" spans="6:11">
      <c r="F227" s="3"/>
      <c r="G227" s="3"/>
      <c r="H227" s="3"/>
      <c r="I227" s="3"/>
      <c r="J227" s="3" t="s">
        <v>2484</v>
      </c>
      <c r="K227" s="3"/>
    </row>
    <row r="228" spans="6:11">
      <c r="F228" s="3"/>
      <c r="G228" s="3"/>
      <c r="H228" s="3"/>
      <c r="I228" s="3"/>
      <c r="J228" s="3" t="s">
        <v>2485</v>
      </c>
      <c r="K228" s="3"/>
    </row>
    <row r="229" spans="6:11">
      <c r="F229" s="3"/>
      <c r="G229" s="3"/>
      <c r="H229" s="3"/>
      <c r="I229" s="3"/>
      <c r="J229" s="3" t="s">
        <v>2486</v>
      </c>
      <c r="K229" s="3"/>
    </row>
    <row r="230" spans="6:11">
      <c r="F230" s="3"/>
      <c r="G230" s="3"/>
      <c r="H230" s="3"/>
      <c r="I230" s="3"/>
      <c r="J230" s="3" t="s">
        <v>2487</v>
      </c>
      <c r="K230" s="3"/>
    </row>
    <row r="231" spans="6:11">
      <c r="F231" s="3"/>
      <c r="G231" s="3"/>
      <c r="H231" s="3"/>
      <c r="I231" s="3"/>
      <c r="J231" s="3" t="s">
        <v>2488</v>
      </c>
      <c r="K231" s="3"/>
    </row>
    <row r="232" spans="6:11">
      <c r="F232" s="3"/>
      <c r="G232" s="3"/>
      <c r="H232" s="3"/>
      <c r="I232" s="3"/>
      <c r="J232" s="3" t="s">
        <v>2489</v>
      </c>
      <c r="K232" s="3"/>
    </row>
    <row r="233" spans="6:11">
      <c r="F233" s="3"/>
      <c r="G233" s="3"/>
      <c r="H233" s="3"/>
      <c r="I233" s="3"/>
      <c r="J233" s="3" t="s">
        <v>2490</v>
      </c>
      <c r="K233" s="3"/>
    </row>
    <row r="234" spans="6:11">
      <c r="F234" s="3"/>
      <c r="G234" s="3"/>
      <c r="H234" s="3"/>
      <c r="I234" s="3"/>
      <c r="J234" s="3" t="s">
        <v>2491</v>
      </c>
      <c r="K234" s="3"/>
    </row>
    <row r="235" spans="6:11">
      <c r="F235" s="3"/>
      <c r="G235" s="3"/>
      <c r="H235" s="3"/>
      <c r="I235" s="3"/>
      <c r="J235" s="3" t="s">
        <v>2492</v>
      </c>
      <c r="K235" s="3"/>
    </row>
    <row r="236" spans="6:11">
      <c r="F236" s="3"/>
      <c r="G236" s="3"/>
      <c r="H236" s="3"/>
      <c r="I236" s="3"/>
      <c r="J236" s="3" t="s">
        <v>2493</v>
      </c>
      <c r="K236" s="3"/>
    </row>
    <row r="237" spans="6:11">
      <c r="F237" s="3"/>
      <c r="G237" s="3"/>
      <c r="H237" s="3"/>
      <c r="I237" s="3"/>
      <c r="J237" s="3" t="s">
        <v>2494</v>
      </c>
      <c r="K237" s="3"/>
    </row>
    <row r="238" spans="6:11">
      <c r="F238" s="3"/>
      <c r="G238" s="3"/>
      <c r="H238" s="3"/>
      <c r="I238" s="3"/>
      <c r="J238" s="3" t="s">
        <v>2495</v>
      </c>
      <c r="K238" s="3"/>
    </row>
    <row r="239" spans="6:11">
      <c r="F239" s="3"/>
      <c r="G239" s="3"/>
      <c r="H239" s="3"/>
      <c r="I239" s="3"/>
      <c r="J239" s="3" t="s">
        <v>2496</v>
      </c>
      <c r="K239" s="3"/>
    </row>
    <row r="240" spans="6:11">
      <c r="F240" s="3"/>
      <c r="G240" s="3"/>
      <c r="H240" s="3"/>
      <c r="I240" s="3"/>
      <c r="J240" s="3" t="s">
        <v>2497</v>
      </c>
      <c r="K240" s="3"/>
    </row>
    <row r="241" spans="6:11">
      <c r="F241" s="3"/>
      <c r="G241" s="3"/>
      <c r="H241" s="3"/>
      <c r="I241" s="3"/>
      <c r="J241" s="3" t="s">
        <v>2498</v>
      </c>
      <c r="K241" s="3"/>
    </row>
    <row r="242" spans="6:11">
      <c r="F242" s="3"/>
      <c r="G242" s="3"/>
      <c r="H242" s="3"/>
      <c r="I242" s="3"/>
      <c r="J242" s="3" t="s">
        <v>2499</v>
      </c>
      <c r="K242" s="3"/>
    </row>
    <row r="243" spans="6:11">
      <c r="F243" s="3"/>
      <c r="G243" s="3"/>
      <c r="H243" s="3"/>
      <c r="I243" s="3"/>
      <c r="J243" s="3" t="s">
        <v>2500</v>
      </c>
      <c r="K243" s="3"/>
    </row>
    <row r="244" spans="6:11">
      <c r="F244" s="3"/>
      <c r="G244" s="3"/>
      <c r="H244" s="3"/>
      <c r="I244" s="3"/>
      <c r="J244" s="3" t="s">
        <v>2501</v>
      </c>
      <c r="K244" s="3"/>
    </row>
    <row r="245" spans="6:11">
      <c r="F245" s="3"/>
      <c r="G245" s="3"/>
      <c r="H245" s="3"/>
      <c r="I245" s="3"/>
      <c r="J245" s="3" t="s">
        <v>2502</v>
      </c>
      <c r="K245" s="3"/>
    </row>
    <row r="246" spans="6:11">
      <c r="F246" s="3"/>
      <c r="G246" s="3"/>
      <c r="H246" s="3"/>
      <c r="I246" s="3"/>
      <c r="J246" s="3" t="s">
        <v>2503</v>
      </c>
      <c r="K246" s="3"/>
    </row>
    <row r="247" spans="6:11">
      <c r="F247" s="3"/>
      <c r="G247" s="3"/>
      <c r="H247" s="3"/>
      <c r="I247" s="3"/>
      <c r="J247" s="3" t="s">
        <v>2504</v>
      </c>
      <c r="K247" s="3"/>
    </row>
    <row r="248" spans="6:11">
      <c r="F248" s="3"/>
      <c r="G248" s="3"/>
      <c r="H248" s="3"/>
      <c r="I248" s="3"/>
      <c r="J248" s="3" t="s">
        <v>2505</v>
      </c>
      <c r="K248" s="3"/>
    </row>
    <row r="249" spans="6:11">
      <c r="F249" s="3"/>
      <c r="G249" s="3"/>
      <c r="H249" s="3"/>
      <c r="I249" s="3"/>
      <c r="J249" s="3" t="s">
        <v>2506</v>
      </c>
      <c r="K249" s="3"/>
    </row>
    <row r="250" spans="6:11">
      <c r="F250" s="3"/>
      <c r="G250" s="3"/>
      <c r="H250" s="3"/>
      <c r="I250" s="3"/>
      <c r="J250" s="3" t="s">
        <v>2507</v>
      </c>
      <c r="K250" s="3"/>
    </row>
    <row r="251" spans="6:11">
      <c r="F251" s="3"/>
      <c r="G251" s="3"/>
      <c r="H251" s="3"/>
      <c r="I251" s="3"/>
      <c r="J251" s="3" t="s">
        <v>2508</v>
      </c>
      <c r="K251" s="3"/>
    </row>
    <row r="252" spans="6:11">
      <c r="F252" s="3"/>
      <c r="G252" s="3"/>
      <c r="H252" s="3"/>
      <c r="I252" s="3"/>
      <c r="J252" s="3" t="s">
        <v>2509</v>
      </c>
      <c r="K252" s="3"/>
    </row>
    <row r="253" spans="6:11">
      <c r="F253" s="3"/>
      <c r="G253" s="3"/>
      <c r="H253" s="3"/>
      <c r="I253" s="3"/>
      <c r="J253" s="3" t="s">
        <v>2510</v>
      </c>
      <c r="K253" s="3"/>
    </row>
    <row r="254" spans="6:11">
      <c r="F254" s="3"/>
      <c r="G254" s="3"/>
      <c r="H254" s="3"/>
      <c r="I254" s="3"/>
      <c r="J254" s="3" t="s">
        <v>2511</v>
      </c>
      <c r="K254" s="3"/>
    </row>
    <row r="255" spans="6:11">
      <c r="F255" s="3"/>
      <c r="G255" s="3"/>
      <c r="H255" s="3"/>
      <c r="I255" s="3"/>
      <c r="J255" s="3" t="s">
        <v>2512</v>
      </c>
      <c r="K255" s="3"/>
    </row>
    <row r="256" spans="6:11">
      <c r="F256" s="3"/>
      <c r="G256" s="3"/>
      <c r="H256" s="3"/>
      <c r="I256" s="3"/>
      <c r="J256" s="3" t="s">
        <v>2513</v>
      </c>
      <c r="K256" s="3"/>
    </row>
    <row r="257" spans="6:11">
      <c r="F257" s="3"/>
      <c r="G257" s="3"/>
      <c r="H257" s="3"/>
      <c r="I257" s="3"/>
      <c r="J257" s="3" t="s">
        <v>2514</v>
      </c>
      <c r="K257" s="3"/>
    </row>
    <row r="258" spans="6:11">
      <c r="F258" s="3"/>
      <c r="G258" s="3"/>
      <c r="H258" s="3"/>
      <c r="I258" s="3"/>
      <c r="J258" s="3" t="s">
        <v>2515</v>
      </c>
      <c r="K258" s="3"/>
    </row>
    <row r="259" spans="6:11">
      <c r="F259" s="3"/>
      <c r="G259" s="3"/>
      <c r="H259" s="3"/>
      <c r="I259" s="3"/>
      <c r="J259" s="3" t="s">
        <v>2516</v>
      </c>
      <c r="K259" s="3"/>
    </row>
    <row r="260" spans="6:11">
      <c r="F260" s="3"/>
      <c r="G260" s="3"/>
      <c r="H260" s="3"/>
      <c r="I260" s="3"/>
      <c r="J260" s="3" t="s">
        <v>2517</v>
      </c>
      <c r="K260" s="3"/>
    </row>
    <row r="261" spans="6:11">
      <c r="F261" s="3"/>
      <c r="G261" s="3"/>
      <c r="H261" s="3"/>
      <c r="I261" s="3"/>
      <c r="J261" s="3" t="s">
        <v>2518</v>
      </c>
      <c r="K261" s="3"/>
    </row>
    <row r="262" spans="6:11">
      <c r="F262" s="3"/>
      <c r="G262" s="3"/>
      <c r="H262" s="3"/>
      <c r="I262" s="3"/>
      <c r="J262" s="3" t="s">
        <v>2519</v>
      </c>
      <c r="K262" s="3"/>
    </row>
    <row r="263" spans="6:11">
      <c r="F263" s="3"/>
      <c r="G263" s="3"/>
      <c r="H263" s="3"/>
      <c r="I263" s="3"/>
      <c r="J263" s="3" t="s">
        <v>2520</v>
      </c>
      <c r="K263" s="3"/>
    </row>
    <row r="264" spans="6:11">
      <c r="F264" s="3"/>
      <c r="G264" s="3"/>
      <c r="H264" s="3"/>
      <c r="I264" s="3"/>
      <c r="J264" s="3" t="s">
        <v>2521</v>
      </c>
      <c r="K264" s="3"/>
    </row>
    <row r="265" spans="6:11">
      <c r="F265" s="3"/>
      <c r="G265" s="3"/>
      <c r="H265" s="3"/>
      <c r="I265" s="3"/>
      <c r="J265" s="3" t="s">
        <v>2522</v>
      </c>
      <c r="K265" s="3"/>
    </row>
    <row r="266" spans="6:11">
      <c r="F266" s="3"/>
      <c r="G266" s="3"/>
      <c r="H266" s="3"/>
      <c r="I266" s="3"/>
      <c r="J266" s="3" t="s">
        <v>2523</v>
      </c>
      <c r="K266" s="3"/>
    </row>
    <row r="267" spans="6:11">
      <c r="F267" s="3"/>
      <c r="G267" s="3"/>
      <c r="H267" s="3"/>
      <c r="I267" s="3"/>
      <c r="J267" s="3" t="s">
        <v>2524</v>
      </c>
      <c r="K267" s="3"/>
    </row>
    <row r="268" spans="6:11">
      <c r="F268" s="3"/>
      <c r="G268" s="3"/>
      <c r="H268" s="3"/>
      <c r="I268" s="3"/>
      <c r="J268" s="3" t="s">
        <v>2525</v>
      </c>
      <c r="K268" s="3"/>
    </row>
    <row r="269" spans="6:11">
      <c r="F269" s="3"/>
      <c r="G269" s="3"/>
      <c r="H269" s="3"/>
      <c r="I269" s="3"/>
      <c r="J269" s="3" t="s">
        <v>2526</v>
      </c>
      <c r="K269" s="3"/>
    </row>
    <row r="270" spans="6:11">
      <c r="F270" s="3"/>
      <c r="G270" s="3"/>
      <c r="H270" s="3"/>
      <c r="I270" s="3"/>
      <c r="J270" s="3" t="s">
        <v>2527</v>
      </c>
      <c r="K270" s="3"/>
    </row>
    <row r="271" spans="6:11">
      <c r="F271" s="3"/>
      <c r="G271" s="3"/>
      <c r="H271" s="3"/>
      <c r="I271" s="3"/>
      <c r="J271" s="3" t="s">
        <v>2528</v>
      </c>
      <c r="K271" s="3"/>
    </row>
    <row r="272" spans="6:11">
      <c r="F272" s="3"/>
      <c r="G272" s="3"/>
      <c r="H272" s="3"/>
      <c r="I272" s="3"/>
      <c r="J272" s="3" t="s">
        <v>2529</v>
      </c>
      <c r="K272" s="3"/>
    </row>
    <row r="273" spans="6:11">
      <c r="F273" s="3"/>
      <c r="G273" s="3"/>
      <c r="H273" s="3"/>
      <c r="I273" s="3"/>
      <c r="J273" s="3" t="s">
        <v>2530</v>
      </c>
      <c r="K273" s="3"/>
    </row>
    <row r="274" spans="6:11">
      <c r="F274" s="3"/>
      <c r="G274" s="3"/>
      <c r="H274" s="3"/>
      <c r="I274" s="3"/>
      <c r="J274" s="3" t="s">
        <v>2531</v>
      </c>
      <c r="K274" s="3"/>
    </row>
    <row r="275" spans="6:11">
      <c r="F275" s="3"/>
      <c r="G275" s="3"/>
      <c r="H275" s="3"/>
      <c r="I275" s="3"/>
      <c r="J275" s="3" t="s">
        <v>2532</v>
      </c>
      <c r="K275" s="3"/>
    </row>
    <row r="276" spans="6:11">
      <c r="F276" s="3"/>
      <c r="G276" s="3"/>
      <c r="H276" s="3"/>
      <c r="I276" s="3"/>
      <c r="J276" s="3" t="s">
        <v>2533</v>
      </c>
      <c r="K276" s="3"/>
    </row>
    <row r="277" spans="6:11">
      <c r="F277" s="3"/>
      <c r="G277" s="3"/>
      <c r="H277" s="3"/>
      <c r="I277" s="3"/>
      <c r="J277" s="3" t="s">
        <v>2534</v>
      </c>
      <c r="K277" s="3"/>
    </row>
    <row r="278" spans="6:11">
      <c r="F278" s="3"/>
      <c r="G278" s="3"/>
      <c r="H278" s="3"/>
      <c r="I278" s="3"/>
      <c r="J278" s="3" t="s">
        <v>2535</v>
      </c>
      <c r="K278" s="3"/>
    </row>
    <row r="279" spans="6:11">
      <c r="F279" s="3"/>
      <c r="G279" s="3"/>
      <c r="H279" s="3"/>
      <c r="I279" s="3"/>
      <c r="J279" s="3" t="s">
        <v>2536</v>
      </c>
      <c r="K279" s="3"/>
    </row>
    <row r="280" spans="6:11">
      <c r="F280" s="3"/>
      <c r="G280" s="3"/>
      <c r="H280" s="3"/>
      <c r="I280" s="3"/>
      <c r="J280" s="3" t="s">
        <v>2537</v>
      </c>
      <c r="K280" s="3"/>
    </row>
    <row r="281" spans="6:11">
      <c r="F281" s="3"/>
      <c r="G281" s="3"/>
      <c r="H281" s="3"/>
      <c r="I281" s="3"/>
      <c r="J281" s="3" t="s">
        <v>2538</v>
      </c>
      <c r="K281" s="3"/>
    </row>
    <row r="282" spans="6:11">
      <c r="F282" s="3"/>
      <c r="G282" s="3"/>
      <c r="H282" s="3"/>
      <c r="I282" s="3"/>
      <c r="J282" s="3" t="s">
        <v>2539</v>
      </c>
      <c r="K282" s="3"/>
    </row>
    <row r="283" spans="6:11">
      <c r="F283" s="3"/>
      <c r="G283" s="3"/>
      <c r="H283" s="3"/>
      <c r="I283" s="3"/>
      <c r="J283" s="3" t="s">
        <v>2540</v>
      </c>
      <c r="K283" s="3"/>
    </row>
    <row r="284" spans="6:11">
      <c r="F284" s="3"/>
      <c r="G284" s="3"/>
      <c r="H284" s="3"/>
      <c r="I284" s="3"/>
      <c r="J284" s="3" t="s">
        <v>2541</v>
      </c>
      <c r="K284" s="3"/>
    </row>
    <row r="285" spans="6:11">
      <c r="F285" s="3"/>
      <c r="G285" s="3"/>
      <c r="H285" s="3"/>
      <c r="I285" s="3"/>
      <c r="J285" s="3" t="s">
        <v>2542</v>
      </c>
      <c r="K285" s="3"/>
    </row>
    <row r="286" spans="6:11">
      <c r="F286" s="3"/>
      <c r="G286" s="3"/>
      <c r="H286" s="3"/>
      <c r="I286" s="3"/>
      <c r="J286" s="3" t="s">
        <v>2543</v>
      </c>
      <c r="K286" s="3"/>
    </row>
    <row r="287" spans="6:11">
      <c r="F287" s="3"/>
      <c r="G287" s="3"/>
      <c r="H287" s="3"/>
      <c r="I287" s="3"/>
      <c r="J287" s="3" t="s">
        <v>2544</v>
      </c>
      <c r="K287" s="3"/>
    </row>
    <row r="288" spans="6:11">
      <c r="F288" s="3"/>
      <c r="G288" s="3"/>
      <c r="H288" s="3"/>
      <c r="I288" s="3"/>
      <c r="J288" s="3" t="s">
        <v>2545</v>
      </c>
      <c r="K288" s="3"/>
    </row>
    <row r="289" spans="6:11">
      <c r="F289" s="3"/>
      <c r="G289" s="3"/>
      <c r="H289" s="3"/>
      <c r="I289" s="3"/>
      <c r="J289" s="3" t="s">
        <v>2546</v>
      </c>
      <c r="K289" s="3"/>
    </row>
    <row r="290" spans="6:11">
      <c r="F290" s="3"/>
      <c r="G290" s="3"/>
      <c r="H290" s="3"/>
      <c r="I290" s="3"/>
      <c r="J290" s="3" t="s">
        <v>2547</v>
      </c>
      <c r="K290" s="3"/>
    </row>
    <row r="291" spans="6:11">
      <c r="F291" s="3"/>
      <c r="G291" s="3"/>
      <c r="H291" s="3"/>
      <c r="I291" s="3"/>
      <c r="J291" s="3" t="s">
        <v>2548</v>
      </c>
      <c r="K291" s="3"/>
    </row>
    <row r="292" spans="6:11">
      <c r="F292" s="3"/>
      <c r="G292" s="3"/>
      <c r="H292" s="3"/>
      <c r="I292" s="3"/>
      <c r="J292" s="3" t="s">
        <v>2549</v>
      </c>
      <c r="K292" s="3"/>
    </row>
    <row r="293" spans="6:11">
      <c r="F293" s="3"/>
      <c r="G293" s="3"/>
      <c r="H293" s="3"/>
      <c r="I293" s="3"/>
      <c r="J293" s="3" t="s">
        <v>2550</v>
      </c>
      <c r="K293" s="3"/>
    </row>
    <row r="294" spans="6:11">
      <c r="F294" s="3"/>
      <c r="G294" s="3"/>
      <c r="H294" s="3"/>
      <c r="I294" s="3"/>
      <c r="J294" s="3" t="s">
        <v>2551</v>
      </c>
      <c r="K294" s="3"/>
    </row>
    <row r="295" spans="6:11">
      <c r="F295" s="3"/>
      <c r="G295" s="3"/>
      <c r="H295" s="3"/>
      <c r="I295" s="3"/>
      <c r="J295" s="3" t="s">
        <v>2552</v>
      </c>
      <c r="K295" s="3"/>
    </row>
    <row r="296" spans="6:11">
      <c r="F296" s="3"/>
      <c r="G296" s="3"/>
      <c r="H296" s="3"/>
      <c r="I296" s="3"/>
      <c r="J296" s="3" t="s">
        <v>2553</v>
      </c>
      <c r="K296" s="3"/>
    </row>
    <row r="297" spans="6:11">
      <c r="F297" s="3"/>
      <c r="G297" s="3"/>
      <c r="H297" s="3"/>
      <c r="I297" s="3"/>
      <c r="J297" s="3" t="s">
        <v>2554</v>
      </c>
      <c r="K297" s="3"/>
    </row>
    <row r="298" spans="6:11">
      <c r="F298" s="3"/>
      <c r="G298" s="3"/>
      <c r="H298" s="3"/>
      <c r="I298" s="3"/>
      <c r="J298" s="3" t="s">
        <v>2555</v>
      </c>
      <c r="K298" s="3"/>
    </row>
    <row r="299" spans="6:11">
      <c r="F299" s="3"/>
      <c r="G299" s="3"/>
      <c r="H299" s="3"/>
      <c r="I299" s="3"/>
      <c r="J299" s="3" t="s">
        <v>2556</v>
      </c>
      <c r="K299" s="3"/>
    </row>
    <row r="300" spans="6:11">
      <c r="F300" s="3"/>
      <c r="G300" s="3"/>
      <c r="H300" s="3"/>
      <c r="I300" s="3"/>
      <c r="J300" s="3" t="s">
        <v>2557</v>
      </c>
      <c r="K300" s="3"/>
    </row>
    <row r="301" spans="6:11">
      <c r="F301" s="3"/>
      <c r="G301" s="3"/>
      <c r="H301" s="3"/>
      <c r="I301" s="3"/>
      <c r="J301" s="3" t="s">
        <v>2558</v>
      </c>
      <c r="K301" s="3"/>
    </row>
    <row r="302" spans="6:11">
      <c r="F302" s="3"/>
      <c r="G302" s="3"/>
      <c r="H302" s="3"/>
      <c r="I302" s="3"/>
      <c r="J302" s="3" t="s">
        <v>2559</v>
      </c>
      <c r="K302" s="3"/>
    </row>
    <row r="303" spans="6:11">
      <c r="F303" s="3"/>
      <c r="G303" s="3"/>
      <c r="H303" s="3"/>
      <c r="I303" s="3"/>
      <c r="J303" s="3" t="s">
        <v>2560</v>
      </c>
      <c r="K303" s="3"/>
    </row>
    <row r="304" spans="6:11">
      <c r="F304" s="3"/>
      <c r="G304" s="3"/>
      <c r="H304" s="3"/>
      <c r="I304" s="3"/>
      <c r="J304" s="3" t="s">
        <v>2561</v>
      </c>
      <c r="K304" s="3"/>
    </row>
    <row r="305" spans="6:11">
      <c r="F305" s="3"/>
      <c r="G305" s="3"/>
      <c r="H305" s="3"/>
      <c r="I305" s="3"/>
      <c r="J305" s="3" t="s">
        <v>2562</v>
      </c>
      <c r="K305" s="3"/>
    </row>
    <row r="306" spans="6:11">
      <c r="F306" s="3"/>
      <c r="G306" s="3"/>
      <c r="H306" s="3"/>
      <c r="I306" s="3"/>
      <c r="J306" s="3" t="s">
        <v>2563</v>
      </c>
      <c r="K306" s="3"/>
    </row>
    <row r="307" spans="6:11">
      <c r="F307" s="3"/>
      <c r="G307" s="3"/>
      <c r="H307" s="3"/>
      <c r="I307" s="3"/>
      <c r="J307" s="3" t="s">
        <v>2564</v>
      </c>
      <c r="K307" s="3"/>
    </row>
    <row r="308" spans="6:11">
      <c r="F308" s="3"/>
      <c r="G308" s="3"/>
      <c r="H308" s="3"/>
      <c r="I308" s="3"/>
      <c r="J308" s="3" t="s">
        <v>2565</v>
      </c>
      <c r="K308" s="3"/>
    </row>
    <row r="309" spans="6:11">
      <c r="F309" s="3"/>
      <c r="G309" s="3"/>
      <c r="H309" s="3"/>
      <c r="I309" s="3"/>
      <c r="J309" s="3" t="s">
        <v>2566</v>
      </c>
      <c r="K309" s="3"/>
    </row>
    <row r="310" spans="6:11">
      <c r="F310" s="3"/>
      <c r="G310" s="3"/>
      <c r="H310" s="3"/>
      <c r="I310" s="3"/>
      <c r="J310" s="3" t="s">
        <v>2567</v>
      </c>
      <c r="K310" s="3"/>
    </row>
    <row r="311" spans="6:11">
      <c r="F311" s="3"/>
      <c r="G311" s="3"/>
      <c r="H311" s="3"/>
      <c r="I311" s="3"/>
      <c r="J311" s="3" t="s">
        <v>2568</v>
      </c>
      <c r="K311" s="3"/>
    </row>
    <row r="312" spans="6:11">
      <c r="F312" s="3"/>
      <c r="G312" s="3"/>
      <c r="H312" s="3"/>
      <c r="I312" s="3"/>
      <c r="J312" s="3" t="s">
        <v>2569</v>
      </c>
      <c r="K312" s="3"/>
    </row>
    <row r="313" spans="6:11">
      <c r="F313" s="3"/>
      <c r="G313" s="3"/>
      <c r="H313" s="3"/>
      <c r="I313" s="3"/>
      <c r="J313" s="3" t="s">
        <v>2570</v>
      </c>
      <c r="K313" s="3"/>
    </row>
    <row r="314" spans="6:11">
      <c r="F314" s="3"/>
      <c r="G314" s="3"/>
      <c r="H314" s="3"/>
      <c r="I314" s="3"/>
      <c r="J314" s="3" t="s">
        <v>2571</v>
      </c>
      <c r="K314" s="3"/>
    </row>
    <row r="315" spans="6:11">
      <c r="F315" s="3"/>
      <c r="G315" s="3"/>
      <c r="H315" s="3"/>
      <c r="I315" s="3"/>
      <c r="J315" s="3" t="s">
        <v>2572</v>
      </c>
      <c r="K315" s="3"/>
    </row>
    <row r="316" spans="6:11">
      <c r="F316" s="3"/>
      <c r="G316" s="3"/>
      <c r="H316" s="3"/>
      <c r="I316" s="3"/>
      <c r="J316" s="3" t="s">
        <v>2573</v>
      </c>
      <c r="K316" s="3"/>
    </row>
    <row r="317" spans="6:11">
      <c r="F317" s="3"/>
      <c r="G317" s="3"/>
      <c r="H317" s="3"/>
      <c r="I317" s="3"/>
      <c r="J317" s="3" t="s">
        <v>2574</v>
      </c>
      <c r="K317" s="3"/>
    </row>
    <row r="318" spans="6:11">
      <c r="F318" s="3"/>
      <c r="G318" s="3"/>
      <c r="H318" s="3"/>
      <c r="I318" s="3"/>
      <c r="J318" s="3" t="s">
        <v>2575</v>
      </c>
      <c r="K318" s="3"/>
    </row>
    <row r="319" spans="6:11">
      <c r="F319" s="3"/>
      <c r="G319" s="3"/>
      <c r="H319" s="3"/>
      <c r="I319" s="3"/>
      <c r="J319" s="3" t="s">
        <v>2576</v>
      </c>
      <c r="K319" s="3"/>
    </row>
    <row r="320" spans="6:11">
      <c r="F320" s="3"/>
      <c r="G320" s="3"/>
      <c r="H320" s="3"/>
      <c r="I320" s="3"/>
      <c r="J320" s="3" t="s">
        <v>2577</v>
      </c>
      <c r="K320" s="3"/>
    </row>
    <row r="321" spans="6:11">
      <c r="F321" s="3"/>
      <c r="G321" s="3"/>
      <c r="H321" s="3"/>
      <c r="I321" s="3"/>
      <c r="J321" s="3" t="s">
        <v>2578</v>
      </c>
      <c r="K321" s="3"/>
    </row>
    <row r="322" spans="6:11">
      <c r="F322" s="3"/>
      <c r="G322" s="3"/>
      <c r="H322" s="3"/>
      <c r="I322" s="3"/>
      <c r="J322" s="3" t="s">
        <v>2579</v>
      </c>
      <c r="K322" s="3"/>
    </row>
    <row r="323" spans="6:11">
      <c r="F323" s="3"/>
      <c r="G323" s="3"/>
      <c r="H323" s="3"/>
      <c r="I323" s="3"/>
      <c r="J323" s="3" t="s">
        <v>2580</v>
      </c>
      <c r="K323" s="3"/>
    </row>
    <row r="324" spans="6:11">
      <c r="F324" s="3"/>
      <c r="G324" s="3"/>
      <c r="H324" s="3"/>
      <c r="I324" s="3"/>
      <c r="J324" s="3" t="s">
        <v>2581</v>
      </c>
      <c r="K324" s="3"/>
    </row>
    <row r="325" spans="6:11">
      <c r="F325" s="3"/>
      <c r="G325" s="3"/>
      <c r="H325" s="3"/>
      <c r="I325" s="3"/>
      <c r="J325" s="3" t="s">
        <v>2582</v>
      </c>
      <c r="K325" s="3"/>
    </row>
    <row r="326" spans="6:11">
      <c r="F326" s="3"/>
      <c r="G326" s="3"/>
      <c r="H326" s="3"/>
      <c r="I326" s="3"/>
      <c r="J326" s="3" t="s">
        <v>2583</v>
      </c>
      <c r="K326" s="3"/>
    </row>
    <row r="327" spans="6:11">
      <c r="F327" s="3"/>
      <c r="G327" s="3"/>
      <c r="H327" s="3"/>
      <c r="I327" s="3"/>
      <c r="J327" s="3" t="s">
        <v>2584</v>
      </c>
      <c r="K327" s="3"/>
    </row>
    <row r="328" spans="6:11">
      <c r="F328" s="3"/>
      <c r="G328" s="3"/>
      <c r="H328" s="3"/>
      <c r="I328" s="3"/>
      <c r="J328" s="3" t="s">
        <v>2585</v>
      </c>
      <c r="K328" s="3"/>
    </row>
    <row r="329" spans="6:11">
      <c r="F329" s="3"/>
      <c r="G329" s="3"/>
      <c r="H329" s="3"/>
      <c r="I329" s="3"/>
      <c r="J329" s="3" t="s">
        <v>2586</v>
      </c>
      <c r="K329" s="3"/>
    </row>
    <row r="330" spans="6:11">
      <c r="F330" s="3"/>
      <c r="G330" s="3"/>
      <c r="H330" s="3"/>
      <c r="I330" s="3"/>
      <c r="J330" s="3" t="s">
        <v>2587</v>
      </c>
      <c r="K330" s="3"/>
    </row>
    <row r="331" spans="6:11">
      <c r="F331" s="3"/>
      <c r="G331" s="3"/>
      <c r="H331" s="3"/>
      <c r="I331" s="3"/>
      <c r="J331" s="3" t="s">
        <v>2588</v>
      </c>
      <c r="K331" s="3"/>
    </row>
    <row r="332" spans="6:11">
      <c r="F332" s="3"/>
      <c r="G332" s="3"/>
      <c r="H332" s="3"/>
      <c r="I332" s="3"/>
      <c r="J332" s="3" t="s">
        <v>2589</v>
      </c>
      <c r="K332" s="3"/>
    </row>
    <row r="333" spans="6:11">
      <c r="F333" s="3"/>
      <c r="G333" s="3"/>
      <c r="H333" s="3"/>
      <c r="I333" s="3"/>
      <c r="J333" s="3" t="s">
        <v>2590</v>
      </c>
      <c r="K333" s="3"/>
    </row>
    <row r="334" spans="6:11">
      <c r="F334" s="3"/>
      <c r="G334" s="3"/>
      <c r="H334" s="3"/>
      <c r="I334" s="3"/>
      <c r="J334" s="3" t="s">
        <v>2591</v>
      </c>
      <c r="K334" s="3"/>
    </row>
    <row r="335" spans="6:11">
      <c r="F335" s="3"/>
      <c r="G335" s="3"/>
      <c r="H335" s="3"/>
      <c r="I335" s="3"/>
      <c r="J335" s="3" t="s">
        <v>2592</v>
      </c>
      <c r="K335" s="3"/>
    </row>
    <row r="336" spans="6:11">
      <c r="F336" s="3"/>
      <c r="G336" s="3"/>
      <c r="H336" s="3"/>
      <c r="I336" s="3"/>
      <c r="J336" s="3" t="s">
        <v>2593</v>
      </c>
      <c r="K336" s="3"/>
    </row>
    <row r="337" spans="6:11">
      <c r="F337" s="3"/>
      <c r="G337" s="3"/>
      <c r="H337" s="3"/>
      <c r="I337" s="3"/>
      <c r="J337" s="3" t="s">
        <v>2594</v>
      </c>
      <c r="K337" s="3"/>
    </row>
    <row r="338" spans="6:11">
      <c r="F338" s="3"/>
      <c r="G338" s="3"/>
      <c r="H338" s="3"/>
      <c r="I338" s="3"/>
      <c r="J338" s="3" t="s">
        <v>2595</v>
      </c>
      <c r="K338" s="3"/>
    </row>
    <row r="339" spans="6:11">
      <c r="F339" s="3"/>
      <c r="G339" s="3"/>
      <c r="H339" s="3"/>
      <c r="I339" s="3"/>
      <c r="J339" s="3" t="s">
        <v>2596</v>
      </c>
      <c r="K339" s="3"/>
    </row>
    <row r="340" spans="6:11">
      <c r="F340" s="3"/>
      <c r="G340" s="3"/>
      <c r="H340" s="3"/>
      <c r="I340" s="3"/>
      <c r="J340" s="3" t="s">
        <v>2597</v>
      </c>
      <c r="K340" s="3"/>
    </row>
    <row r="341" spans="6:11">
      <c r="F341" s="3"/>
      <c r="G341" s="3"/>
      <c r="H341" s="3"/>
      <c r="I341" s="3"/>
      <c r="J341" s="3" t="s">
        <v>2598</v>
      </c>
      <c r="K341" s="3"/>
    </row>
    <row r="342" spans="6:11">
      <c r="F342" s="3"/>
      <c r="G342" s="3"/>
      <c r="H342" s="3"/>
      <c r="I342" s="3"/>
      <c r="J342" s="3" t="s">
        <v>2599</v>
      </c>
      <c r="K342" s="3"/>
    </row>
    <row r="343" spans="6:11">
      <c r="F343" s="3"/>
      <c r="G343" s="3"/>
      <c r="H343" s="3"/>
      <c r="I343" s="3"/>
      <c r="J343" s="3" t="s">
        <v>2600</v>
      </c>
      <c r="K343" s="3"/>
    </row>
    <row r="344" spans="6:11">
      <c r="F344" s="3"/>
      <c r="G344" s="3"/>
      <c r="H344" s="3"/>
      <c r="I344" s="3"/>
      <c r="J344" s="3" t="s">
        <v>2601</v>
      </c>
      <c r="K344" s="3"/>
    </row>
    <row r="345" spans="6:11">
      <c r="F345" s="3"/>
      <c r="G345" s="3"/>
      <c r="H345" s="3"/>
      <c r="I345" s="3"/>
      <c r="J345" s="3" t="s">
        <v>2602</v>
      </c>
      <c r="K345" s="3"/>
    </row>
    <row r="346" spans="6:11">
      <c r="F346" s="3"/>
      <c r="G346" s="3"/>
      <c r="H346" s="3"/>
      <c r="I346" s="3"/>
      <c r="J346" s="3" t="s">
        <v>2603</v>
      </c>
      <c r="K346" s="3"/>
    </row>
    <row r="347" spans="6:11">
      <c r="F347" s="3"/>
      <c r="G347" s="3"/>
      <c r="H347" s="3"/>
      <c r="I347" s="3"/>
      <c r="J347" s="3" t="s">
        <v>2604</v>
      </c>
      <c r="K347" s="3"/>
    </row>
    <row r="348" spans="6:11">
      <c r="F348" s="3"/>
      <c r="G348" s="3"/>
      <c r="H348" s="3"/>
      <c r="I348" s="3"/>
      <c r="J348" s="3" t="s">
        <v>2605</v>
      </c>
      <c r="K348" s="3"/>
    </row>
    <row r="349" spans="6:11">
      <c r="F349" s="3"/>
      <c r="G349" s="3"/>
      <c r="H349" s="3"/>
      <c r="I349" s="3"/>
      <c r="J349" s="3" t="s">
        <v>2606</v>
      </c>
      <c r="K349" s="3"/>
    </row>
    <row r="350" spans="6:11">
      <c r="F350" s="3"/>
      <c r="G350" s="3"/>
      <c r="H350" s="3"/>
      <c r="I350" s="3"/>
      <c r="J350" s="3" t="s">
        <v>2607</v>
      </c>
      <c r="K350" s="3"/>
    </row>
    <row r="351" spans="6:11">
      <c r="F351" s="3"/>
      <c r="G351" s="3"/>
      <c r="H351" s="3"/>
      <c r="I351" s="3"/>
      <c r="J351" s="3" t="s">
        <v>2608</v>
      </c>
      <c r="K351" s="3"/>
    </row>
    <row r="352" spans="6:11">
      <c r="F352" s="3"/>
      <c r="G352" s="3"/>
      <c r="H352" s="3"/>
      <c r="I352" s="3"/>
      <c r="J352" s="3" t="s">
        <v>2609</v>
      </c>
      <c r="K352" s="3"/>
    </row>
    <row r="353" spans="6:11">
      <c r="F353" s="3"/>
      <c r="G353" s="3"/>
      <c r="H353" s="3"/>
      <c r="I353" s="3"/>
      <c r="J353" s="3" t="s">
        <v>2610</v>
      </c>
      <c r="K353" s="3"/>
    </row>
    <row r="354" spans="6:11">
      <c r="F354" s="3"/>
      <c r="G354" s="3"/>
      <c r="H354" s="3"/>
      <c r="I354" s="3"/>
      <c r="J354" s="3" t="s">
        <v>2611</v>
      </c>
      <c r="K354" s="3"/>
    </row>
    <row r="355" spans="6:11">
      <c r="F355" s="3"/>
      <c r="G355" s="3"/>
      <c r="H355" s="3"/>
      <c r="I355" s="3"/>
      <c r="J355" s="3" t="s">
        <v>2612</v>
      </c>
      <c r="K355" s="3"/>
    </row>
    <row r="356" spans="6:11">
      <c r="F356" s="3"/>
      <c r="G356" s="3"/>
      <c r="H356" s="3"/>
      <c r="I356" s="3"/>
      <c r="J356" s="3" t="s">
        <v>2613</v>
      </c>
      <c r="K356" s="3"/>
    </row>
    <row r="357" spans="6:11">
      <c r="F357" s="3"/>
      <c r="G357" s="3"/>
      <c r="H357" s="3"/>
      <c r="I357" s="3"/>
      <c r="J357" s="3" t="s">
        <v>2614</v>
      </c>
      <c r="K357" s="3"/>
    </row>
    <row r="358" spans="6:11">
      <c r="F358" s="3"/>
      <c r="G358" s="3"/>
      <c r="H358" s="3"/>
      <c r="I358" s="3"/>
      <c r="J358" s="3" t="s">
        <v>2615</v>
      </c>
      <c r="K358" s="3"/>
    </row>
    <row r="359" spans="6:11">
      <c r="F359" s="3"/>
      <c r="G359" s="3"/>
      <c r="H359" s="3"/>
      <c r="I359" s="3"/>
      <c r="J359" s="3" t="s">
        <v>2616</v>
      </c>
      <c r="K359" s="3"/>
    </row>
    <row r="360" spans="6:11">
      <c r="F360" s="3"/>
      <c r="G360" s="3"/>
      <c r="H360" s="3"/>
      <c r="I360" s="3"/>
      <c r="J360" s="3" t="s">
        <v>2617</v>
      </c>
      <c r="K360" s="3"/>
    </row>
    <row r="361" spans="6:11">
      <c r="F361" s="3"/>
      <c r="G361" s="3"/>
      <c r="H361" s="3"/>
      <c r="I361" s="3"/>
      <c r="J361" s="3" t="s">
        <v>2618</v>
      </c>
      <c r="K361" s="3"/>
    </row>
    <row r="362" spans="6:11">
      <c r="F362" s="3"/>
      <c r="G362" s="3"/>
      <c r="H362" s="3"/>
      <c r="I362" s="3"/>
      <c r="J362" s="3" t="s">
        <v>2619</v>
      </c>
      <c r="K362" s="3"/>
    </row>
    <row r="363" spans="6:11">
      <c r="F363" s="3"/>
      <c r="G363" s="3"/>
      <c r="H363" s="3"/>
      <c r="I363" s="3"/>
      <c r="J363" s="3" t="s">
        <v>2620</v>
      </c>
      <c r="K363" s="3"/>
    </row>
    <row r="364" spans="6:11">
      <c r="F364" s="3"/>
      <c r="G364" s="3"/>
      <c r="H364" s="3"/>
      <c r="I364" s="3"/>
      <c r="J364" s="3" t="s">
        <v>2621</v>
      </c>
      <c r="K364" s="3"/>
    </row>
    <row r="365" spans="6:11">
      <c r="F365" s="3"/>
      <c r="G365" s="3"/>
      <c r="H365" s="3"/>
      <c r="I365" s="3"/>
      <c r="J365" s="3" t="s">
        <v>2622</v>
      </c>
      <c r="K365" s="3"/>
    </row>
    <row r="366" spans="6:11">
      <c r="F366" s="3"/>
      <c r="G366" s="3"/>
      <c r="H366" s="3"/>
      <c r="I366" s="3"/>
      <c r="J366" s="3" t="s">
        <v>2623</v>
      </c>
      <c r="K366" s="3"/>
    </row>
    <row r="367" spans="6:11">
      <c r="F367" s="3"/>
      <c r="G367" s="3"/>
      <c r="H367" s="3"/>
      <c r="I367" s="3"/>
      <c r="J367" s="3" t="s">
        <v>2624</v>
      </c>
      <c r="K367" s="3"/>
    </row>
    <row r="368" spans="6:11">
      <c r="F368" s="3"/>
      <c r="G368" s="3"/>
      <c r="H368" s="3"/>
      <c r="I368" s="3"/>
      <c r="J368" s="3" t="s">
        <v>2625</v>
      </c>
      <c r="K368" s="3"/>
    </row>
    <row r="369" spans="6:11">
      <c r="F369" s="3"/>
      <c r="G369" s="3"/>
      <c r="H369" s="3"/>
      <c r="I369" s="3"/>
      <c r="J369" s="3" t="s">
        <v>2626</v>
      </c>
      <c r="K369" s="3"/>
    </row>
    <row r="370" spans="6:11">
      <c r="F370" s="3"/>
      <c r="G370" s="3"/>
      <c r="H370" s="3"/>
      <c r="I370" s="3"/>
      <c r="J370" s="3" t="s">
        <v>2627</v>
      </c>
      <c r="K370" s="3"/>
    </row>
    <row r="371" spans="6:11">
      <c r="F371" s="3"/>
      <c r="G371" s="3"/>
      <c r="H371" s="3"/>
      <c r="I371" s="3"/>
      <c r="J371" s="3" t="s">
        <v>2628</v>
      </c>
      <c r="K371" s="3"/>
    </row>
    <row r="372" spans="6:11">
      <c r="F372" s="3"/>
      <c r="G372" s="3"/>
      <c r="H372" s="3"/>
      <c r="I372" s="3"/>
      <c r="J372" s="3" t="s">
        <v>2629</v>
      </c>
      <c r="K372" s="3"/>
    </row>
    <row r="373" spans="6:11">
      <c r="F373" s="3"/>
      <c r="G373" s="3"/>
      <c r="H373" s="3"/>
      <c r="I373" s="3"/>
      <c r="J373" s="3" t="s">
        <v>2630</v>
      </c>
      <c r="K373" s="3"/>
    </row>
    <row r="374" spans="6:11">
      <c r="F374" s="3"/>
      <c r="G374" s="3"/>
      <c r="H374" s="3"/>
      <c r="I374" s="3"/>
      <c r="J374" s="3" t="s">
        <v>2631</v>
      </c>
      <c r="K374" s="3"/>
    </row>
    <row r="375" spans="6:11">
      <c r="F375" s="3"/>
      <c r="G375" s="3"/>
      <c r="H375" s="3"/>
      <c r="I375" s="3"/>
      <c r="J375" s="3" t="s">
        <v>2632</v>
      </c>
      <c r="K375" s="3"/>
    </row>
    <row r="376" spans="6:11">
      <c r="F376" s="3"/>
      <c r="G376" s="3"/>
      <c r="H376" s="3"/>
      <c r="I376" s="3"/>
      <c r="J376" s="3" t="s">
        <v>2633</v>
      </c>
      <c r="K376" s="3"/>
    </row>
    <row r="377" spans="6:11">
      <c r="F377" s="3"/>
      <c r="G377" s="3"/>
      <c r="H377" s="3"/>
      <c r="I377" s="3"/>
      <c r="J377" s="3" t="s">
        <v>2634</v>
      </c>
      <c r="K377" s="3"/>
    </row>
    <row r="378" spans="6:11">
      <c r="F378" s="3"/>
      <c r="G378" s="3"/>
      <c r="H378" s="3"/>
      <c r="I378" s="3"/>
      <c r="J378" s="3" t="s">
        <v>2635</v>
      </c>
      <c r="K378" s="3"/>
    </row>
    <row r="379" spans="6:11">
      <c r="F379" s="3"/>
      <c r="G379" s="3"/>
      <c r="H379" s="3"/>
      <c r="I379" s="3"/>
      <c r="J379" s="3" t="s">
        <v>2636</v>
      </c>
      <c r="K379" s="3"/>
    </row>
    <row r="380" spans="6:11">
      <c r="F380" s="3"/>
      <c r="G380" s="3"/>
      <c r="H380" s="3"/>
      <c r="I380" s="3"/>
      <c r="J380" s="3" t="s">
        <v>2637</v>
      </c>
      <c r="K380" s="3"/>
    </row>
    <row r="381" spans="6:11">
      <c r="F381" s="3"/>
      <c r="G381" s="3"/>
      <c r="H381" s="3"/>
      <c r="I381" s="3"/>
      <c r="J381" s="3" t="s">
        <v>2638</v>
      </c>
      <c r="K381" s="3"/>
    </row>
    <row r="382" spans="6:11">
      <c r="F382" s="3"/>
      <c r="G382" s="3"/>
      <c r="H382" s="3"/>
      <c r="I382" s="3"/>
      <c r="J382" s="3" t="s">
        <v>2639</v>
      </c>
      <c r="K382" s="3"/>
    </row>
    <row r="383" spans="6:11">
      <c r="F383" s="3"/>
      <c r="G383" s="3"/>
      <c r="H383" s="3"/>
      <c r="I383" s="3"/>
      <c r="J383" s="3" t="s">
        <v>2640</v>
      </c>
      <c r="K383" s="3"/>
    </row>
    <row r="384" spans="6:11">
      <c r="F384" s="3"/>
      <c r="G384" s="3"/>
      <c r="H384" s="3"/>
      <c r="I384" s="3"/>
      <c r="J384" s="3" t="s">
        <v>2641</v>
      </c>
      <c r="K384" s="3"/>
    </row>
    <row r="385" spans="6:11">
      <c r="F385" s="3"/>
      <c r="G385" s="3"/>
      <c r="H385" s="3"/>
      <c r="I385" s="3"/>
      <c r="J385" s="3" t="s">
        <v>2642</v>
      </c>
      <c r="K385" s="3"/>
    </row>
    <row r="386" spans="6:11">
      <c r="F386" s="3"/>
      <c r="G386" s="3"/>
      <c r="H386" s="3"/>
      <c r="I386" s="3"/>
      <c r="J386" s="3" t="s">
        <v>2643</v>
      </c>
      <c r="K386" s="3"/>
    </row>
    <row r="387" spans="6:11">
      <c r="F387" s="3"/>
      <c r="G387" s="3"/>
      <c r="H387" s="3"/>
      <c r="I387" s="3"/>
      <c r="J387" s="3" t="s">
        <v>2644</v>
      </c>
      <c r="K387" s="3"/>
    </row>
    <row r="388" spans="6:11">
      <c r="F388" s="3"/>
      <c r="G388" s="3"/>
      <c r="H388" s="3"/>
      <c r="I388" s="3"/>
      <c r="J388" s="3" t="s">
        <v>2645</v>
      </c>
      <c r="K388" s="3"/>
    </row>
    <row r="389" spans="6:11">
      <c r="F389" s="3"/>
      <c r="G389" s="3"/>
      <c r="H389" s="3"/>
      <c r="I389" s="3"/>
      <c r="J389" s="3" t="s">
        <v>2646</v>
      </c>
      <c r="K389" s="3"/>
    </row>
    <row r="390" spans="6:11">
      <c r="F390" s="3"/>
      <c r="G390" s="3"/>
      <c r="H390" s="3"/>
      <c r="I390" s="3"/>
      <c r="J390" s="3" t="s">
        <v>2647</v>
      </c>
      <c r="K390" s="3"/>
    </row>
    <row r="391" spans="6:11">
      <c r="F391" s="3"/>
      <c r="G391" s="3"/>
      <c r="H391" s="3"/>
      <c r="I391" s="3"/>
      <c r="J391" s="3" t="s">
        <v>2648</v>
      </c>
      <c r="K391" s="3"/>
    </row>
    <row r="392" spans="6:11">
      <c r="F392" s="3"/>
      <c r="G392" s="3"/>
      <c r="H392" s="3"/>
      <c r="I392" s="3"/>
      <c r="J392" s="3" t="s">
        <v>2649</v>
      </c>
      <c r="K392" s="3"/>
    </row>
    <row r="393" spans="6:11">
      <c r="F393" s="3"/>
      <c r="G393" s="3"/>
      <c r="H393" s="3"/>
      <c r="I393" s="3"/>
      <c r="J393" s="3" t="s">
        <v>2650</v>
      </c>
      <c r="K393" s="3"/>
    </row>
    <row r="394" spans="6:11">
      <c r="F394" s="3"/>
      <c r="G394" s="3"/>
      <c r="H394" s="3"/>
      <c r="I394" s="3"/>
      <c r="J394" s="3" t="s">
        <v>2651</v>
      </c>
      <c r="K394" s="3"/>
    </row>
    <row r="395" spans="6:11">
      <c r="F395" s="3"/>
      <c r="G395" s="3"/>
      <c r="H395" s="3"/>
      <c r="I395" s="3"/>
      <c r="J395" s="3" t="s">
        <v>2652</v>
      </c>
      <c r="K395" s="3"/>
    </row>
    <row r="396" spans="6:11">
      <c r="F396" s="3"/>
      <c r="G396" s="3"/>
      <c r="H396" s="3"/>
      <c r="I396" s="3"/>
      <c r="J396" s="3" t="s">
        <v>2653</v>
      </c>
      <c r="K396" s="3"/>
    </row>
    <row r="397" spans="6:11">
      <c r="F397" s="3"/>
      <c r="G397" s="3"/>
      <c r="H397" s="3"/>
      <c r="I397" s="3"/>
      <c r="J397" s="3" t="s">
        <v>2654</v>
      </c>
      <c r="K397" s="3"/>
    </row>
    <row r="398" spans="6:11">
      <c r="F398" s="3"/>
      <c r="G398" s="3"/>
      <c r="H398" s="3"/>
      <c r="I398" s="3"/>
      <c r="J398" s="3" t="s">
        <v>2655</v>
      </c>
      <c r="K398" s="3"/>
    </row>
    <row r="399" spans="6:11">
      <c r="F399" s="3"/>
      <c r="G399" s="3"/>
      <c r="H399" s="3"/>
      <c r="I399" s="3"/>
      <c r="J399" s="3" t="s">
        <v>2656</v>
      </c>
      <c r="K399" s="3"/>
    </row>
    <row r="400" spans="6:11">
      <c r="F400" s="3"/>
      <c r="G400" s="3"/>
      <c r="H400" s="3"/>
      <c r="I400" s="3"/>
      <c r="J400" s="3" t="s">
        <v>2657</v>
      </c>
      <c r="K400" s="3"/>
    </row>
    <row r="401" spans="6:11">
      <c r="F401" s="3"/>
      <c r="G401" s="3"/>
      <c r="H401" s="3"/>
      <c r="I401" s="3"/>
      <c r="J401" s="3" t="s">
        <v>2658</v>
      </c>
      <c r="K401" s="3"/>
    </row>
    <row r="402" spans="6:11">
      <c r="F402" s="3"/>
      <c r="G402" s="3"/>
      <c r="H402" s="3"/>
      <c r="I402" s="3"/>
      <c r="J402" s="3" t="s">
        <v>2659</v>
      </c>
      <c r="K402" s="3"/>
    </row>
    <row r="403" spans="6:11">
      <c r="F403" s="3"/>
      <c r="G403" s="3"/>
      <c r="H403" s="3"/>
      <c r="I403" s="3"/>
      <c r="J403" s="3" t="s">
        <v>2660</v>
      </c>
      <c r="K403" s="3"/>
    </row>
    <row r="404" spans="6:11">
      <c r="F404" s="3"/>
      <c r="G404" s="3"/>
      <c r="H404" s="3"/>
      <c r="I404" s="3"/>
      <c r="J404" s="3" t="s">
        <v>2661</v>
      </c>
      <c r="K404" s="3"/>
    </row>
    <row r="405" spans="6:11">
      <c r="F405" s="3"/>
      <c r="G405" s="3"/>
      <c r="H405" s="3"/>
      <c r="I405" s="3"/>
      <c r="J405" s="3" t="s">
        <v>2662</v>
      </c>
      <c r="K405" s="3"/>
    </row>
    <row r="406" spans="6:11">
      <c r="F406" s="3"/>
      <c r="G406" s="3"/>
      <c r="H406" s="3"/>
      <c r="I406" s="3"/>
      <c r="J406" s="3" t="s">
        <v>2663</v>
      </c>
      <c r="K406" s="3"/>
    </row>
    <row r="407" spans="6:11">
      <c r="F407" s="3"/>
      <c r="G407" s="3"/>
      <c r="H407" s="3"/>
      <c r="I407" s="3"/>
      <c r="J407" s="3" t="s">
        <v>2664</v>
      </c>
      <c r="K407" s="3"/>
    </row>
    <row r="408" spans="6:11">
      <c r="F408" s="3"/>
      <c r="G408" s="3"/>
      <c r="H408" s="3"/>
      <c r="I408" s="3"/>
      <c r="J408" s="3" t="s">
        <v>2665</v>
      </c>
      <c r="K408" s="3"/>
    </row>
    <row r="409" spans="6:11">
      <c r="F409" s="3"/>
      <c r="G409" s="3"/>
      <c r="H409" s="3"/>
      <c r="I409" s="3"/>
      <c r="J409" s="3" t="s">
        <v>2666</v>
      </c>
      <c r="K409" s="3"/>
    </row>
    <row r="410" spans="6:11">
      <c r="F410" s="3"/>
      <c r="G410" s="3"/>
      <c r="H410" s="3"/>
      <c r="I410" s="3"/>
      <c r="J410" s="3" t="s">
        <v>2667</v>
      </c>
      <c r="K410" s="3"/>
    </row>
    <row r="411" spans="6:11">
      <c r="F411" s="3"/>
      <c r="G411" s="3"/>
      <c r="H411" s="3"/>
      <c r="I411" s="3"/>
      <c r="J411" s="3" t="s">
        <v>2668</v>
      </c>
      <c r="K411" s="3"/>
    </row>
    <row r="412" spans="6:11">
      <c r="F412" s="3"/>
      <c r="G412" s="3"/>
      <c r="H412" s="3"/>
      <c r="I412" s="3"/>
      <c r="J412" s="3" t="s">
        <v>2669</v>
      </c>
      <c r="K412" s="3"/>
    </row>
    <row r="413" spans="6:11">
      <c r="F413" s="3"/>
      <c r="G413" s="3"/>
      <c r="H413" s="3"/>
      <c r="I413" s="3"/>
      <c r="J413" s="3" t="s">
        <v>2670</v>
      </c>
      <c r="K413" s="3"/>
    </row>
    <row r="414" spans="6:11">
      <c r="F414" s="3"/>
      <c r="G414" s="3"/>
      <c r="H414" s="3"/>
      <c r="I414" s="3"/>
      <c r="J414" s="3" t="s">
        <v>2671</v>
      </c>
      <c r="K414" s="3"/>
    </row>
    <row r="415" spans="6:11">
      <c r="F415" s="3"/>
      <c r="G415" s="3"/>
      <c r="H415" s="3"/>
      <c r="I415" s="3"/>
      <c r="J415" s="3" t="s">
        <v>2672</v>
      </c>
      <c r="K415" s="3"/>
    </row>
    <row r="416" spans="6:11">
      <c r="F416" s="3"/>
      <c r="G416" s="3"/>
      <c r="H416" s="3"/>
      <c r="I416" s="3"/>
      <c r="J416" s="3" t="s">
        <v>2673</v>
      </c>
      <c r="K416" s="3"/>
    </row>
    <row r="417" spans="6:11">
      <c r="F417" s="3"/>
      <c r="G417" s="3"/>
      <c r="H417" s="3"/>
      <c r="I417" s="3"/>
      <c r="J417" s="3" t="s">
        <v>2674</v>
      </c>
      <c r="K417" s="3"/>
    </row>
    <row r="418" spans="6:11">
      <c r="F418" s="3"/>
      <c r="G418" s="3"/>
      <c r="H418" s="3"/>
      <c r="I418" s="3"/>
      <c r="J418" s="3" t="s">
        <v>2675</v>
      </c>
      <c r="K418" s="3"/>
    </row>
    <row r="419" spans="6:11">
      <c r="F419" s="3"/>
      <c r="G419" s="3"/>
      <c r="H419" s="3"/>
      <c r="I419" s="3"/>
      <c r="J419" s="3" t="s">
        <v>2676</v>
      </c>
      <c r="K419" s="3"/>
    </row>
    <row r="420" spans="6:11">
      <c r="F420" s="3"/>
      <c r="G420" s="3"/>
      <c r="H420" s="3"/>
      <c r="I420" s="3"/>
      <c r="J420" s="3" t="s">
        <v>2677</v>
      </c>
      <c r="K420" s="3"/>
    </row>
    <row r="421" spans="6:11">
      <c r="F421" s="3"/>
      <c r="G421" s="3"/>
      <c r="H421" s="3"/>
      <c r="I421" s="3"/>
      <c r="J421" s="3" t="s">
        <v>2678</v>
      </c>
      <c r="K421" s="3"/>
    </row>
    <row r="422" spans="6:11">
      <c r="F422" s="3"/>
      <c r="G422" s="3"/>
      <c r="H422" s="3"/>
      <c r="I422" s="3"/>
      <c r="J422" s="3" t="s">
        <v>2679</v>
      </c>
      <c r="K422" s="3"/>
    </row>
    <row r="423" spans="6:11">
      <c r="F423" s="3"/>
      <c r="G423" s="3"/>
      <c r="H423" s="3"/>
      <c r="I423" s="3"/>
      <c r="J423" s="3" t="s">
        <v>2680</v>
      </c>
      <c r="K423" s="3"/>
    </row>
    <row r="424" spans="6:11">
      <c r="F424" s="3"/>
      <c r="G424" s="3"/>
      <c r="H424" s="3"/>
      <c r="I424" s="3"/>
      <c r="J424" s="2" t="s">
        <v>2130</v>
      </c>
      <c r="K424" s="3"/>
    </row>
    <row r="425" spans="6:11">
      <c r="F425" s="3"/>
      <c r="G425" s="3"/>
      <c r="H425" s="3"/>
      <c r="I425" s="3"/>
      <c r="K425" s="3"/>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AC136-0189-48BF-87B8-A4977B7E1EDB}">
  <sheetPr codeName="Sheet2">
    <tabColor rgb="FF006600"/>
    <pageSetUpPr fitToPage="1"/>
  </sheetPr>
  <dimension ref="A1:H110"/>
  <sheetViews>
    <sheetView showGridLines="0" zoomScale="80" zoomScaleNormal="80" workbookViewId="0">
      <pane ySplit="4" topLeftCell="A48" activePane="bottomLeft" state="frozen"/>
      <selection pane="bottomLeft" activeCell="D5" sqref="D5"/>
    </sheetView>
  </sheetViews>
  <sheetFormatPr defaultColWidth="0" defaultRowHeight="12.75" zeroHeight="1"/>
  <cols>
    <col min="1" max="1" width="9.140625" customWidth="1"/>
    <col min="2" max="2" width="13.5703125" customWidth="1"/>
    <col min="3" max="3" width="60.7109375" customWidth="1"/>
    <col min="4" max="4" width="25.7109375" style="254" customWidth="1"/>
    <col min="5" max="7" width="25.7109375" customWidth="1"/>
    <col min="8" max="8" width="20.7109375" customWidth="1"/>
    <col min="9" max="16384" width="9.140625" hidden="1"/>
  </cols>
  <sheetData>
    <row r="1" spans="1:7" ht="30" customHeight="1">
      <c r="A1" s="231" t="s">
        <v>7</v>
      </c>
    </row>
    <row r="2" spans="1:7" s="17" customFormat="1" ht="30" customHeight="1"/>
    <row r="3" spans="1:7" ht="30" customHeight="1">
      <c r="A3" s="268" t="s">
        <v>8</v>
      </c>
      <c r="C3" s="17"/>
      <c r="D3" s="17"/>
      <c r="E3" s="17"/>
      <c r="F3" s="17"/>
      <c r="G3" s="17"/>
    </row>
    <row r="4" spans="1:7" ht="30" customHeight="1">
      <c r="A4" s="133" t="s">
        <v>9</v>
      </c>
      <c r="B4" s="133" t="s">
        <v>10</v>
      </c>
      <c r="C4" s="67" t="s">
        <v>11</v>
      </c>
      <c r="D4" s="290" t="str">
        <f>CONCATENATE("Data"," ",D12," ",D11)</f>
        <v xml:space="preserve">Data  </v>
      </c>
      <c r="E4" s="290" t="str">
        <f>CONCATENATE("Data"," ",E12," ",E11)</f>
        <v xml:space="preserve">Data  </v>
      </c>
      <c r="F4" s="290" t="str">
        <f>CONCATENATE("Data"," ",F12," ",F11)</f>
        <v xml:space="preserve">Data  </v>
      </c>
      <c r="G4" s="290" t="str">
        <f>CONCATENATE("Data"," ",G12," ",G11)</f>
        <v xml:space="preserve">Data  </v>
      </c>
    </row>
    <row r="5" spans="1:7" ht="20.100000000000001" customHeight="1">
      <c r="A5" s="64"/>
      <c r="B5" s="64"/>
      <c r="C5" s="64"/>
      <c r="D5" s="64"/>
      <c r="E5" s="64"/>
      <c r="F5" s="64"/>
      <c r="G5" s="64"/>
    </row>
    <row r="6" spans="1:7" ht="24.95" customHeight="1">
      <c r="A6" s="141" t="s">
        <v>12</v>
      </c>
      <c r="B6" s="141" t="s">
        <v>13</v>
      </c>
      <c r="C6" s="100" t="s">
        <v>14</v>
      </c>
      <c r="D6" s="105" t="str">
        <f>IF(_xlfn.XLOOKUP(C6,'REQUIRED Env- Vehicle Data'!$D$6:$D$16,'REQUIRED Env- Vehicle Data'!$F$6:$F$16,"",0)=0,"",_xlfn.XLOOKUP(C6,'REQUIRED Env- Vehicle Data'!$D$6:$D$16,'REQUIRED Env- Vehicle Data'!$F$6:$F$16,"",0))</f>
        <v/>
      </c>
      <c r="E6" s="98"/>
      <c r="F6" s="98"/>
      <c r="G6" s="98"/>
    </row>
    <row r="7" spans="1:7" ht="24.95" customHeight="1">
      <c r="A7" s="64" t="s">
        <v>15</v>
      </c>
      <c r="B7" s="64" t="s">
        <v>16</v>
      </c>
      <c r="C7" s="64" t="s">
        <v>17</v>
      </c>
      <c r="D7" s="271" t="str">
        <f>IF(ISBLANK(_xlfn.XLOOKUP(C7,'REQUIRED Env- Vehicle Data'!$D$6:$D$16,'REQUIRED Env- Vehicle Data'!$F$6:$F$16,"",0)),"",_xlfn.XLOOKUP(C7,'REQUIRED Env- Vehicle Data'!$D$6:$D$16,'REQUIRED Env- Vehicle Data'!$F$6:$F$16,"",0))</f>
        <v/>
      </c>
      <c r="E7" s="98"/>
      <c r="F7" s="99"/>
      <c r="G7" s="99"/>
    </row>
    <row r="8" spans="1:7" ht="24.95" customHeight="1">
      <c r="A8" s="141" t="s">
        <v>18</v>
      </c>
      <c r="B8" s="141" t="s">
        <v>19</v>
      </c>
      <c r="C8" s="100" t="s">
        <v>20</v>
      </c>
      <c r="D8" s="105" t="str">
        <f>IF(ISBLANK(_xlfn.XLOOKUP(C8,'REQUIRED Env- Vehicle Data'!$D$6:$D$16,'REQUIRED Env- Vehicle Data'!$F$6:$F$16,"",0)),"",_xlfn.XLOOKUP(C8,'REQUIRED Env- Vehicle Data'!$D$6:$D$16,'REQUIRED Env- Vehicle Data'!$F$6:$F$16,"",0))</f>
        <v/>
      </c>
      <c r="E8" s="98"/>
      <c r="F8" s="98"/>
      <c r="G8" s="98"/>
    </row>
    <row r="9" spans="1:7" ht="24.95" customHeight="1">
      <c r="A9" s="64" t="s">
        <v>21</v>
      </c>
      <c r="B9" s="64" t="s">
        <v>22</v>
      </c>
      <c r="C9" s="64" t="s">
        <v>23</v>
      </c>
      <c r="D9" s="272" t="str">
        <f>IF(ISBLANK(_xlfn.XLOOKUP(C9,'REQUIRED Env- Vehicle Data'!$D$6:$D$16,'REQUIRED Env- Vehicle Data'!$F$6:$F$16,"",0)),"",_xlfn.XLOOKUP(C9,'REQUIRED Env- Vehicle Data'!$D$6:$D$16,'REQUIRED Env- Vehicle Data'!$F$6:$F$16,"",0))</f>
        <v/>
      </c>
      <c r="E9" s="98"/>
      <c r="F9" s="99"/>
      <c r="G9" s="99"/>
    </row>
    <row r="10" spans="1:7" ht="24.95" customHeight="1">
      <c r="A10" s="141" t="s">
        <v>24</v>
      </c>
      <c r="B10" s="141" t="s">
        <v>25</v>
      </c>
      <c r="C10" s="100" t="s">
        <v>26</v>
      </c>
      <c r="D10" s="105" t="str">
        <f>IF(ISBLANK(_xlfn.XLOOKUP(C10,'REQUIRED Env- Vehicle Data'!$D$6:$D$16,'REQUIRED Env- Vehicle Data'!$F$6:$F$16,"",0)),"",_xlfn.XLOOKUP(C10,'REQUIRED Env- Vehicle Data'!$D$6:$D$16,'REQUIRED Env- Vehicle Data'!$F$6:$F$16,"",0))</f>
        <v/>
      </c>
      <c r="E10" s="98" t="s">
        <v>27</v>
      </c>
      <c r="F10" s="98"/>
      <c r="G10" s="98"/>
    </row>
    <row r="11" spans="1:7" ht="24.95" customHeight="1">
      <c r="A11" s="64" t="s">
        <v>28</v>
      </c>
      <c r="B11" s="64" t="s">
        <v>29</v>
      </c>
      <c r="C11" s="64" t="s">
        <v>30</v>
      </c>
      <c r="D11" s="271" t="str">
        <f>IF(ISBLANK(_xlfn.XLOOKUP(C11,'REQUIRED Env- Vehicle Data'!$D$6:$D$16,'REQUIRED Env- Vehicle Data'!$F$6:$F$16,"",0)),"",_xlfn.XLOOKUP(C11,'REQUIRED Env- Vehicle Data'!$D$6:$D$16,'REQUIRED Env- Vehicle Data'!$F$6:$F$16,"",0))</f>
        <v/>
      </c>
      <c r="E11" s="98"/>
      <c r="F11" s="99"/>
      <c r="G11" s="99"/>
    </row>
    <row r="12" spans="1:7" ht="24.95" customHeight="1">
      <c r="A12" s="141" t="s">
        <v>31</v>
      </c>
      <c r="B12" s="141" t="s">
        <v>32</v>
      </c>
      <c r="C12" s="100" t="s">
        <v>33</v>
      </c>
      <c r="D12" s="105" t="str">
        <f>IF(ISBLANK(_xlfn.XLOOKUP(C12,'REQUIRED Env- Vehicle Data'!$D$6:$D$16,'REQUIRED Env- Vehicle Data'!$F$6:$F$16,"",0)),"",_xlfn.XLOOKUP(C12,'REQUIRED Env- Vehicle Data'!$D$6:$D$16,'REQUIRED Env- Vehicle Data'!$F$6:$F$16,"",0))</f>
        <v/>
      </c>
      <c r="E12" s="98"/>
      <c r="F12" s="98"/>
      <c r="G12" s="98"/>
    </row>
    <row r="13" spans="1:7" ht="24.95" customHeight="1">
      <c r="A13" s="64" t="s">
        <v>34</v>
      </c>
      <c r="B13" s="64" t="s">
        <v>35</v>
      </c>
      <c r="C13" s="64" t="s">
        <v>36</v>
      </c>
      <c r="D13" s="271" t="str">
        <f>IF(ISBLANK(_xlfn.XLOOKUP(C13,'REQUIRED Env- Vehicle Data'!$D$6:$D$16,'REQUIRED Env- Vehicle Data'!$F$6:$F$16,"",0)),"",_xlfn.XLOOKUP(C13,'REQUIRED Env- Vehicle Data'!$D$6:$D$16,'REQUIRED Env- Vehicle Data'!$F$6:$F$16,"",0))</f>
        <v/>
      </c>
      <c r="E13" s="98"/>
      <c r="F13" s="99"/>
      <c r="G13" s="99"/>
    </row>
    <row r="14" spans="1:7" ht="24.95" customHeight="1">
      <c r="A14" s="141" t="s">
        <v>37</v>
      </c>
      <c r="B14" s="141" t="s">
        <v>38</v>
      </c>
      <c r="C14" s="100" t="s">
        <v>39</v>
      </c>
      <c r="D14" s="105" t="str">
        <f>IF(ISBLANK(_xlfn.XLOOKUP(C14,'REQUIRED Env- Vehicle Data'!$D$6:$D$16,'REQUIRED Env- Vehicle Data'!$F$6:$F$16,"",0)),"",_xlfn.XLOOKUP(C14,'REQUIRED Env- Vehicle Data'!$D$6:$D$16,'REQUIRED Env- Vehicle Data'!$F$6:$F$16,"",0))</f>
        <v/>
      </c>
      <c r="E14" s="98"/>
      <c r="F14" s="98"/>
      <c r="G14" s="98"/>
    </row>
    <row r="15" spans="1:7" ht="24.95" customHeight="1">
      <c r="A15" s="64" t="s">
        <v>40</v>
      </c>
      <c r="B15" s="64" t="s">
        <v>41</v>
      </c>
      <c r="C15" s="64" t="s">
        <v>42</v>
      </c>
      <c r="D15" s="271" t="str">
        <f>IF(ISBLANK(_xlfn.XLOOKUP(C15,'REQUIRED Env- Vehicle Data'!$D$6:$D$16,'REQUIRED Env- Vehicle Data'!$F$6:$F$16,"",0)),"",_xlfn.XLOOKUP(C15,'REQUIRED Env- Vehicle Data'!$D$6:$D$16,'REQUIRED Env- Vehicle Data'!$F$6:$F$16,"",0))</f>
        <v/>
      </c>
      <c r="E15" s="98"/>
      <c r="F15" s="99"/>
      <c r="G15" s="99"/>
    </row>
    <row r="16" spans="1:7" ht="24.95" customHeight="1">
      <c r="A16" s="141" t="s">
        <v>43</v>
      </c>
      <c r="B16" s="141" t="s">
        <v>44</v>
      </c>
      <c r="C16" s="100" t="s">
        <v>45</v>
      </c>
      <c r="D16" s="105" t="str">
        <f>IF(ISBLANK(_xlfn.XLOOKUP(C16,'REQUIRED Env- Vehicle Data'!$D$6:$D$16,'REQUIRED Env- Vehicle Data'!$F$6:$F$16,"",0)),"",_xlfn.XLOOKUP(C16,'REQUIRED Env- Vehicle Data'!$D$6:$D$16,'REQUIRED Env- Vehicle Data'!$F$6:$F$16,"",0))</f>
        <v/>
      </c>
      <c r="E16" s="98"/>
      <c r="F16" s="98"/>
      <c r="G16" s="98"/>
    </row>
    <row r="17" spans="1:7" ht="30" customHeight="1">
      <c r="A17" s="67" t="s">
        <v>9</v>
      </c>
      <c r="B17" s="67" t="s">
        <v>46</v>
      </c>
      <c r="C17" s="67" t="s">
        <v>47</v>
      </c>
      <c r="D17" s="290" t="str">
        <f>$D$4</f>
        <v xml:space="preserve">Data  </v>
      </c>
      <c r="E17" s="290" t="str">
        <f>$E$4</f>
        <v xml:space="preserve">Data  </v>
      </c>
      <c r="F17" s="290" t="str">
        <f>$F$4</f>
        <v xml:space="preserve">Data  </v>
      </c>
      <c r="G17" s="290" t="str">
        <f>$G$4</f>
        <v xml:space="preserve">Data  </v>
      </c>
    </row>
    <row r="18" spans="1:7" ht="20.100000000000001" customHeight="1">
      <c r="A18" s="64"/>
      <c r="B18" s="64"/>
      <c r="C18" s="64"/>
      <c r="D18" s="64"/>
      <c r="E18" s="64"/>
      <c r="F18" s="64"/>
      <c r="G18" s="64"/>
    </row>
    <row r="19" spans="1:7" ht="24.95" customHeight="1">
      <c r="A19" s="58" t="s">
        <v>48</v>
      </c>
      <c r="B19" s="58" t="s">
        <v>49</v>
      </c>
      <c r="C19" s="59" t="s">
        <v>50</v>
      </c>
      <c r="D19" s="273" t="str">
        <f>IF(ISBLANK(_xlfn.XLOOKUP(C19,'REQUIRED Env- Vehicle Data'!$D$20:$D$33,'REQUIRED Env- Vehicle Data'!$F$20:$F$33," ",0)),"",_xlfn.XLOOKUP(C19,'REQUIRED Env- Vehicle Data'!$D$20:$D$33,'REQUIRED Env- Vehicle Data'!$F$20:$F$33," ",0))</f>
        <v/>
      </c>
      <c r="E19" s="98"/>
      <c r="F19" s="98"/>
      <c r="G19" s="98"/>
    </row>
    <row r="20" spans="1:7" ht="24.95" customHeight="1">
      <c r="A20" s="64" t="s">
        <v>51</v>
      </c>
      <c r="B20" s="63" t="s">
        <v>52</v>
      </c>
      <c r="C20" s="64" t="s">
        <v>53</v>
      </c>
      <c r="D20" s="271" t="str">
        <f>IF(ISBLANK(_xlfn.XLOOKUP(C20,'REQUIRED Env- Vehicle Data'!$D$20:$D$33,'REQUIRED Env- Vehicle Data'!$F$20:$F$33," ",0)),"",_xlfn.XLOOKUP(C20,'REQUIRED Env- Vehicle Data'!$D$20:$D$33,'REQUIRED Env- Vehicle Data'!$F$20:$F$33," ",0))</f>
        <v/>
      </c>
      <c r="E20" s="98"/>
      <c r="F20" s="98"/>
      <c r="G20" s="98"/>
    </row>
    <row r="21" spans="1:7" ht="24.95" customHeight="1">
      <c r="A21" s="58" t="s">
        <v>54</v>
      </c>
      <c r="B21" s="58" t="s">
        <v>55</v>
      </c>
      <c r="C21" s="59" t="s">
        <v>56</v>
      </c>
      <c r="D21" s="273" t="str">
        <f>IF(ISBLANK(_xlfn.XLOOKUP(C21,'REQUIRED Env- Vehicle Data'!$D$20:$D$33,'REQUIRED Env- Vehicle Data'!$F$20:$F$33," ",0)),"",_xlfn.XLOOKUP(C21,'REQUIRED Env- Vehicle Data'!$D$20:$D$33,'REQUIRED Env- Vehicle Data'!$F$20:$F$33," ",0))</f>
        <v/>
      </c>
      <c r="E21" s="98"/>
      <c r="F21" s="98"/>
      <c r="G21" s="98"/>
    </row>
    <row r="22" spans="1:7" ht="24.95" customHeight="1">
      <c r="A22" s="64" t="s">
        <v>57</v>
      </c>
      <c r="B22" s="63" t="s">
        <v>58</v>
      </c>
      <c r="C22" s="64" t="s">
        <v>59</v>
      </c>
      <c r="D22" s="271" t="str">
        <f>IF(ISBLANK(_xlfn.XLOOKUP(C22,'REQUIRED Env- Vehicle Data'!$D$20:$D$33,'REQUIRED Env- Vehicle Data'!$F$20:$F$33," ",0)),"",_xlfn.XLOOKUP(C22,'REQUIRED Env- Vehicle Data'!$D$20:$D$33,'REQUIRED Env- Vehicle Data'!$F$20:$F$33," ",0))</f>
        <v/>
      </c>
      <c r="E22" s="98"/>
      <c r="F22" s="98"/>
      <c r="G22" s="98"/>
    </row>
    <row r="23" spans="1:7" ht="24.95" customHeight="1">
      <c r="A23" s="58" t="s">
        <v>60</v>
      </c>
      <c r="B23" s="58" t="s">
        <v>61</v>
      </c>
      <c r="C23" s="59" t="s">
        <v>62</v>
      </c>
      <c r="D23" s="273" t="str">
        <f>IF(ISBLANK(_xlfn.XLOOKUP(C23,'REQUIRED Env- Vehicle Data'!$D$20:$D$33,'REQUIRED Env- Vehicle Data'!$F$20:$F$33," ",0)),"",_xlfn.XLOOKUP(C23,'REQUIRED Env- Vehicle Data'!$D$20:$D$33,'REQUIRED Env- Vehicle Data'!$F$20:$F$33," ",0))</f>
        <v/>
      </c>
      <c r="E23" s="98"/>
      <c r="F23" s="98"/>
      <c r="G23" s="98"/>
    </row>
    <row r="24" spans="1:7" ht="24.95" customHeight="1">
      <c r="A24" s="64" t="s">
        <v>63</v>
      </c>
      <c r="B24" s="63" t="s">
        <v>64</v>
      </c>
      <c r="C24" s="64" t="s">
        <v>65</v>
      </c>
      <c r="D24" s="274" t="str">
        <f>IF(ISBLANK(_xlfn.XLOOKUP(C24,'REQUIRED Env- Vehicle Data'!$D$20:$D$33,'REQUIRED Env- Vehicle Data'!$F$20:$F$33," ",0)),"",_xlfn.XLOOKUP(C24,'REQUIRED Env- Vehicle Data'!$D$20:$D$33,'REQUIRED Env- Vehicle Data'!$F$20:$F$33," ",0))</f>
        <v/>
      </c>
      <c r="E24" s="98"/>
      <c r="F24" s="98"/>
      <c r="G24" s="98"/>
    </row>
    <row r="25" spans="1:7" ht="24.95" customHeight="1">
      <c r="A25" s="58" t="s">
        <v>66</v>
      </c>
      <c r="B25" s="58" t="s">
        <v>67</v>
      </c>
      <c r="C25" s="59" t="s">
        <v>68</v>
      </c>
      <c r="D25" s="275" t="str">
        <f>IF(ISBLANK(_xlfn.XLOOKUP(C25,'REQUIRED Env- Vehicle Data'!$D$20:$D$33,'REQUIRED Env- Vehicle Data'!$F$20:$F$33," ",0)),"",_xlfn.XLOOKUP(C25,'REQUIRED Env- Vehicle Data'!$D$20:$D$33,'REQUIRED Env- Vehicle Data'!$F$20:$F$33," ",0))</f>
        <v/>
      </c>
      <c r="E25" s="98"/>
      <c r="F25" s="98"/>
      <c r="G25" s="98"/>
    </row>
    <row r="26" spans="1:7" ht="24.95" customHeight="1">
      <c r="A26" s="64" t="s">
        <v>69</v>
      </c>
      <c r="B26" s="63" t="s">
        <v>70</v>
      </c>
      <c r="C26" s="117" t="s">
        <v>71</v>
      </c>
      <c r="D26" s="274" t="str">
        <f>IF(ISBLANK(_xlfn.XLOOKUP(C26,'REQUIRED Env- Vehicle Data'!$D$20:$D$33,'REQUIRED Env- Vehicle Data'!$F$20:$F$33," ",0)),"",_xlfn.XLOOKUP(C26,'REQUIRED Env- Vehicle Data'!$D$20:$D$33,'REQUIRED Env- Vehicle Data'!$F$20:$F$33," ",0))</f>
        <v/>
      </c>
      <c r="E26" s="98"/>
      <c r="F26" s="98"/>
      <c r="G26" s="98"/>
    </row>
    <row r="27" spans="1:7" ht="24.95" customHeight="1">
      <c r="A27" s="58" t="s">
        <v>72</v>
      </c>
      <c r="B27" s="58" t="s">
        <v>73</v>
      </c>
      <c r="C27" s="59" t="s">
        <v>74</v>
      </c>
      <c r="D27" s="275" t="str">
        <f>IF(ISBLANK(_xlfn.XLOOKUP(C27,'REQUIRED Env- Vehicle Data'!$D$20:$D$33,'REQUIRED Env- Vehicle Data'!$F$20:$F$33," ",0)),"",_xlfn.XLOOKUP(C27,'REQUIRED Env- Vehicle Data'!$D$20:$D$33,'REQUIRED Env- Vehicle Data'!$F$20:$F$33," ",0))</f>
        <v/>
      </c>
      <c r="E27" s="98"/>
      <c r="F27" s="98"/>
      <c r="G27" s="98"/>
    </row>
    <row r="28" spans="1:7" ht="24.95" customHeight="1">
      <c r="A28" s="64" t="s">
        <v>75</v>
      </c>
      <c r="B28" s="63" t="s">
        <v>76</v>
      </c>
      <c r="C28" s="64" t="s">
        <v>77</v>
      </c>
      <c r="D28" s="274" t="str">
        <f>IF(ISBLANK(_xlfn.XLOOKUP(C28,'REQUIRED Env- Vehicle Data'!$D$20:$D$33,'REQUIRED Env- Vehicle Data'!$F$20:$F$33," ",0)),"",_xlfn.XLOOKUP(C28,'REQUIRED Env- Vehicle Data'!$D$20:$D$33,'REQUIRED Env- Vehicle Data'!$F$20:$F$33," ",0))</f>
        <v/>
      </c>
      <c r="E28" s="98"/>
      <c r="F28" s="98"/>
      <c r="G28" s="98"/>
    </row>
    <row r="29" spans="1:7" ht="24.95" customHeight="1">
      <c r="A29" s="58" t="s">
        <v>78</v>
      </c>
      <c r="B29" s="58" t="s">
        <v>79</v>
      </c>
      <c r="C29" s="59" t="s">
        <v>80</v>
      </c>
      <c r="D29" s="310" t="str">
        <f>IF(ISBLANK(_xlfn.XLOOKUP(C29,'REQUIRED Env- Vehicle Data'!$D$20:$D$33,'REQUIRED Env- Vehicle Data'!$F$20:$F$33," ",0)),"",_xlfn.XLOOKUP(C29,'REQUIRED Env- Vehicle Data'!$D$20:$D$33,'REQUIRED Env- Vehicle Data'!$F$20:$F$33," ",0))</f>
        <v xml:space="preserve"> </v>
      </c>
      <c r="E29" s="98"/>
      <c r="F29" s="98"/>
      <c r="G29" s="98"/>
    </row>
    <row r="30" spans="1:7" ht="24.95" customHeight="1">
      <c r="A30" s="64" t="s">
        <v>81</v>
      </c>
      <c r="B30" s="63" t="s">
        <v>82</v>
      </c>
      <c r="C30" s="64" t="s">
        <v>83</v>
      </c>
      <c r="D30" s="311" t="str">
        <f>IF(ISBLANK(_xlfn.XLOOKUP(C30,'REQUIRED Env- Vehicle Data'!$D$20:$D$33,'REQUIRED Env- Vehicle Data'!$F$20:$F$33," ",0)),"",_xlfn.XLOOKUP(C30,'REQUIRED Env- Vehicle Data'!$D$20:$D$33,'REQUIRED Env- Vehicle Data'!$F$20:$F$33," ",0))</f>
        <v/>
      </c>
      <c r="E30" s="98"/>
      <c r="F30" s="98"/>
      <c r="G30" s="98"/>
    </row>
    <row r="31" spans="1:7" ht="24.95" customHeight="1">
      <c r="A31" s="58" t="s">
        <v>84</v>
      </c>
      <c r="B31" s="58" t="s">
        <v>85</v>
      </c>
      <c r="C31" s="59" t="s">
        <v>86</v>
      </c>
      <c r="D31" s="275" t="str">
        <f>IF(ISBLANK(_xlfn.XLOOKUP(C31,'REQUIRED Env- Vehicle Data'!$D$20:$D$33,'REQUIRED Env- Vehicle Data'!$F$20:$F$33," ",0)),"",_xlfn.XLOOKUP(C31,'REQUIRED Env- Vehicle Data'!$D$20:$D$33,'REQUIRED Env- Vehicle Data'!$F$20:$F$33," ",0))</f>
        <v/>
      </c>
      <c r="E31" s="98"/>
      <c r="F31" s="98"/>
      <c r="G31" s="98"/>
    </row>
    <row r="32" spans="1:7" ht="24.95" customHeight="1">
      <c r="A32" s="64" t="s">
        <v>87</v>
      </c>
      <c r="B32" s="63" t="s">
        <v>88</v>
      </c>
      <c r="C32" s="64" t="s">
        <v>89</v>
      </c>
      <c r="D32" s="311" t="str">
        <f>IF(ISBLANK(_xlfn.XLOOKUP(C32,'REQUIRED Env- Vehicle Data'!$D$20:$D$33,'REQUIRED Env- Vehicle Data'!$F$20:$F$33," ",0)),"",_xlfn.XLOOKUP(C32,'REQUIRED Env- Vehicle Data'!$D$20:$D$33,'REQUIRED Env- Vehicle Data'!$F$20:$F$33," ",0))</f>
        <v/>
      </c>
      <c r="E32" s="98"/>
      <c r="F32" s="98"/>
      <c r="G32" s="98"/>
    </row>
    <row r="33" spans="1:7" ht="30" customHeight="1">
      <c r="A33" s="67" t="s">
        <v>9</v>
      </c>
      <c r="B33" s="67" t="s">
        <v>90</v>
      </c>
      <c r="C33" s="104" t="s">
        <v>91</v>
      </c>
      <c r="D33" s="290" t="str">
        <f>$D$4</f>
        <v xml:space="preserve">Data  </v>
      </c>
      <c r="E33" s="290" t="str">
        <f>$E$4</f>
        <v xml:space="preserve">Data  </v>
      </c>
      <c r="F33" s="290" t="str">
        <f>$F$4</f>
        <v xml:space="preserve">Data  </v>
      </c>
      <c r="G33" s="290" t="str">
        <f>$G$4</f>
        <v xml:space="preserve">Data  </v>
      </c>
    </row>
    <row r="34" spans="1:7" ht="20.100000000000001" customHeight="1">
      <c r="A34" s="64"/>
      <c r="B34" s="64"/>
      <c r="C34" s="64"/>
      <c r="D34" s="64"/>
      <c r="E34" s="64"/>
      <c r="F34" s="64"/>
      <c r="G34" s="64"/>
    </row>
    <row r="35" spans="1:7" ht="24.95" customHeight="1">
      <c r="A35" s="58" t="s">
        <v>92</v>
      </c>
      <c r="B35" s="58" t="s">
        <v>93</v>
      </c>
      <c r="C35" s="59" t="s">
        <v>94</v>
      </c>
      <c r="D35" s="308" t="str">
        <f>IF(ISBLANK(_xlfn.XLOOKUP(C35,'REQUIRED Env- Vehicle Data'!$D$37:$D$103,'REQUIRED Env- Vehicle Data'!$F$37:$F$103,"",0)),"",_xlfn.XLOOKUP(C35,'REQUIRED Env- Vehicle Data'!$D$37:$D$103,'REQUIRED Env- Vehicle Data'!$F$37:$F$103,"",0))</f>
        <v/>
      </c>
      <c r="E35" s="98"/>
      <c r="F35" s="99"/>
      <c r="G35" s="99"/>
    </row>
    <row r="36" spans="1:7" ht="24.95" customHeight="1">
      <c r="A36" s="64" t="s">
        <v>95</v>
      </c>
      <c r="B36" s="63" t="s">
        <v>96</v>
      </c>
      <c r="C36" s="64" t="s">
        <v>97</v>
      </c>
      <c r="D36" s="309" t="str">
        <f>IF(ISBLANK(_xlfn.XLOOKUP(C36,'REQUIRED Env- Vehicle Data'!$D$37:$D$103,'REQUIRED Env- Vehicle Data'!$F$37:$F$103,"",0)),"",_xlfn.XLOOKUP(C36,'REQUIRED Env- Vehicle Data'!$D$37:$D$103,'REQUIRED Env- Vehicle Data'!$F$37:$F$103,"",0))</f>
        <v/>
      </c>
      <c r="E36" s="98"/>
      <c r="F36" s="99"/>
      <c r="G36" s="99"/>
    </row>
    <row r="37" spans="1:7" ht="24.95" customHeight="1">
      <c r="A37" s="58" t="s">
        <v>98</v>
      </c>
      <c r="B37" s="58" t="s">
        <v>99</v>
      </c>
      <c r="C37" s="59" t="s">
        <v>100</v>
      </c>
      <c r="D37" s="310" t="str">
        <f>IF(ISBLANK(_xlfn.XLOOKUP(C37,'REQUIRED Env- Vehicle Data'!$D$37:$D$103,'REQUIRED Env- Vehicle Data'!$F$37:$F$103,"",0)),"",_xlfn.XLOOKUP(C37,'REQUIRED Env- Vehicle Data'!$D$37:$D$103,'REQUIRED Env- Vehicle Data'!$F$37:$F$103,"",0))</f>
        <v/>
      </c>
      <c r="E37" s="98"/>
      <c r="F37" s="99"/>
      <c r="G37" s="99"/>
    </row>
    <row r="38" spans="1:7" ht="24.95" customHeight="1">
      <c r="A38" s="64" t="s">
        <v>101</v>
      </c>
      <c r="B38" s="63" t="s">
        <v>102</v>
      </c>
      <c r="C38" s="64" t="s">
        <v>103</v>
      </c>
      <c r="D38" s="309" t="str">
        <f>IF(ISBLANK(_xlfn.XLOOKUP(C38,'REQUIRED Env- Vehicle Data'!$D$37:$D$103,'REQUIRED Env- Vehicle Data'!$F$37:$F$103,"",0)),"",_xlfn.XLOOKUP(C38,'REQUIRED Env- Vehicle Data'!$D$37:$D$103,'REQUIRED Env- Vehicle Data'!$F$37:$F$103,"",0))</f>
        <v/>
      </c>
      <c r="E38" s="98"/>
      <c r="F38" s="99"/>
      <c r="G38" s="99"/>
    </row>
    <row r="39" spans="1:7" ht="24.95" customHeight="1">
      <c r="A39" s="58" t="s">
        <v>104</v>
      </c>
      <c r="B39" s="58" t="s">
        <v>105</v>
      </c>
      <c r="C39" s="59" t="s">
        <v>106</v>
      </c>
      <c r="D39" s="308" t="str">
        <f>IF(ISBLANK(_xlfn.XLOOKUP(C39,'REQUIRED Env- Vehicle Data'!$D$37:$D$103,'REQUIRED Env- Vehicle Data'!$F$37:$F$103,"",0)),"",_xlfn.XLOOKUP(C39,'REQUIRED Env- Vehicle Data'!$D$37:$D$103,'REQUIRED Env- Vehicle Data'!$F$37:$F$103,"",0))</f>
        <v/>
      </c>
      <c r="E39" s="98"/>
      <c r="F39" s="99"/>
      <c r="G39" s="99"/>
    </row>
    <row r="40" spans="1:7" ht="24.95" customHeight="1">
      <c r="A40" s="64" t="s">
        <v>107</v>
      </c>
      <c r="B40" s="63" t="s">
        <v>108</v>
      </c>
      <c r="C40" s="64" t="s">
        <v>109</v>
      </c>
      <c r="D40" s="309">
        <f>IF(ISBLANK(_xlfn.XLOOKUP(C40,'REQUIRED Env- Vehicle Data'!$D$37:$D$103,'REQUIRED Env- Vehicle Data'!$F$37:$F$103,"",0)),"",_xlfn.XLOOKUP(C40,'REQUIRED Env- Vehicle Data'!$D$37:$D$103,'REQUIRED Env- Vehicle Data'!$F$37:$F$103,"",0))</f>
        <v>0</v>
      </c>
      <c r="E40" s="98"/>
      <c r="F40" s="99"/>
      <c r="G40" s="99"/>
    </row>
    <row r="41" spans="1:7" ht="24.95" customHeight="1">
      <c r="A41" s="58" t="s">
        <v>110</v>
      </c>
      <c r="B41" s="58" t="s">
        <v>111</v>
      </c>
      <c r="C41" s="59" t="s">
        <v>112</v>
      </c>
      <c r="D41" s="310" t="str">
        <f>IF(ISBLANK(_xlfn.XLOOKUP(C41,'REQUIRED Env- Vehicle Data'!$D$37:$D$103,'REQUIRED Env- Vehicle Data'!$F$37:$F$103,"",0)),"",_xlfn.XLOOKUP(C41,'REQUIRED Env- Vehicle Data'!$D$37:$D$103,'REQUIRED Env- Vehicle Data'!$F$37:$F$103,"",0))</f>
        <v/>
      </c>
      <c r="E41" s="98"/>
      <c r="F41" s="99"/>
      <c r="G41" s="99"/>
    </row>
    <row r="42" spans="1:7" ht="24.95" customHeight="1">
      <c r="A42" s="64" t="s">
        <v>113</v>
      </c>
      <c r="B42" s="63" t="s">
        <v>114</v>
      </c>
      <c r="C42" s="64" t="s">
        <v>115</v>
      </c>
      <c r="D42" s="226" t="str">
        <f>IF(ISBLANK(_xlfn.XLOOKUP(C42,'REQUIRED Env- Vehicle Data'!$D$37:$D$103,'REQUIRED Env- Vehicle Data'!$F$37:$F$103,"",0)),"",_xlfn.XLOOKUP(C42,'REQUIRED Env- Vehicle Data'!$D$37:$D$103,'REQUIRED Env- Vehicle Data'!$F$37:$F$103,"",0))</f>
        <v/>
      </c>
      <c r="E42" s="98"/>
      <c r="F42" s="99"/>
      <c r="G42" s="99"/>
    </row>
    <row r="43" spans="1:7" ht="24.95" customHeight="1">
      <c r="A43" s="58" t="s">
        <v>116</v>
      </c>
      <c r="B43" s="58" t="s">
        <v>117</v>
      </c>
      <c r="C43" s="59" t="s">
        <v>118</v>
      </c>
      <c r="D43" s="105" t="str">
        <f>IF(ISBLANK(_xlfn.XLOOKUP(C43,'REQUIRED Env- Vehicle Data'!$D$37:$D$103,'REQUIRED Env- Vehicle Data'!$F$37:$F$103,"",0)),"",_xlfn.XLOOKUP(C43,'REQUIRED Env- Vehicle Data'!$D$37:$D$103,'REQUIRED Env- Vehicle Data'!$F$37:$F$103,"",0))</f>
        <v/>
      </c>
      <c r="E43" s="98"/>
      <c r="F43" s="99"/>
      <c r="G43" s="99"/>
    </row>
    <row r="44" spans="1:7" ht="24.95" customHeight="1">
      <c r="A44" s="64" t="s">
        <v>119</v>
      </c>
      <c r="B44" s="63" t="s">
        <v>120</v>
      </c>
      <c r="C44" s="64" t="s">
        <v>121</v>
      </c>
      <c r="D44" s="226" t="str">
        <f>IF(ISBLANK(_xlfn.XLOOKUP(C44,'REQUIRED Env- Vehicle Data'!$D$37:$D$103,'REQUIRED Env- Vehicle Data'!$F$37:$F$103,"",0)),"",_xlfn.XLOOKUP(C44,'REQUIRED Env- Vehicle Data'!$D$37:$D$103,'REQUIRED Env- Vehicle Data'!$F$37:$F$103,"",0))</f>
        <v/>
      </c>
      <c r="E44" s="98"/>
      <c r="F44" s="99"/>
      <c r="G44" s="99"/>
    </row>
    <row r="45" spans="1:7" ht="24.95" customHeight="1">
      <c r="A45" s="58" t="s">
        <v>122</v>
      </c>
      <c r="B45" s="58" t="s">
        <v>123</v>
      </c>
      <c r="C45" s="59" t="s">
        <v>124</v>
      </c>
      <c r="D45" s="105" t="str">
        <f>IF(ISBLANK(_xlfn.XLOOKUP(C45,'REQUIRED Env- Vehicle Data'!$D$37:$D$103,'REQUIRED Env- Vehicle Data'!$F$37:$F$103,"",0)),"",_xlfn.XLOOKUP(C45,'REQUIRED Env- Vehicle Data'!$D$37:$D$103,'REQUIRED Env- Vehicle Data'!$F$37:$F$103,"",0))</f>
        <v/>
      </c>
      <c r="E45" s="98"/>
      <c r="F45" s="99"/>
      <c r="G45" s="99"/>
    </row>
    <row r="46" spans="1:7" ht="24.95" customHeight="1">
      <c r="A46" s="64" t="s">
        <v>125</v>
      </c>
      <c r="B46" s="63" t="s">
        <v>126</v>
      </c>
      <c r="C46" s="64" t="s">
        <v>127</v>
      </c>
      <c r="D46" s="226" t="str">
        <f>IF(ISBLANK(_xlfn.XLOOKUP(C46,'REQUIRED Env- Vehicle Data'!$D$37:$D$103,'REQUIRED Env- Vehicle Data'!$F$37:$F$103,"",0)),"",_xlfn.XLOOKUP(C46,'REQUIRED Env- Vehicle Data'!$D$37:$D$103,'REQUIRED Env- Vehicle Data'!$F$37:$F$103,"",0))</f>
        <v/>
      </c>
      <c r="E46" s="98"/>
      <c r="F46" s="99"/>
      <c r="G46" s="99"/>
    </row>
    <row r="47" spans="1:7" ht="24.95" customHeight="1">
      <c r="A47" s="58" t="s">
        <v>128</v>
      </c>
      <c r="B47" s="58" t="s">
        <v>129</v>
      </c>
      <c r="C47" s="59" t="s">
        <v>130</v>
      </c>
      <c r="D47" s="105" t="str">
        <f>IF(ISBLANK(_xlfn.XLOOKUP(C47,'REQUIRED Env- Vehicle Data'!$D$37:$D$103,'REQUIRED Env- Vehicle Data'!$F$37:$F$103,"",0)),"",_xlfn.XLOOKUP(C47,'REQUIRED Env- Vehicle Data'!$D$37:$D$103,'REQUIRED Env- Vehicle Data'!$F$37:$F$103,"",0))</f>
        <v/>
      </c>
      <c r="E47" s="98"/>
      <c r="F47" s="99"/>
      <c r="G47" s="99"/>
    </row>
    <row r="48" spans="1:7" ht="24.95" customHeight="1">
      <c r="A48" s="64" t="s">
        <v>131</v>
      </c>
      <c r="B48" s="63" t="s">
        <v>132</v>
      </c>
      <c r="C48" s="64" t="s">
        <v>133</v>
      </c>
      <c r="D48" s="226" t="str">
        <f>IF(ISBLANK(_xlfn.XLOOKUP(C48,'REQUIRED Env- Vehicle Data'!$D$37:$D$103,'REQUIRED Env- Vehicle Data'!$F$37:$F$103,"",0)),"",_xlfn.XLOOKUP(C48,'REQUIRED Env- Vehicle Data'!$D$37:$D$103,'REQUIRED Env- Vehicle Data'!$F$37:$F$103,"",0))</f>
        <v/>
      </c>
      <c r="E48" s="98"/>
      <c r="F48" s="99"/>
      <c r="G48" s="99"/>
    </row>
    <row r="49" spans="1:7" ht="24.95" customHeight="1">
      <c r="A49" s="58" t="s">
        <v>134</v>
      </c>
      <c r="B49" s="58" t="s">
        <v>135</v>
      </c>
      <c r="C49" s="59" t="s">
        <v>136</v>
      </c>
      <c r="D49" s="105" t="str">
        <f>IF(ISBLANK(_xlfn.XLOOKUP(C49,'REQUIRED Env- Vehicle Data'!$D$37:$D$103,'REQUIRED Env- Vehicle Data'!$F$37:$F$103,"",0)),"",_xlfn.XLOOKUP(C49,'REQUIRED Env- Vehicle Data'!$D$37:$D$103,'REQUIRED Env- Vehicle Data'!$F$37:$F$103,"",0))</f>
        <v/>
      </c>
      <c r="E49" s="98"/>
      <c r="F49" s="99"/>
      <c r="G49" s="99"/>
    </row>
    <row r="50" spans="1:7" ht="24.95" customHeight="1">
      <c r="A50" s="64" t="s">
        <v>137</v>
      </c>
      <c r="B50" s="63" t="s">
        <v>138</v>
      </c>
      <c r="C50" s="64" t="s">
        <v>139</v>
      </c>
      <c r="D50" s="226" t="str">
        <f>IF(ISBLANK(_xlfn.XLOOKUP(C50,'REQUIRED Env- Vehicle Data'!$D$37:$D$103,'REQUIRED Env- Vehicle Data'!$F$37:$F$103,"",0)),"",_xlfn.XLOOKUP(C50,'REQUIRED Env- Vehicle Data'!$D$37:$D$103,'REQUIRED Env- Vehicle Data'!$F$37:$F$103,"",0))</f>
        <v/>
      </c>
      <c r="E50" s="98"/>
      <c r="F50" s="99"/>
      <c r="G50" s="99"/>
    </row>
    <row r="51" spans="1:7" ht="24.95" customHeight="1">
      <c r="A51" s="58" t="s">
        <v>140</v>
      </c>
      <c r="B51" s="58" t="s">
        <v>141</v>
      </c>
      <c r="C51" s="59" t="s">
        <v>142</v>
      </c>
      <c r="D51" s="105" t="str">
        <f>IF(ISBLANK(_xlfn.XLOOKUP(C51,'REQUIRED Env- Vehicle Data'!$D$37:$D$103,'REQUIRED Env- Vehicle Data'!$F$37:$F$103,"",0)),"",_xlfn.XLOOKUP(C51,'REQUIRED Env- Vehicle Data'!$D$37:$D$103,'REQUIRED Env- Vehicle Data'!$F$37:$F$103,"",0))</f>
        <v/>
      </c>
      <c r="E51" s="98"/>
      <c r="F51" s="99"/>
      <c r="G51" s="99"/>
    </row>
    <row r="52" spans="1:7" ht="24.95" customHeight="1">
      <c r="A52" s="64" t="s">
        <v>143</v>
      </c>
      <c r="B52" s="63" t="s">
        <v>144</v>
      </c>
      <c r="C52" s="64" t="s">
        <v>145</v>
      </c>
      <c r="D52" s="226" t="str">
        <f>IF(ISBLANK(_xlfn.XLOOKUP(C52,'REQUIRED Env- Vehicle Data'!$D$37:$D$103,'REQUIRED Env- Vehicle Data'!$F$37:$F$103,"",0)),"",_xlfn.XLOOKUP(C52,'REQUIRED Env- Vehicle Data'!$D$37:$D$103,'REQUIRED Env- Vehicle Data'!$F$37:$F$103,"",0))</f>
        <v/>
      </c>
      <c r="E52" s="98"/>
      <c r="F52" s="99"/>
      <c r="G52" s="99"/>
    </row>
    <row r="53" spans="1:7" ht="24.95" customHeight="1">
      <c r="A53" s="58" t="s">
        <v>146</v>
      </c>
      <c r="B53" s="58" t="s">
        <v>147</v>
      </c>
      <c r="C53" s="59" t="s">
        <v>148</v>
      </c>
      <c r="D53" s="105" t="str">
        <f>IF(ISBLANK(_xlfn.XLOOKUP(C53,'REQUIRED Env- Vehicle Data'!$D$37:$D$103,'REQUIRED Env- Vehicle Data'!$F$37:$F$103,"",0)),"",_xlfn.XLOOKUP(C53,'REQUIRED Env- Vehicle Data'!$D$37:$D$103,'REQUIRED Env- Vehicle Data'!$F$37:$F$103,"",0))</f>
        <v/>
      </c>
      <c r="E53" s="98"/>
      <c r="F53" s="99"/>
      <c r="G53" s="99"/>
    </row>
    <row r="54" spans="1:7" ht="24.95" customHeight="1">
      <c r="A54" s="64" t="s">
        <v>149</v>
      </c>
      <c r="B54" s="63" t="s">
        <v>150</v>
      </c>
      <c r="C54" s="64" t="s">
        <v>151</v>
      </c>
      <c r="D54" s="226" t="str">
        <f>IF(ISBLANK(_xlfn.XLOOKUP(C54,'REQUIRED Env- Vehicle Data'!$D$37:$D$103,'REQUIRED Env- Vehicle Data'!$F$37:$F$103,"",0)),"",_xlfn.XLOOKUP(C54,'REQUIRED Env- Vehicle Data'!$D$37:$D$103,'REQUIRED Env- Vehicle Data'!$F$37:$F$103,"",0))</f>
        <v/>
      </c>
      <c r="E54" s="98"/>
      <c r="F54" s="99"/>
      <c r="G54" s="99"/>
    </row>
    <row r="55" spans="1:7" ht="24.95" customHeight="1">
      <c r="A55" s="58" t="s">
        <v>152</v>
      </c>
      <c r="B55" s="58" t="s">
        <v>153</v>
      </c>
      <c r="C55" s="59" t="s">
        <v>154</v>
      </c>
      <c r="D55" s="105" t="str">
        <f>IF(ISBLANK(_xlfn.XLOOKUP(C55,'REQUIRED Env- Vehicle Data'!$D$37:$D$103,'REQUIRED Env- Vehicle Data'!$F$37:$F$103,"",0)),"",_xlfn.XLOOKUP(C55,'REQUIRED Env- Vehicle Data'!$D$37:$D$103,'REQUIRED Env- Vehicle Data'!$F$37:$F$103,"",0))</f>
        <v/>
      </c>
      <c r="E55" s="98"/>
      <c r="F55" s="99"/>
      <c r="G55" s="99"/>
    </row>
    <row r="56" spans="1:7" ht="24.95" customHeight="1">
      <c r="A56" s="64" t="s">
        <v>155</v>
      </c>
      <c r="B56" s="63" t="s">
        <v>156</v>
      </c>
      <c r="C56" s="64" t="s">
        <v>157</v>
      </c>
      <c r="D56" s="309" t="str">
        <f>IF(ISBLANK(_xlfn.XLOOKUP(C56,'REQUIRED Env- Vehicle Data'!$D$37:$D$103,'REQUIRED Env- Vehicle Data'!$F$37:$F$103,"",0)),"",_xlfn.XLOOKUP(C56,'REQUIRED Env- Vehicle Data'!$D$37:$D$103,'REQUIRED Env- Vehicle Data'!$F$37:$F$103,"",0))</f>
        <v/>
      </c>
      <c r="E56" s="98"/>
      <c r="F56" s="99"/>
      <c r="G56" s="99"/>
    </row>
    <row r="57" spans="1:7" ht="24.95" customHeight="1">
      <c r="A57" s="58" t="s">
        <v>158</v>
      </c>
      <c r="B57" s="58" t="s">
        <v>159</v>
      </c>
      <c r="C57" s="59" t="s">
        <v>160</v>
      </c>
      <c r="D57" s="308" t="str">
        <f>IF(ISBLANK(_xlfn.XLOOKUP(C57,'REQUIRED Env- Vehicle Data'!$D$37:$D$103,'REQUIRED Env- Vehicle Data'!$F$37:$F$103,"",0)),"",_xlfn.XLOOKUP(C57,'REQUIRED Env- Vehicle Data'!$D$37:$D$103,'REQUIRED Env- Vehicle Data'!$F$37:$F$103,"",0))</f>
        <v/>
      </c>
      <c r="E57" s="98"/>
      <c r="F57" s="99"/>
      <c r="G57" s="99"/>
    </row>
    <row r="58" spans="1:7" ht="24.95" customHeight="1">
      <c r="A58" s="64" t="s">
        <v>161</v>
      </c>
      <c r="B58" s="63" t="s">
        <v>162</v>
      </c>
      <c r="C58" s="64" t="s">
        <v>163</v>
      </c>
      <c r="D58" s="309" t="str">
        <f>IF(ISBLANK(_xlfn.XLOOKUP(C58,'REQUIRED Env- Vehicle Data'!$D$37:$D$103,'REQUIRED Env- Vehicle Data'!$F$37:$F$103,"",0)),"",_xlfn.XLOOKUP(C58,'REQUIRED Env- Vehicle Data'!$D$37:$D$103,'REQUIRED Env- Vehicle Data'!$F$37:$F$103,"",0))</f>
        <v/>
      </c>
      <c r="E58" s="98"/>
      <c r="F58" s="99"/>
      <c r="G58" s="99"/>
    </row>
    <row r="59" spans="1:7" ht="24.95" customHeight="1">
      <c r="A59" s="58" t="s">
        <v>164</v>
      </c>
      <c r="B59" s="58" t="s">
        <v>165</v>
      </c>
      <c r="C59" s="59" t="s">
        <v>166</v>
      </c>
      <c r="D59" s="308" t="str">
        <f>IF(ISBLANK(_xlfn.XLOOKUP(C59,'REQUIRED Env- Vehicle Data'!$D$37:$D$103,'REQUIRED Env- Vehicle Data'!$F$37:$F$103,"",0)),"",_xlfn.XLOOKUP(C59,'REQUIRED Env- Vehicle Data'!$D$37:$D$103,'REQUIRED Env- Vehicle Data'!$F$37:$F$103,"",0))</f>
        <v/>
      </c>
      <c r="E59" s="98"/>
      <c r="F59" s="99"/>
      <c r="G59" s="99"/>
    </row>
    <row r="60" spans="1:7" ht="24.95" customHeight="1">
      <c r="A60" s="64" t="s">
        <v>167</v>
      </c>
      <c r="B60" s="63" t="s">
        <v>168</v>
      </c>
      <c r="C60" s="64" t="s">
        <v>169</v>
      </c>
      <c r="D60" s="309" t="str">
        <f>IF(ISBLANK(_xlfn.XLOOKUP(C60,'REQUIRED Env- Vehicle Data'!$D$37:$D$103,'REQUIRED Env- Vehicle Data'!$F$37:$F$103,"",0)),"",_xlfn.XLOOKUP(C60,'REQUIRED Env- Vehicle Data'!$D$37:$D$103,'REQUIRED Env- Vehicle Data'!$F$37:$F$103,"",0))</f>
        <v/>
      </c>
      <c r="E60" s="98"/>
      <c r="F60" s="99"/>
      <c r="G60" s="99"/>
    </row>
    <row r="61" spans="1:7" ht="24.95" customHeight="1">
      <c r="A61" s="58" t="s">
        <v>170</v>
      </c>
      <c r="B61" s="58" t="s">
        <v>171</v>
      </c>
      <c r="C61" s="59" t="s">
        <v>172</v>
      </c>
      <c r="D61" s="310" t="str">
        <f>IF(ISBLANK(_xlfn.XLOOKUP(C61,'REQUIRED Env- Vehicle Data'!$D$37:$D$103,'REQUIRED Env- Vehicle Data'!$F$37:$F$103,"",0)),"",_xlfn.XLOOKUP(C61,'REQUIRED Env- Vehicle Data'!$D$37:$D$103,'REQUIRED Env- Vehicle Data'!$F$37:$F$103,"",0))</f>
        <v/>
      </c>
      <c r="E61" s="98"/>
      <c r="F61" s="99"/>
      <c r="G61" s="99"/>
    </row>
    <row r="62" spans="1:7" ht="24.95" customHeight="1">
      <c r="A62" s="64" t="s">
        <v>173</v>
      </c>
      <c r="B62" s="63" t="s">
        <v>174</v>
      </c>
      <c r="C62" s="64" t="s">
        <v>175</v>
      </c>
      <c r="D62" s="309" t="str">
        <f>IF(ISBLANK(_xlfn.XLOOKUP(C62,'REQUIRED Env- Vehicle Data'!$D$37:$D$103,'REQUIRED Env- Vehicle Data'!$F$37:$F$103,"",0)),"",_xlfn.XLOOKUP(C62,'REQUIRED Env- Vehicle Data'!$D$37:$D$103,'REQUIRED Env- Vehicle Data'!$F$37:$F$103,"",0))</f>
        <v/>
      </c>
      <c r="E62" s="98"/>
      <c r="F62" s="99"/>
      <c r="G62" s="99"/>
    </row>
    <row r="63" spans="1:7" ht="24.95" customHeight="1">
      <c r="A63" s="58" t="s">
        <v>176</v>
      </c>
      <c r="B63" s="58" t="s">
        <v>177</v>
      </c>
      <c r="C63" s="59" t="s">
        <v>178</v>
      </c>
      <c r="D63" s="310" t="str">
        <f>IF(ISBLANK(_xlfn.XLOOKUP(C63,'REQUIRED Env- Vehicle Data'!$D$37:$D$103,'REQUIRED Env- Vehicle Data'!$F$37:$F$103,"",0)),"",_xlfn.XLOOKUP(C63,'REQUIRED Env- Vehicle Data'!$D$37:$D$103,'REQUIRED Env- Vehicle Data'!$F$37:$F$103,"",0))</f>
        <v/>
      </c>
      <c r="E63" s="98"/>
      <c r="F63" s="99"/>
      <c r="G63" s="99"/>
    </row>
    <row r="64" spans="1:7" ht="24.95" customHeight="1">
      <c r="A64" s="64" t="s">
        <v>179</v>
      </c>
      <c r="B64" s="63" t="s">
        <v>180</v>
      </c>
      <c r="C64" s="64" t="s">
        <v>181</v>
      </c>
      <c r="D64" s="309" t="str">
        <f>IF(ISBLANK(_xlfn.XLOOKUP(C64,'REQUIRED Env- Vehicle Data'!$D$37:$D$103,'REQUIRED Env- Vehicle Data'!$F$37:$F$103,"",0)),"",_xlfn.XLOOKUP(C64,'REQUIRED Env- Vehicle Data'!$D$37:$D$103,'REQUIRED Env- Vehicle Data'!$F$37:$F$103,"",0))</f>
        <v/>
      </c>
      <c r="E64" s="98"/>
      <c r="F64" s="99"/>
      <c r="G64" s="99"/>
    </row>
    <row r="65" spans="1:7" ht="24.95" customHeight="1">
      <c r="A65" s="58" t="s">
        <v>182</v>
      </c>
      <c r="B65" s="58" t="s">
        <v>183</v>
      </c>
      <c r="C65" s="59" t="s">
        <v>184</v>
      </c>
      <c r="D65" s="308" t="str">
        <f>IF(ISBLANK(_xlfn.XLOOKUP(C65,'REQUIRED Env- Vehicle Data'!$D$37:$D$103,'REQUIRED Env- Vehicle Data'!$F$37:$F$103,"",0)),"",_xlfn.XLOOKUP(C65,'REQUIRED Env- Vehicle Data'!$D$37:$D$103,'REQUIRED Env- Vehicle Data'!$F$37:$F$103,"",0))</f>
        <v/>
      </c>
      <c r="E65" s="98"/>
      <c r="F65" s="99"/>
      <c r="G65" s="99"/>
    </row>
    <row r="66" spans="1:7" ht="24.95" customHeight="1">
      <c r="A66" s="64" t="s">
        <v>185</v>
      </c>
      <c r="B66" s="63" t="s">
        <v>186</v>
      </c>
      <c r="C66" s="64" t="s">
        <v>187</v>
      </c>
      <c r="D66" s="311" t="str">
        <f>IF(ISBLANK(_xlfn.XLOOKUP(C66,'REQUIRED Env- Vehicle Data'!$D$37:$D$103,'REQUIRED Env- Vehicle Data'!$F$37:$F$103,"",0)),"",_xlfn.XLOOKUP(C66,'REQUIRED Env- Vehicle Data'!$D$37:$D$103,'REQUIRED Env- Vehicle Data'!$F$37:$F$103,"",0))</f>
        <v/>
      </c>
      <c r="E66" s="98"/>
      <c r="F66" s="99"/>
      <c r="G66" s="99"/>
    </row>
    <row r="67" spans="1:7" ht="24.95" customHeight="1">
      <c r="A67" s="58" t="s">
        <v>188</v>
      </c>
      <c r="B67" s="58" t="s">
        <v>189</v>
      </c>
      <c r="C67" s="59" t="s">
        <v>190</v>
      </c>
      <c r="D67" s="308" t="str">
        <f>IF(ISBLANK(_xlfn.XLOOKUP(C67,'REQUIRED Env- Vehicle Data'!$D$37:$D$103,'REQUIRED Env- Vehicle Data'!$F$37:$F$103,"",0)),"",_xlfn.XLOOKUP(C67,'REQUIRED Env- Vehicle Data'!$D$37:$D$103,'REQUIRED Env- Vehicle Data'!$F$37:$F$103,"",0))</f>
        <v/>
      </c>
      <c r="E67" s="98"/>
      <c r="F67" s="99"/>
      <c r="G67" s="99"/>
    </row>
    <row r="68" spans="1:7" ht="24.95" customHeight="1">
      <c r="A68" s="64" t="s">
        <v>191</v>
      </c>
      <c r="B68" s="63" t="s">
        <v>192</v>
      </c>
      <c r="C68" s="64" t="s">
        <v>193</v>
      </c>
      <c r="D68" s="311" t="str">
        <f>IF(ISBLANK(_xlfn.XLOOKUP(C68,'REQUIRED Env- Vehicle Data'!$D$37:$D$103,'REQUIRED Env- Vehicle Data'!$F$37:$F$103,"",0)),"",_xlfn.XLOOKUP(C68,'REQUIRED Env- Vehicle Data'!$D$37:$D$103,'REQUIRED Env- Vehicle Data'!$F$37:$F$103,"",0))</f>
        <v/>
      </c>
      <c r="E68" s="98"/>
      <c r="F68" s="99"/>
      <c r="G68" s="99"/>
    </row>
    <row r="69" spans="1:7" ht="24.95" customHeight="1">
      <c r="A69" s="58" t="s">
        <v>194</v>
      </c>
      <c r="B69" s="58" t="s">
        <v>195</v>
      </c>
      <c r="C69" s="59" t="s">
        <v>196</v>
      </c>
      <c r="D69" s="308" t="str">
        <f>IF(ISBLANK(_xlfn.XLOOKUP(C69,'REQUIRED Env- Vehicle Data'!$D$37:$D$103,'REQUIRED Env- Vehicle Data'!$F$37:$F$103,"",0)),"",_xlfn.XLOOKUP(C69,'REQUIRED Env- Vehicle Data'!$D$37:$D$103,'REQUIRED Env- Vehicle Data'!$F$37:$F$103,"",0))</f>
        <v/>
      </c>
      <c r="E69" s="98"/>
      <c r="F69" s="99"/>
      <c r="G69" s="99"/>
    </row>
    <row r="70" spans="1:7" ht="24.95" customHeight="1">
      <c r="A70" s="64" t="s">
        <v>197</v>
      </c>
      <c r="B70" s="63" t="s">
        <v>198</v>
      </c>
      <c r="C70" s="64" t="s">
        <v>199</v>
      </c>
      <c r="D70" s="309" t="str">
        <f>IF(ISBLANK(_xlfn.XLOOKUP(C70,'REQUIRED Env- Vehicle Data'!$D$37:$D$103,'REQUIRED Env- Vehicle Data'!$F$37:$F$103,"",0)),"",_xlfn.XLOOKUP(C70,'REQUIRED Env- Vehicle Data'!$D$37:$D$103,'REQUIRED Env- Vehicle Data'!$F$37:$F$103,"",0))</f>
        <v/>
      </c>
      <c r="E70" s="98"/>
      <c r="F70" s="99"/>
      <c r="G70" s="99"/>
    </row>
    <row r="71" spans="1:7" ht="24.95" customHeight="1">
      <c r="A71" s="58" t="s">
        <v>200</v>
      </c>
      <c r="B71" s="59" t="s">
        <v>201</v>
      </c>
      <c r="C71" s="59" t="s">
        <v>202</v>
      </c>
      <c r="D71" s="308" t="str">
        <f>IF(ISBLANK(_xlfn.XLOOKUP(C71,'REQUIRED Env- Vehicle Data'!$D$37:$D$103,'REQUIRED Env- Vehicle Data'!$F$37:$F$103,"",0)),"",_xlfn.XLOOKUP(C71,'REQUIRED Env- Vehicle Data'!$D$37:$D$103,'REQUIRED Env- Vehicle Data'!$F$37:$F$103,"",0))</f>
        <v/>
      </c>
      <c r="E71" s="98"/>
      <c r="F71" s="99"/>
      <c r="G71" s="99"/>
    </row>
    <row r="72" spans="1:7" ht="24.95" customHeight="1">
      <c r="A72" s="64" t="s">
        <v>203</v>
      </c>
      <c r="B72" s="64" t="s">
        <v>204</v>
      </c>
      <c r="C72" s="64" t="s">
        <v>205</v>
      </c>
      <c r="D72" s="309" t="str">
        <f>IF(ISBLANK(_xlfn.XLOOKUP(C72,'REQUIRED Env- Vehicle Data'!$D$37:$D$103,'REQUIRED Env- Vehicle Data'!$F$37:$F$103,"",0)),"",_xlfn.XLOOKUP(C72,'REQUIRED Env- Vehicle Data'!$D$37:$D$103,'REQUIRED Env- Vehicle Data'!$F$37:$F$103,"",0))</f>
        <v/>
      </c>
      <c r="E72" s="98"/>
      <c r="F72" s="99"/>
      <c r="G72" s="99"/>
    </row>
    <row r="73" spans="1:7" ht="24.95" customHeight="1">
      <c r="A73" s="58" t="s">
        <v>206</v>
      </c>
      <c r="B73" s="59" t="s">
        <v>207</v>
      </c>
      <c r="C73" s="59" t="s">
        <v>208</v>
      </c>
      <c r="D73" s="310">
        <f>IF(OR(ISBLANK(_xlfn.XLOOKUP(C73,'REQUIRED Env- Vehicle Data'!$D$37:$D$103,'REQUIRED Env- Vehicle Data'!$F$37:$F$103,"",0)),(_xlfn.XLOOKUP(C73,'REQUIRED Env- Vehicle Data'!$D$37:$D$103,'REQUIRED Env- Vehicle Data'!$F$37:$F$103,"",0))="-"),"",_xlfn.XLOOKUP(C73,'REQUIRED Env- Vehicle Data'!$D$37:$D$103,'REQUIRED Env- Vehicle Data'!$F$37:$F$103,"",0))</f>
        <v>0</v>
      </c>
      <c r="E73" s="98"/>
      <c r="F73" s="99"/>
      <c r="G73" s="99"/>
    </row>
    <row r="74" spans="1:7" ht="24.95" customHeight="1">
      <c r="A74" s="64" t="s">
        <v>209</v>
      </c>
      <c r="B74" s="63" t="s">
        <v>210</v>
      </c>
      <c r="C74" s="64" t="s">
        <v>211</v>
      </c>
      <c r="D74" s="311">
        <f>IF(OR(ISBLANK(_xlfn.XLOOKUP(C74,'REQUIRED Env- Vehicle Data'!$D$37:$D$103,'REQUIRED Env- Vehicle Data'!$F$37:$F$103,"",0)),(_xlfn.XLOOKUP(C74,'REQUIRED Env- Vehicle Data'!$D$37:$D$103,'REQUIRED Env- Vehicle Data'!$F$37:$F$103,"",0))="-"),"",_xlfn.XLOOKUP(C74,'REQUIRED Env- Vehicle Data'!$D$37:$D$103,'REQUIRED Env- Vehicle Data'!$F$37:$F$103,"",0))</f>
        <v>0</v>
      </c>
      <c r="E74" s="98"/>
      <c r="F74" s="99"/>
      <c r="G74" s="99"/>
    </row>
    <row r="75" spans="1:7" ht="24.95" customHeight="1">
      <c r="A75" s="58" t="s">
        <v>212</v>
      </c>
      <c r="B75" s="58" t="s">
        <v>213</v>
      </c>
      <c r="C75" s="59" t="s">
        <v>214</v>
      </c>
      <c r="D75" s="310" t="str">
        <f>IF(ISBLANK(_xlfn.XLOOKUP(C75,'REQUIRED Env- Vehicle Data'!$D$37:$D$103,'REQUIRED Env- Vehicle Data'!$F$37:$F$103,"",0)),"",_xlfn.XLOOKUP(C75,'REQUIRED Env- Vehicle Data'!$D$37:$D$103,'REQUIRED Env- Vehicle Data'!$F$37:$F$103,"",0))</f>
        <v/>
      </c>
      <c r="E75" s="98"/>
      <c r="F75" s="99"/>
      <c r="G75" s="99"/>
    </row>
    <row r="76" spans="1:7" ht="24.95" customHeight="1">
      <c r="A76" s="64" t="s">
        <v>215</v>
      </c>
      <c r="B76" s="63" t="s">
        <v>216</v>
      </c>
      <c r="C76" s="64" t="s">
        <v>217</v>
      </c>
      <c r="D76" s="226" t="str">
        <f>IF(ISBLANK(_xlfn.XLOOKUP(C76,'REQUIRED Env- Vehicle Data'!$D$37:$D$103,'REQUIRED Env- Vehicle Data'!$F$37:$F$103,"",0)),"",_xlfn.XLOOKUP(C76,'REQUIRED Env- Vehicle Data'!$D$37:$D$103,'REQUIRED Env- Vehicle Data'!$F$37:$F$103,"",0))</f>
        <v/>
      </c>
      <c r="E76" s="98"/>
      <c r="F76" s="99"/>
      <c r="G76" s="99"/>
    </row>
    <row r="77" spans="1:7" ht="24.95" customHeight="1">
      <c r="A77" s="58" t="s">
        <v>218</v>
      </c>
      <c r="B77" s="59" t="s">
        <v>219</v>
      </c>
      <c r="C77" s="59" t="s">
        <v>220</v>
      </c>
      <c r="D77" s="105" t="str">
        <f>IF(ISBLANK(_xlfn.XLOOKUP(C77,'REQUIRED Env- Vehicle Data'!$D$37:$D$103,'REQUIRED Env- Vehicle Data'!$F$37:$F$103,"",0)),"",_xlfn.XLOOKUP(C77,'REQUIRED Env- Vehicle Data'!$D$37:$D$103,'REQUIRED Env- Vehicle Data'!$F$37:$F$103,"",0))</f>
        <v/>
      </c>
      <c r="E77" s="98"/>
      <c r="F77" s="99"/>
      <c r="G77" s="99"/>
    </row>
    <row r="78" spans="1:7" ht="24.95" customHeight="1">
      <c r="A78" s="64" t="s">
        <v>221</v>
      </c>
      <c r="B78" s="64" t="s">
        <v>222</v>
      </c>
      <c r="C78" s="64" t="s">
        <v>223</v>
      </c>
      <c r="D78" s="226" t="str">
        <f>IF(ISBLANK(_xlfn.XLOOKUP(C78,'REQUIRED Env- Vehicle Data'!$D$37:$D$103,'REQUIRED Env- Vehicle Data'!$F$37:$F$103,"",0)),"",_xlfn.XLOOKUP(C78,'REQUIRED Env- Vehicle Data'!$D$37:$D$103,'REQUIRED Env- Vehicle Data'!$F$37:$F$103,"",0))</f>
        <v/>
      </c>
      <c r="E78" s="98"/>
      <c r="F78" s="99"/>
      <c r="G78" s="99"/>
    </row>
    <row r="79" spans="1:7" ht="24.95" customHeight="1">
      <c r="A79" s="58" t="s">
        <v>224</v>
      </c>
      <c r="B79" s="59" t="s">
        <v>225</v>
      </c>
      <c r="C79" s="59" t="s">
        <v>226</v>
      </c>
      <c r="D79" s="105" t="str">
        <f>IF(ISBLANK(_xlfn.XLOOKUP(C79,'REQUIRED Env- Vehicle Data'!$D$37:$D$103,'REQUIRED Env- Vehicle Data'!$F$37:$F$103,"",0)),"",_xlfn.XLOOKUP(C79,'REQUIRED Env- Vehicle Data'!$D$37:$D$103,'REQUIRED Env- Vehicle Data'!$F$37:$F$103,"",0))</f>
        <v/>
      </c>
      <c r="E79" s="98"/>
      <c r="F79" s="99"/>
      <c r="G79" s="99"/>
    </row>
    <row r="80" spans="1:7" ht="24.95" customHeight="1">
      <c r="A80" s="64" t="s">
        <v>227</v>
      </c>
      <c r="B80" s="64" t="s">
        <v>228</v>
      </c>
      <c r="C80" s="64" t="s">
        <v>229</v>
      </c>
      <c r="D80" s="226" t="str">
        <f>IF(ISBLANK(_xlfn.XLOOKUP(C80,'REQUIRED Env- Vehicle Data'!$D$37:$D$103,'REQUIRED Env- Vehicle Data'!$F$37:$F$103,"",0)),"",_xlfn.XLOOKUP(C80,'REQUIRED Env- Vehicle Data'!$D$37:$D$103,'REQUIRED Env- Vehicle Data'!$F$37:$F$103,"",0))</f>
        <v/>
      </c>
      <c r="E80" s="98"/>
      <c r="F80" s="99"/>
      <c r="G80" s="99"/>
    </row>
    <row r="81" spans="1:7" ht="24.95" customHeight="1">
      <c r="A81" s="58" t="s">
        <v>230</v>
      </c>
      <c r="B81" s="59" t="s">
        <v>231</v>
      </c>
      <c r="C81" s="59" t="s">
        <v>232</v>
      </c>
      <c r="D81" s="105" t="str">
        <f>IF(ISBLANK(_xlfn.XLOOKUP(C81,'REQUIRED Env- Vehicle Data'!$D$37:$D$103,'REQUIRED Env- Vehicle Data'!$F$37:$F$103,"",0)),"",_xlfn.XLOOKUP(C81,'REQUIRED Env- Vehicle Data'!$D$37:$D$103,'REQUIRED Env- Vehicle Data'!$F$37:$F$103,"",0))</f>
        <v/>
      </c>
      <c r="E81" s="98"/>
      <c r="F81" s="99"/>
      <c r="G81" s="99"/>
    </row>
    <row r="82" spans="1:7" ht="24.95" customHeight="1">
      <c r="A82" s="64" t="s">
        <v>233</v>
      </c>
      <c r="B82" s="64" t="s">
        <v>234</v>
      </c>
      <c r="C82" s="64" t="s">
        <v>235</v>
      </c>
      <c r="D82" s="226" t="str">
        <f>IF(ISBLANK(_xlfn.XLOOKUP(C82,'REQUIRED Env- Vehicle Data'!$D$37:$D$103,'REQUIRED Env- Vehicle Data'!$F$37:$F$103,"",0)),"",_xlfn.XLOOKUP(C82,'REQUIRED Env- Vehicle Data'!$D$37:$D$103,'REQUIRED Env- Vehicle Data'!$F$37:$F$103,"",0))</f>
        <v/>
      </c>
      <c r="E82" s="98"/>
      <c r="F82" s="99"/>
      <c r="G82" s="99"/>
    </row>
    <row r="83" spans="1:7" ht="24.95" customHeight="1">
      <c r="A83" s="58" t="s">
        <v>236</v>
      </c>
      <c r="B83" s="59" t="s">
        <v>237</v>
      </c>
      <c r="C83" s="59" t="s">
        <v>238</v>
      </c>
      <c r="D83" s="105" t="str">
        <f>IF(ISBLANK(_xlfn.XLOOKUP(C83,'REQUIRED Env- Vehicle Data'!$D$37:$D$103,'REQUIRED Env- Vehicle Data'!$F$37:$F$103,"",0)),"",_xlfn.XLOOKUP(C83,'REQUIRED Env- Vehicle Data'!$D$37:$D$103,'REQUIRED Env- Vehicle Data'!$F$37:$F$103,"",0))</f>
        <v/>
      </c>
      <c r="E83" s="98"/>
      <c r="F83" s="99"/>
      <c r="G83" s="99"/>
    </row>
    <row r="84" spans="1:7" ht="24.95" customHeight="1">
      <c r="A84" s="64" t="s">
        <v>239</v>
      </c>
      <c r="B84" s="64" t="s">
        <v>240</v>
      </c>
      <c r="C84" s="64" t="s">
        <v>241</v>
      </c>
      <c r="D84" s="226" t="str">
        <f>IF(ISBLANK(_xlfn.XLOOKUP(C84,'REQUIRED Env- Vehicle Data'!$D$37:$D$103,'REQUIRED Env- Vehicle Data'!$F$37:$F$103,"",0)),"",_xlfn.XLOOKUP(C84,'REQUIRED Env- Vehicle Data'!$D$37:$D$103,'REQUIRED Env- Vehicle Data'!$F$37:$F$103,"",0))</f>
        <v/>
      </c>
      <c r="E84" s="98"/>
      <c r="F84" s="99"/>
      <c r="G84" s="99"/>
    </row>
    <row r="85" spans="1:7" ht="24.95" customHeight="1">
      <c r="A85" s="58" t="s">
        <v>242</v>
      </c>
      <c r="B85" s="59" t="s">
        <v>243</v>
      </c>
      <c r="C85" s="59" t="s">
        <v>244</v>
      </c>
      <c r="D85" s="105" t="str">
        <f>IF(ISBLANK(_xlfn.XLOOKUP(C85,'REQUIRED Env- Vehicle Data'!$D$37:$D$103,'REQUIRED Env- Vehicle Data'!$F$37:$F$103,"",0)),"",_xlfn.XLOOKUP(C85,'REQUIRED Env- Vehicle Data'!$D$37:$D$103,'REQUIRED Env- Vehicle Data'!$F$37:$F$103,"",0))</f>
        <v/>
      </c>
      <c r="E85" s="98"/>
      <c r="F85" s="99"/>
      <c r="G85" s="99"/>
    </row>
    <row r="86" spans="1:7" ht="24.95" customHeight="1">
      <c r="A86" s="64" t="s">
        <v>245</v>
      </c>
      <c r="B86" s="64" t="s">
        <v>246</v>
      </c>
      <c r="C86" s="64" t="s">
        <v>247</v>
      </c>
      <c r="D86" s="226" t="str">
        <f>IF(ISBLANK(_xlfn.XLOOKUP(C86,'REQUIRED Env- Vehicle Data'!$D$37:$D$103,'REQUIRED Env- Vehicle Data'!$F$37:$F$103,"",0)),"",_xlfn.XLOOKUP(C86,'REQUIRED Env- Vehicle Data'!$D$37:$D$103,'REQUIRED Env- Vehicle Data'!$F$37:$F$103,"",0))</f>
        <v/>
      </c>
      <c r="E86" s="98"/>
      <c r="F86" s="99"/>
      <c r="G86" s="99"/>
    </row>
    <row r="87" spans="1:7" ht="24.95" customHeight="1">
      <c r="A87" s="58" t="s">
        <v>248</v>
      </c>
      <c r="B87" s="59" t="s">
        <v>249</v>
      </c>
      <c r="C87" s="59" t="s">
        <v>250</v>
      </c>
      <c r="D87" s="105" t="str">
        <f>IF(ISBLANK(_xlfn.XLOOKUP(C87,'REQUIRED Env- Vehicle Data'!$D$37:$D$103,'REQUIRED Env- Vehicle Data'!$F$37:$F$103,"",0)),"",_xlfn.XLOOKUP(C87,'REQUIRED Env- Vehicle Data'!$D$37:$D$103,'REQUIRED Env- Vehicle Data'!$F$37:$F$103,"",0))</f>
        <v/>
      </c>
      <c r="E87" s="98"/>
      <c r="F87" s="99"/>
      <c r="G87" s="99"/>
    </row>
    <row r="88" spans="1:7" ht="24.95" customHeight="1">
      <c r="A88" s="64" t="s">
        <v>251</v>
      </c>
      <c r="B88" s="64" t="s">
        <v>252</v>
      </c>
      <c r="C88" s="64" t="s">
        <v>253</v>
      </c>
      <c r="D88" s="226" t="str">
        <f>IF(ISBLANK(_xlfn.XLOOKUP(C88,'REQUIRED Env- Vehicle Data'!$D$37:$D$103,'REQUIRED Env- Vehicle Data'!$F$37:$F$103,"",0)),"",_xlfn.XLOOKUP(C88,'REQUIRED Env- Vehicle Data'!$D$37:$D$103,'REQUIRED Env- Vehicle Data'!$F$37:$F$103,"",0))</f>
        <v/>
      </c>
      <c r="E88" s="98"/>
      <c r="F88" s="99"/>
      <c r="G88" s="99"/>
    </row>
    <row r="89" spans="1:7" ht="24.95" customHeight="1">
      <c r="A89" s="58" t="s">
        <v>254</v>
      </c>
      <c r="B89" s="59" t="s">
        <v>255</v>
      </c>
      <c r="C89" s="59" t="s">
        <v>256</v>
      </c>
      <c r="D89" s="105" t="str">
        <f>IF(ISBLANK(_xlfn.XLOOKUP(C89,'REQUIRED Env- Vehicle Data'!$D$37:$D$103,'REQUIRED Env- Vehicle Data'!$F$37:$F$103,"",0)),"",_xlfn.XLOOKUP(C89,'REQUIRED Env- Vehicle Data'!$D$37:$D$103,'REQUIRED Env- Vehicle Data'!$F$37:$F$103,"",0))</f>
        <v/>
      </c>
      <c r="E89" s="98"/>
      <c r="F89" s="99"/>
      <c r="G89" s="99"/>
    </row>
    <row r="90" spans="1:7" ht="24.95" customHeight="1">
      <c r="A90" s="64" t="s">
        <v>257</v>
      </c>
      <c r="B90" s="64" t="s">
        <v>258</v>
      </c>
      <c r="C90" s="64" t="s">
        <v>259</v>
      </c>
      <c r="D90" s="226" t="str">
        <f>IF(ISBLANK(_xlfn.XLOOKUP(C90,'REQUIRED Env- Vehicle Data'!$D$37:$D$103,'REQUIRED Env- Vehicle Data'!$F$37:$F$103,"",0)),"",_xlfn.XLOOKUP(C90,'REQUIRED Env- Vehicle Data'!$D$37:$D$103,'REQUIRED Env- Vehicle Data'!$F$37:$F$103,"",0))</f>
        <v/>
      </c>
      <c r="E90" s="98"/>
      <c r="F90" s="99"/>
      <c r="G90" s="99"/>
    </row>
    <row r="91" spans="1:7" ht="24.95" customHeight="1">
      <c r="A91" s="58" t="s">
        <v>260</v>
      </c>
      <c r="B91" s="58" t="s">
        <v>261</v>
      </c>
      <c r="C91" s="59" t="s">
        <v>262</v>
      </c>
      <c r="D91" s="310" t="str">
        <f>IF(ISBLANK(_xlfn.XLOOKUP(C91,'REQUIRED Env- Vehicle Data'!$D$37:$D$103,'REQUIRED Env- Vehicle Data'!$F$37:$F$103,"",0)),"",_xlfn.XLOOKUP(C91,'REQUIRED Env- Vehicle Data'!$D$37:$D$103,'REQUIRED Env- Vehicle Data'!$F$37:$F$103,"",0))</f>
        <v/>
      </c>
      <c r="E91" s="98"/>
      <c r="F91" s="99"/>
      <c r="G91" s="99"/>
    </row>
    <row r="92" spans="1:7" ht="24.95" customHeight="1">
      <c r="A92" s="64" t="s">
        <v>263</v>
      </c>
      <c r="B92" s="63" t="s">
        <v>264</v>
      </c>
      <c r="C92" s="64" t="s">
        <v>265</v>
      </c>
      <c r="D92" s="311" t="str">
        <f>IF(ISBLANK(_xlfn.XLOOKUP(C92,'REQUIRED Env- Vehicle Data'!$D$37:$D$103,'REQUIRED Env- Vehicle Data'!$F$37:$F$103,"",0)),"",_xlfn.XLOOKUP(C92,'REQUIRED Env- Vehicle Data'!$D$37:$D$103,'REQUIRED Env- Vehicle Data'!$F$37:$F$103,"",0))</f>
        <v/>
      </c>
      <c r="E92" s="98"/>
      <c r="F92" s="99"/>
      <c r="G92" s="99"/>
    </row>
    <row r="93" spans="1:7" ht="24.95" customHeight="1">
      <c r="A93" s="58" t="s">
        <v>266</v>
      </c>
      <c r="B93" s="58" t="s">
        <v>267</v>
      </c>
      <c r="C93" s="59" t="s">
        <v>268</v>
      </c>
      <c r="D93" s="310" t="str">
        <f>IF(ISBLANK(_xlfn.XLOOKUP(C93,'REQUIRED Env- Vehicle Data'!$D$37:$D$103,'REQUIRED Env- Vehicle Data'!$F$37:$F$103,"",0)),"",_xlfn.XLOOKUP(C93,'REQUIRED Env- Vehicle Data'!$D$37:$D$103,'REQUIRED Env- Vehicle Data'!$F$37:$F$103,"",0))</f>
        <v/>
      </c>
      <c r="E93" s="98"/>
      <c r="F93" s="99"/>
      <c r="G93" s="99"/>
    </row>
    <row r="94" spans="1:7" ht="24.95" customHeight="1">
      <c r="A94" s="64" t="s">
        <v>269</v>
      </c>
      <c r="B94" s="63" t="s">
        <v>270</v>
      </c>
      <c r="C94" s="64" t="s">
        <v>271</v>
      </c>
      <c r="D94" s="311" t="str">
        <f>IF(ISBLANK(_xlfn.XLOOKUP(C94,'REQUIRED Env- Vehicle Data'!$D$37:$D$103,'REQUIRED Env- Vehicle Data'!$F$37:$F$103,"",0)),"",_xlfn.XLOOKUP(C94,'REQUIRED Env- Vehicle Data'!$D$37:$D$103,'REQUIRED Env- Vehicle Data'!$F$37:$F$103,"",0))</f>
        <v/>
      </c>
      <c r="E94" s="98"/>
      <c r="F94" s="99"/>
      <c r="G94" s="99"/>
    </row>
    <row r="95" spans="1:7" ht="24.95" customHeight="1">
      <c r="A95" s="58" t="s">
        <v>272</v>
      </c>
      <c r="B95" s="58" t="s">
        <v>273</v>
      </c>
      <c r="C95" s="59" t="s">
        <v>274</v>
      </c>
      <c r="D95" s="310" t="str">
        <f>IF(ISBLANK(_xlfn.XLOOKUP(C95,'REQUIRED Env- Vehicle Data'!$D$37:$D$103,'REQUIRED Env- Vehicle Data'!$F$37:$F$103,"",0)),"",_xlfn.XLOOKUP(C95,'REQUIRED Env- Vehicle Data'!$D$37:$D$103,'REQUIRED Env- Vehicle Data'!$F$37:$F$103,"",0))</f>
        <v/>
      </c>
      <c r="E95" s="98"/>
      <c r="F95" s="99"/>
      <c r="G95" s="99"/>
    </row>
    <row r="96" spans="1:7" ht="24.95" customHeight="1">
      <c r="A96" s="64" t="s">
        <v>275</v>
      </c>
      <c r="B96" s="63" t="s">
        <v>276</v>
      </c>
      <c r="C96" s="64" t="s">
        <v>277</v>
      </c>
      <c r="D96" s="309" t="str">
        <f>IF(ISBLANK(_xlfn.XLOOKUP(C96,'REQUIRED Env- Vehicle Data'!$D$37:$D$103,'REQUIRED Env- Vehicle Data'!$F$37:$F$103,"",0)),"",_xlfn.XLOOKUP(C96,'REQUIRED Env- Vehicle Data'!$D$37:$D$103,'REQUIRED Env- Vehicle Data'!$F$37:$F$103,"",0))</f>
        <v/>
      </c>
      <c r="E96" s="98"/>
      <c r="F96" s="99"/>
      <c r="G96" s="99"/>
    </row>
    <row r="97" spans="1:7" ht="24.95" customHeight="1">
      <c r="A97" s="58" t="s">
        <v>278</v>
      </c>
      <c r="B97" s="58" t="s">
        <v>279</v>
      </c>
      <c r="C97" s="59" t="s">
        <v>280</v>
      </c>
      <c r="D97" s="308" t="str">
        <f>IF(ISBLANK(_xlfn.XLOOKUP(C97,'REQUIRED Env- Vehicle Data'!$D$37:$D$103,'REQUIRED Env- Vehicle Data'!$F$37:$F$103,"",0)),"",_xlfn.XLOOKUP(C97,'REQUIRED Env- Vehicle Data'!$D$37:$D$103,'REQUIRED Env- Vehicle Data'!$F$37:$F$103,"",0))</f>
        <v/>
      </c>
      <c r="E97" s="98"/>
      <c r="F97" s="99"/>
      <c r="G97" s="99"/>
    </row>
    <row r="98" spans="1:7" ht="24.95" customHeight="1">
      <c r="A98" s="64" t="s">
        <v>281</v>
      </c>
      <c r="B98" s="63" t="s">
        <v>282</v>
      </c>
      <c r="C98" s="64" t="s">
        <v>283</v>
      </c>
      <c r="D98" s="311" t="str">
        <f>IF(ISBLANK(_xlfn.XLOOKUP(C98,'REQUIRED Env- Vehicle Data'!$D$37:$D$103,'REQUIRED Env- Vehicle Data'!$F$37:$F$103,"",0)),"",_xlfn.XLOOKUP(C98,'REQUIRED Env- Vehicle Data'!$D$37:$D$103,'REQUIRED Env- Vehicle Data'!$F$37:$F$103,"",0))</f>
        <v/>
      </c>
      <c r="E98" s="98"/>
      <c r="F98" s="99"/>
      <c r="G98" s="99"/>
    </row>
    <row r="99" spans="1:7" ht="24.95" customHeight="1">
      <c r="A99" s="58" t="s">
        <v>284</v>
      </c>
      <c r="B99" s="58" t="s">
        <v>285</v>
      </c>
      <c r="C99" s="59" t="s">
        <v>286</v>
      </c>
      <c r="D99" s="310" t="str">
        <f>IF(ISBLANK(_xlfn.XLOOKUP(C99,'REQUIRED Env- Vehicle Data'!$D$37:$D$103,'REQUIRED Env- Vehicle Data'!$F$37:$F$103,"",0)),"",_xlfn.XLOOKUP(C99,'REQUIRED Env- Vehicle Data'!$D$37:$D$103,'REQUIRED Env- Vehicle Data'!$F$37:$F$103,"",0))</f>
        <v/>
      </c>
      <c r="E99" s="98"/>
      <c r="F99" s="99"/>
      <c r="G99" s="99"/>
    </row>
    <row r="100" spans="1:7" ht="24.95" customHeight="1">
      <c r="A100" s="64" t="s">
        <v>287</v>
      </c>
      <c r="B100" s="63" t="s">
        <v>288</v>
      </c>
      <c r="C100" s="64" t="s">
        <v>289</v>
      </c>
      <c r="D100" s="311" t="str">
        <f>IF(ISBLANK(_xlfn.XLOOKUP(C100,'REQUIRED Env- Vehicle Data'!$D$37:$D$103,'REQUIRED Env- Vehicle Data'!$F$37:$F$103,"",0)),"",_xlfn.XLOOKUP(C100,'REQUIRED Env- Vehicle Data'!$D$37:$D$103,'REQUIRED Env- Vehicle Data'!$F$37:$F$103,"",0))</f>
        <v/>
      </c>
      <c r="E100" s="98"/>
      <c r="F100" s="99"/>
      <c r="G100" s="99"/>
    </row>
    <row r="101" spans="1:7" ht="24.95" customHeight="1">
      <c r="A101" s="58" t="s">
        <v>290</v>
      </c>
      <c r="B101" s="58" t="s">
        <v>291</v>
      </c>
      <c r="C101" s="59" t="s">
        <v>292</v>
      </c>
      <c r="D101" s="310" t="str">
        <f>IF(ISBLANK(_xlfn.XLOOKUP(C101,'REQUIRED Env- Vehicle Data'!$D$37:$D$103,'REQUIRED Env- Vehicle Data'!$F$37:$F$103,"",0)),"",_xlfn.XLOOKUP(C101,'REQUIRED Env- Vehicle Data'!$D$37:$D$103,'REQUIRED Env- Vehicle Data'!$F$37:$F$103,"",0))</f>
        <v/>
      </c>
      <c r="E101" s="98"/>
      <c r="F101" s="99"/>
      <c r="G101" s="99"/>
    </row>
    <row r="102" spans="1:7" ht="20.100000000000001" customHeight="1">
      <c r="B102" s="23"/>
      <c r="C102" s="23"/>
      <c r="D102" s="255"/>
      <c r="E102" s="23"/>
      <c r="F102" s="23"/>
      <c r="G102" s="23"/>
    </row>
    <row r="103" spans="1:7" ht="16.5" hidden="1">
      <c r="B103" s="23"/>
      <c r="C103" s="23"/>
      <c r="D103" s="255"/>
      <c r="E103" s="23"/>
      <c r="F103" s="23"/>
      <c r="G103" s="23"/>
    </row>
    <row r="104" spans="1:7" ht="16.5" hidden="1">
      <c r="B104" s="23"/>
      <c r="C104" s="23"/>
      <c r="D104" s="255"/>
      <c r="E104" s="23"/>
      <c r="F104" s="23"/>
      <c r="G104" s="23"/>
    </row>
    <row r="105" spans="1:7" ht="16.5" hidden="1">
      <c r="B105" s="23"/>
      <c r="C105" s="23"/>
      <c r="D105" s="255"/>
      <c r="E105" s="23"/>
      <c r="F105" s="23"/>
      <c r="G105" s="23"/>
    </row>
    <row r="106" spans="1:7" ht="16.5" hidden="1">
      <c r="B106" s="23"/>
      <c r="C106" s="23"/>
      <c r="D106" s="255"/>
      <c r="E106" s="23"/>
      <c r="F106" s="23"/>
      <c r="G106" s="23"/>
    </row>
    <row r="107" spans="1:7" ht="16.5" hidden="1">
      <c r="B107" s="23"/>
      <c r="C107" s="23"/>
      <c r="D107" s="255"/>
      <c r="E107" s="23"/>
      <c r="F107" s="23"/>
      <c r="G107" s="23"/>
    </row>
    <row r="108" spans="1:7" ht="16.5" hidden="1">
      <c r="B108" s="23"/>
      <c r="C108" s="23"/>
      <c r="D108" s="255"/>
      <c r="E108" s="23"/>
      <c r="F108" s="23"/>
      <c r="G108" s="23"/>
    </row>
    <row r="109" spans="1:7" ht="16.5" hidden="1">
      <c r="B109" s="23"/>
      <c r="C109" s="23"/>
      <c r="D109" s="255"/>
      <c r="E109" s="23"/>
      <c r="F109" s="23"/>
      <c r="G109" s="23"/>
    </row>
    <row r="110" spans="1:7" ht="16.5" hidden="1">
      <c r="B110" s="23"/>
      <c r="C110" s="23"/>
      <c r="D110" s="255"/>
      <c r="E110" s="23"/>
      <c r="F110" s="23"/>
      <c r="G110" s="23"/>
    </row>
  </sheetData>
  <sheetProtection algorithmName="SHA-512" hashValue="+BzUSHwzd5Kz9DHW1csP8cBchh7tUDBYqRXQTlFQxk/2kk4D6NanWeszqv4HgMgw9Tq2hrdqXzGtcMgYKNsYbA==" saltValue="xjQNhrxNDxrtdUkcr2jF7g==" spinCount="100000" sheet="1" objects="1" scenarios="1"/>
  <phoneticPr fontId="16" type="noConversion"/>
  <conditionalFormatting sqref="D24:D32">
    <cfRule type="containsText" dxfId="44" priority="4" operator="containsText" text="%">
      <formula>NOT(ISERROR(SEARCH("%",D24)))</formula>
    </cfRule>
    <cfRule type="containsText" dxfId="43" priority="5" operator="containsText" text="Percentage">
      <formula>NOT(ISERROR(SEARCH("Percentage",D24)))</formula>
    </cfRule>
    <cfRule type="containsText" dxfId="42" priority="6" operator="containsText" text="yr">
      <formula>NOT(ISERROR(SEARCH("yr",D24)))</formula>
    </cfRule>
  </conditionalFormatting>
  <conditionalFormatting sqref="D35:D101">
    <cfRule type="containsText" dxfId="41" priority="1" operator="containsText" text="%">
      <formula>NOT(ISERROR(SEARCH("%",D35)))</formula>
    </cfRule>
    <cfRule type="containsText" dxfId="40" priority="2" operator="containsText" text="Percentage">
      <formula>NOT(ISERROR(SEARCH("Percentage",D35)))</formula>
    </cfRule>
    <cfRule type="containsText" dxfId="39" priority="3" operator="containsText" text="yr">
      <formula>NOT(ISERROR(SEARCH("yr",D35)))</formula>
    </cfRule>
  </conditionalFormatting>
  <conditionalFormatting sqref="E6:G16">
    <cfRule type="containsText" dxfId="38" priority="13" operator="containsText" text="Please fill in data">
      <formula>NOT(ISERROR(SEARCH("Please fill in data",E6)))</formula>
    </cfRule>
  </conditionalFormatting>
  <conditionalFormatting sqref="E19:G32">
    <cfRule type="containsText" dxfId="37" priority="12" operator="containsText" text="Please fill in data">
      <formula>NOT(ISERROR(SEARCH("Please fill in data",E19)))</formula>
    </cfRule>
  </conditionalFormatting>
  <conditionalFormatting sqref="E35:G101">
    <cfRule type="containsText" dxfId="36" priority="15" operator="containsText" text="Please fill in data">
      <formula>NOT(ISERROR(SEARCH("Please fill in data",E35)))</formula>
    </cfRule>
  </conditionalFormatting>
  <printOptions verticalCentered="1"/>
  <pageMargins left="0.70866141732283472" right="0.70866141732283472" top="0.74803149606299213" bottom="0.74803149606299213" header="0.31496062992125984" footer="0.31496062992125984"/>
  <pageSetup paperSize="9" scale="2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F442C-EC9F-4985-BCCC-F9C294828031}">
  <sheetPr codeName="Sheet3">
    <tabColor rgb="FF006600"/>
    <pageSetUpPr fitToPage="1"/>
  </sheetPr>
  <dimension ref="A1:AE185"/>
  <sheetViews>
    <sheetView showGridLines="0" tabSelected="1" zoomScale="80" zoomScaleNormal="80" workbookViewId="0">
      <pane ySplit="4" topLeftCell="A15" activePane="bottomLeft" state="frozen"/>
      <selection pane="bottomLeft" activeCell="D29" sqref="D29"/>
      <selection activeCell="B1" sqref="B1"/>
    </sheetView>
  </sheetViews>
  <sheetFormatPr defaultColWidth="0" defaultRowHeight="26.45" customHeight="1" zeroHeight="1"/>
  <cols>
    <col min="1" max="2" width="10.7109375" style="161" customWidth="1"/>
    <col min="3" max="3" width="25.7109375" style="162" customWidth="1"/>
    <col min="4" max="4" width="55.7109375" style="163" customWidth="1"/>
    <col min="5" max="5" width="5.42578125" style="163" customWidth="1"/>
    <col min="6" max="6" width="25.7109375" style="163" customWidth="1"/>
    <col min="7" max="7" width="60.7109375" style="163" customWidth="1"/>
    <col min="8" max="8" width="75.7109375" style="164" customWidth="1"/>
    <col min="9" max="9" width="4.140625" style="129" customWidth="1"/>
    <col min="10" max="10" width="24.5703125" style="164" customWidth="1"/>
    <col min="11" max="11" width="27.5703125" style="162" customWidth="1"/>
    <col min="12" max="12" width="20.7109375" style="162" customWidth="1"/>
    <col min="13" max="13" width="16.7109375" style="162" hidden="1" customWidth="1"/>
    <col min="14" max="31" width="0" style="161" hidden="1" customWidth="1"/>
    <col min="32" max="16384" width="9.28515625" style="161" hidden="1"/>
  </cols>
  <sheetData>
    <row r="1" spans="1:13" ht="30" customHeight="1">
      <c r="A1" s="229" t="s">
        <v>293</v>
      </c>
      <c r="E1" s="229"/>
    </row>
    <row r="2" spans="1:13" s="130" customFormat="1" ht="30" customHeight="1">
      <c r="D2" s="126"/>
      <c r="E2" s="127"/>
      <c r="F2" s="128"/>
      <c r="G2" s="128"/>
      <c r="H2" s="129"/>
      <c r="I2" s="129"/>
      <c r="J2" s="129"/>
      <c r="K2" s="125"/>
      <c r="L2" s="125"/>
      <c r="M2" s="125"/>
    </row>
    <row r="3" spans="1:13" s="132" customFormat="1" ht="30" customHeight="1">
      <c r="A3" s="230"/>
      <c r="C3" s="230"/>
      <c r="D3" s="121"/>
      <c r="E3" s="131"/>
      <c r="I3" s="129"/>
      <c r="K3" s="131"/>
      <c r="L3" s="131"/>
    </row>
    <row r="4" spans="1:13" s="138" customFormat="1" ht="30" customHeight="1">
      <c r="A4" s="133" t="s">
        <v>9</v>
      </c>
      <c r="B4" s="133" t="s">
        <v>10</v>
      </c>
      <c r="C4" s="134" t="s">
        <v>294</v>
      </c>
      <c r="D4" s="134" t="s">
        <v>11</v>
      </c>
      <c r="E4" s="8"/>
      <c r="F4" s="135" t="str">
        <f>_xlfn.CONCAT("Data"," ",$F$12," ",$F$11)</f>
        <v xml:space="preserve">Data  </v>
      </c>
      <c r="G4" s="136" t="s">
        <v>295</v>
      </c>
      <c r="H4" s="68" t="s">
        <v>296</v>
      </c>
      <c r="I4" s="129"/>
      <c r="J4" s="68" t="s">
        <v>297</v>
      </c>
      <c r="K4" s="137" t="s">
        <v>298</v>
      </c>
    </row>
    <row r="5" spans="1:13" s="132" customFormat="1" ht="20.100000000000001" customHeight="1">
      <c r="A5" s="259"/>
      <c r="B5" s="259"/>
      <c r="C5" s="259"/>
      <c r="D5" s="259"/>
      <c r="E5" s="259"/>
      <c r="F5" s="259"/>
      <c r="G5" s="259"/>
      <c r="H5" s="259"/>
      <c r="I5" s="129"/>
      <c r="J5" s="259"/>
      <c r="K5" s="259"/>
    </row>
    <row r="6" spans="1:13" s="132" customFormat="1" ht="24.95" customHeight="1">
      <c r="A6" s="142" t="s">
        <v>12</v>
      </c>
      <c r="B6" s="141" t="s">
        <v>13</v>
      </c>
      <c r="C6" s="58" t="s">
        <v>299</v>
      </c>
      <c r="D6" s="142" t="s">
        <v>14</v>
      </c>
      <c r="E6" s="143">
        <f t="shared" ref="E6:E16" si="0">IF(COUNTBLANK(F6),1,2)</f>
        <v>1</v>
      </c>
      <c r="F6" s="92"/>
      <c r="G6" s="144"/>
      <c r="H6" s="145"/>
      <c r="I6" s="129"/>
      <c r="J6" s="276" t="s">
        <v>300</v>
      </c>
      <c r="K6" s="145"/>
    </row>
    <row r="7" spans="1:13" s="132" customFormat="1" ht="24.95" customHeight="1">
      <c r="A7" s="259" t="s">
        <v>15</v>
      </c>
      <c r="B7" s="259" t="s">
        <v>16</v>
      </c>
      <c r="C7" s="259" t="s">
        <v>299</v>
      </c>
      <c r="D7" s="259" t="s">
        <v>17</v>
      </c>
      <c r="E7" s="260">
        <f t="shared" si="0"/>
        <v>1</v>
      </c>
      <c r="F7" s="92"/>
      <c r="G7" s="144"/>
      <c r="H7" s="157" t="s">
        <v>301</v>
      </c>
      <c r="I7" s="129"/>
      <c r="J7" s="157" t="s">
        <v>302</v>
      </c>
      <c r="K7" s="259"/>
    </row>
    <row r="8" spans="1:13" s="132" customFormat="1" ht="24.95" customHeight="1">
      <c r="A8" s="142" t="s">
        <v>18</v>
      </c>
      <c r="B8" s="141" t="s">
        <v>19</v>
      </c>
      <c r="C8" s="58" t="s">
        <v>299</v>
      </c>
      <c r="D8" s="142" t="s">
        <v>20</v>
      </c>
      <c r="E8" s="143">
        <f t="shared" si="0"/>
        <v>1</v>
      </c>
      <c r="F8" s="92"/>
      <c r="G8" s="144"/>
      <c r="H8" s="145"/>
      <c r="I8" s="129"/>
      <c r="J8" s="276" t="s">
        <v>303</v>
      </c>
      <c r="K8" s="145"/>
    </row>
    <row r="9" spans="1:13" s="132" customFormat="1" ht="24.95" customHeight="1">
      <c r="A9" s="259" t="s">
        <v>21</v>
      </c>
      <c r="B9" s="259" t="s">
        <v>22</v>
      </c>
      <c r="C9" s="259" t="s">
        <v>299</v>
      </c>
      <c r="D9" s="259" t="s">
        <v>23</v>
      </c>
      <c r="E9" s="260">
        <f t="shared" si="0"/>
        <v>1</v>
      </c>
      <c r="F9" s="86"/>
      <c r="G9" s="144"/>
      <c r="H9" s="157" t="s">
        <v>304</v>
      </c>
      <c r="I9" s="129"/>
      <c r="J9" s="157" t="s">
        <v>305</v>
      </c>
      <c r="K9" s="259"/>
    </row>
    <row r="10" spans="1:13" s="132" customFormat="1" ht="24.95" customHeight="1">
      <c r="A10" s="142" t="s">
        <v>24</v>
      </c>
      <c r="B10" s="141" t="s">
        <v>25</v>
      </c>
      <c r="C10" s="58" t="s">
        <v>299</v>
      </c>
      <c r="D10" s="142" t="s">
        <v>26</v>
      </c>
      <c r="E10" s="143">
        <f t="shared" si="0"/>
        <v>1</v>
      </c>
      <c r="F10" s="315"/>
      <c r="G10" s="144"/>
      <c r="H10" s="145"/>
      <c r="I10" s="129"/>
      <c r="J10" s="276" t="s">
        <v>306</v>
      </c>
      <c r="K10" s="145"/>
    </row>
    <row r="11" spans="1:13" s="132" customFormat="1" ht="24.95" customHeight="1">
      <c r="A11" s="259" t="s">
        <v>28</v>
      </c>
      <c r="B11" s="259" t="s">
        <v>29</v>
      </c>
      <c r="C11" s="259" t="s">
        <v>299</v>
      </c>
      <c r="D11" s="259" t="s">
        <v>30</v>
      </c>
      <c r="E11" s="260">
        <f t="shared" si="0"/>
        <v>1</v>
      </c>
      <c r="F11" s="147"/>
      <c r="G11" s="144"/>
      <c r="H11" s="157" t="s">
        <v>307</v>
      </c>
      <c r="I11" s="129"/>
      <c r="J11" s="157" t="s">
        <v>308</v>
      </c>
      <c r="K11" s="259"/>
      <c r="L11" s="148"/>
    </row>
    <row r="12" spans="1:13" s="132" customFormat="1" ht="24.95" customHeight="1">
      <c r="A12" s="142" t="s">
        <v>31</v>
      </c>
      <c r="B12" s="141" t="s">
        <v>32</v>
      </c>
      <c r="C12" s="58" t="s">
        <v>299</v>
      </c>
      <c r="D12" s="142" t="s">
        <v>33</v>
      </c>
      <c r="E12" s="143">
        <f t="shared" si="0"/>
        <v>1</v>
      </c>
      <c r="F12" s="316"/>
      <c r="G12" s="144"/>
      <c r="H12" s="276" t="s">
        <v>309</v>
      </c>
      <c r="I12" s="129"/>
      <c r="J12" s="276" t="s">
        <v>310</v>
      </c>
      <c r="K12" s="145"/>
      <c r="L12" s="148"/>
    </row>
    <row r="13" spans="1:13" s="132" customFormat="1" ht="24.95" customHeight="1">
      <c r="A13" s="259" t="s">
        <v>34</v>
      </c>
      <c r="B13" s="259" t="s">
        <v>35</v>
      </c>
      <c r="C13" s="259" t="s">
        <v>299</v>
      </c>
      <c r="D13" s="259" t="s">
        <v>36</v>
      </c>
      <c r="E13" s="260">
        <f t="shared" si="0"/>
        <v>1</v>
      </c>
      <c r="F13" s="93"/>
      <c r="G13" s="144"/>
      <c r="H13" s="157" t="s">
        <v>311</v>
      </c>
      <c r="I13" s="129"/>
      <c r="J13" s="157" t="s">
        <v>312</v>
      </c>
      <c r="K13" s="259"/>
      <c r="L13" s="148"/>
    </row>
    <row r="14" spans="1:13" s="132" customFormat="1" ht="24.95" customHeight="1">
      <c r="A14" s="142" t="s">
        <v>37</v>
      </c>
      <c r="B14" s="141" t="s">
        <v>38</v>
      </c>
      <c r="C14" s="58" t="s">
        <v>299</v>
      </c>
      <c r="D14" s="142" t="s">
        <v>39</v>
      </c>
      <c r="E14" s="143">
        <f t="shared" si="0"/>
        <v>1</v>
      </c>
      <c r="F14" s="93"/>
      <c r="G14" s="144"/>
      <c r="H14" s="145"/>
      <c r="I14" s="129"/>
      <c r="J14" s="276" t="s">
        <v>313</v>
      </c>
      <c r="K14" s="145"/>
      <c r="L14" s="148"/>
    </row>
    <row r="15" spans="1:13" s="132" customFormat="1" ht="24.95" customHeight="1">
      <c r="A15" s="259" t="s">
        <v>40</v>
      </c>
      <c r="B15" s="259" t="s">
        <v>41</v>
      </c>
      <c r="C15" s="259" t="s">
        <v>299</v>
      </c>
      <c r="D15" s="259" t="s">
        <v>42</v>
      </c>
      <c r="E15" s="260">
        <f>IF(COUNTBLANK(F15),1,2)</f>
        <v>1</v>
      </c>
      <c r="F15" s="93"/>
      <c r="G15" s="144"/>
      <c r="H15" s="157" t="s">
        <v>314</v>
      </c>
      <c r="I15" s="129"/>
      <c r="J15" s="157" t="s">
        <v>315</v>
      </c>
      <c r="K15" s="259"/>
      <c r="L15" s="148"/>
    </row>
    <row r="16" spans="1:13" s="132" customFormat="1" ht="24.95" customHeight="1">
      <c r="A16" s="142" t="s">
        <v>43</v>
      </c>
      <c r="B16" s="141" t="s">
        <v>44</v>
      </c>
      <c r="C16" s="58" t="s">
        <v>299</v>
      </c>
      <c r="D16" s="142" t="s">
        <v>45</v>
      </c>
      <c r="E16" s="143">
        <f t="shared" si="0"/>
        <v>1</v>
      </c>
      <c r="F16" s="147"/>
      <c r="G16" s="144"/>
      <c r="H16" s="276" t="s">
        <v>316</v>
      </c>
      <c r="I16" s="129"/>
      <c r="J16" s="276" t="s">
        <v>317</v>
      </c>
      <c r="K16" s="145"/>
      <c r="L16" s="148"/>
    </row>
    <row r="17" spans="1:13" s="132" customFormat="1" ht="24.95" customHeight="1">
      <c r="A17" s="259"/>
      <c r="B17" s="259"/>
      <c r="C17" s="259"/>
      <c r="D17" s="259"/>
      <c r="E17" s="140"/>
      <c r="F17" s="140"/>
      <c r="G17" s="140"/>
      <c r="H17" s="11"/>
      <c r="I17" s="129"/>
      <c r="J17" s="259"/>
      <c r="K17" s="259"/>
    </row>
    <row r="18" spans="1:13" s="138" customFormat="1" ht="30" customHeight="1">
      <c r="A18" s="134" t="s">
        <v>9</v>
      </c>
      <c r="B18" s="134" t="s">
        <v>46</v>
      </c>
      <c r="C18" s="134" t="s">
        <v>294</v>
      </c>
      <c r="D18" s="134" t="s">
        <v>47</v>
      </c>
      <c r="E18" s="8"/>
      <c r="F18" s="135" t="str">
        <f>_xlfn.CONCAT("Data"," ",$F$12," ",$F$11)</f>
        <v xml:space="preserve">Data  </v>
      </c>
      <c r="G18" s="136" t="s">
        <v>295</v>
      </c>
      <c r="H18" s="68" t="s">
        <v>296</v>
      </c>
      <c r="I18" s="129"/>
      <c r="J18" s="68" t="s">
        <v>297</v>
      </c>
      <c r="K18" s="137" t="s">
        <v>298</v>
      </c>
      <c r="L18" s="151"/>
    </row>
    <row r="19" spans="1:13" s="132" customFormat="1" ht="20.100000000000001" customHeight="1">
      <c r="A19" s="259"/>
      <c r="B19" s="259"/>
      <c r="C19" s="259"/>
      <c r="D19" s="259"/>
      <c r="E19" s="140"/>
      <c r="F19" s="140"/>
      <c r="G19" s="140"/>
      <c r="H19" s="11"/>
      <c r="I19" s="129"/>
      <c r="J19" s="11"/>
      <c r="K19" s="11"/>
    </row>
    <row r="20" spans="1:13" s="150" customFormat="1" ht="24.95" customHeight="1">
      <c r="A20" s="141" t="s">
        <v>48</v>
      </c>
      <c r="B20" s="141" t="s">
        <v>49</v>
      </c>
      <c r="C20" s="58" t="s">
        <v>318</v>
      </c>
      <c r="D20" s="142" t="s">
        <v>50</v>
      </c>
      <c r="E20" s="152">
        <f t="shared" ref="E20:E29" si="1">IF(COUNTBLANK(F20),1,2)</f>
        <v>1</v>
      </c>
      <c r="F20" s="153"/>
      <c r="G20" s="154"/>
      <c r="H20" s="159" t="s">
        <v>319</v>
      </c>
      <c r="I20" s="129"/>
      <c r="J20" s="159"/>
      <c r="K20" s="159"/>
      <c r="L20" s="149"/>
    </row>
    <row r="21" spans="1:13" s="150" customFormat="1" ht="24.95" customHeight="1">
      <c r="A21" s="259" t="s">
        <v>51</v>
      </c>
      <c r="B21" s="259" t="s">
        <v>52</v>
      </c>
      <c r="C21" s="259" t="s">
        <v>318</v>
      </c>
      <c r="D21" s="259" t="s">
        <v>53</v>
      </c>
      <c r="E21" s="155">
        <f t="shared" si="1"/>
        <v>1</v>
      </c>
      <c r="F21" s="156"/>
      <c r="G21" s="154"/>
      <c r="H21" s="157" t="s">
        <v>320</v>
      </c>
      <c r="I21" s="129"/>
      <c r="J21" s="11"/>
      <c r="K21" s="11"/>
      <c r="L21" s="149"/>
    </row>
    <row r="22" spans="1:13" s="150" customFormat="1" ht="24.95" customHeight="1">
      <c r="A22" s="141" t="s">
        <v>54</v>
      </c>
      <c r="B22" s="141" t="s">
        <v>55</v>
      </c>
      <c r="C22" s="58" t="s">
        <v>318</v>
      </c>
      <c r="D22" s="142" t="s">
        <v>56</v>
      </c>
      <c r="E22" s="152">
        <f t="shared" si="1"/>
        <v>1</v>
      </c>
      <c r="F22" s="153"/>
      <c r="G22" s="154"/>
      <c r="H22" s="159" t="s">
        <v>321</v>
      </c>
      <c r="I22" s="129"/>
      <c r="J22" s="159"/>
      <c r="K22" s="159"/>
      <c r="L22" s="149"/>
    </row>
    <row r="23" spans="1:13" s="150" customFormat="1" ht="24.95" customHeight="1">
      <c r="A23" s="259" t="s">
        <v>57</v>
      </c>
      <c r="B23" s="259" t="s">
        <v>58</v>
      </c>
      <c r="C23" s="259" t="s">
        <v>318</v>
      </c>
      <c r="D23" s="259" t="s">
        <v>59</v>
      </c>
      <c r="E23" s="155">
        <f t="shared" si="1"/>
        <v>1</v>
      </c>
      <c r="F23" s="153"/>
      <c r="G23" s="154"/>
      <c r="H23" s="157" t="s">
        <v>322</v>
      </c>
      <c r="I23" s="129"/>
      <c r="J23" s="11"/>
      <c r="K23" s="11"/>
      <c r="L23" s="149"/>
    </row>
    <row r="24" spans="1:13" s="150" customFormat="1" ht="24.95" customHeight="1">
      <c r="A24" s="141" t="s">
        <v>60</v>
      </c>
      <c r="B24" s="141" t="s">
        <v>61</v>
      </c>
      <c r="C24" s="58" t="s">
        <v>318</v>
      </c>
      <c r="D24" s="142" t="s">
        <v>62</v>
      </c>
      <c r="E24" s="152">
        <f t="shared" si="1"/>
        <v>1</v>
      </c>
      <c r="F24" s="153"/>
      <c r="G24" s="154"/>
      <c r="H24" s="159" t="s">
        <v>323</v>
      </c>
      <c r="I24" s="129"/>
      <c r="J24" s="159"/>
      <c r="K24" s="159"/>
      <c r="L24" s="149"/>
    </row>
    <row r="25" spans="1:13" s="150" customFormat="1" ht="24.95" customHeight="1">
      <c r="A25" s="259" t="s">
        <v>63</v>
      </c>
      <c r="B25" s="259" t="s">
        <v>64</v>
      </c>
      <c r="C25" s="259" t="s">
        <v>318</v>
      </c>
      <c r="D25" s="259" t="s">
        <v>65</v>
      </c>
      <c r="E25" s="155">
        <f t="shared" si="1"/>
        <v>1</v>
      </c>
      <c r="F25" s="153"/>
      <c r="G25" s="154"/>
      <c r="H25" s="157" t="s">
        <v>324</v>
      </c>
      <c r="I25" s="129"/>
      <c r="J25" s="11"/>
      <c r="K25" s="11"/>
      <c r="L25" s="149"/>
    </row>
    <row r="26" spans="1:13" s="150" customFormat="1" ht="24.95" customHeight="1">
      <c r="A26" s="141" t="s">
        <v>66</v>
      </c>
      <c r="B26" s="141" t="s">
        <v>67</v>
      </c>
      <c r="C26" s="58" t="s">
        <v>318</v>
      </c>
      <c r="D26" s="142" t="s">
        <v>68</v>
      </c>
      <c r="E26" s="152">
        <f t="shared" si="1"/>
        <v>1</v>
      </c>
      <c r="F26" s="156"/>
      <c r="G26" s="154"/>
      <c r="H26" s="159" t="s">
        <v>325</v>
      </c>
      <c r="I26" s="129"/>
      <c r="J26" s="159"/>
      <c r="K26" s="159"/>
      <c r="L26" s="149"/>
    </row>
    <row r="27" spans="1:13" s="158" customFormat="1" ht="24.95" customHeight="1">
      <c r="A27" s="259" t="s">
        <v>69</v>
      </c>
      <c r="B27" s="259" t="s">
        <v>70</v>
      </c>
      <c r="C27" s="259" t="s">
        <v>326</v>
      </c>
      <c r="D27" s="259" t="s">
        <v>71</v>
      </c>
      <c r="E27" s="155">
        <f t="shared" si="1"/>
        <v>1</v>
      </c>
      <c r="F27" s="86"/>
      <c r="G27" s="154"/>
      <c r="H27" s="157" t="s">
        <v>327</v>
      </c>
      <c r="I27" s="129"/>
      <c r="J27" s="11"/>
      <c r="K27" s="11"/>
      <c r="L27" s="149"/>
      <c r="M27" s="150"/>
    </row>
    <row r="28" spans="1:13" s="150" customFormat="1" ht="24.95" customHeight="1">
      <c r="A28" s="141" t="s">
        <v>72</v>
      </c>
      <c r="B28" s="141" t="s">
        <v>73</v>
      </c>
      <c r="C28" s="58" t="s">
        <v>326</v>
      </c>
      <c r="D28" s="142" t="s">
        <v>74</v>
      </c>
      <c r="E28" s="152">
        <f>IF(COUNTBLANK(F28),1,2)</f>
        <v>1</v>
      </c>
      <c r="F28" s="153"/>
      <c r="G28" s="154"/>
      <c r="H28" s="159" t="s">
        <v>328</v>
      </c>
      <c r="I28" s="129"/>
      <c r="J28" s="159"/>
      <c r="K28" s="159"/>
      <c r="L28" s="149"/>
    </row>
    <row r="29" spans="1:13" s="158" customFormat="1" ht="24.95" customHeight="1">
      <c r="A29" s="259" t="s">
        <v>75</v>
      </c>
      <c r="B29" s="259" t="s">
        <v>76</v>
      </c>
      <c r="C29" s="259" t="s">
        <v>326</v>
      </c>
      <c r="D29" s="259" t="s">
        <v>77</v>
      </c>
      <c r="E29" s="155">
        <f t="shared" si="1"/>
        <v>1</v>
      </c>
      <c r="F29" s="86"/>
      <c r="G29" s="154"/>
      <c r="H29" s="157" t="s">
        <v>329</v>
      </c>
      <c r="I29" s="129"/>
      <c r="J29" s="11"/>
      <c r="K29" s="11"/>
      <c r="L29" s="149"/>
      <c r="M29" s="150"/>
    </row>
    <row r="30" spans="1:13" s="150" customFormat="1" ht="24.95" customHeight="1">
      <c r="A30" s="141" t="s">
        <v>78</v>
      </c>
      <c r="B30" s="141" t="s">
        <v>79</v>
      </c>
      <c r="C30" s="58" t="s">
        <v>330</v>
      </c>
      <c r="D30" s="142" t="s">
        <v>331</v>
      </c>
      <c r="E30" s="152">
        <f>IF(COUNTBLANK(F30),1,2)</f>
        <v>1</v>
      </c>
      <c r="F30" s="270"/>
      <c r="G30" s="154"/>
      <c r="H30" s="159" t="s">
        <v>332</v>
      </c>
      <c r="I30" s="129"/>
      <c r="J30" s="159"/>
      <c r="K30" s="159"/>
      <c r="L30" s="149"/>
    </row>
    <row r="31" spans="1:13" s="150" customFormat="1" ht="24.95" customHeight="1">
      <c r="A31" s="259" t="s">
        <v>81</v>
      </c>
      <c r="B31" s="259" t="s">
        <v>82</v>
      </c>
      <c r="C31" s="259" t="s">
        <v>330</v>
      </c>
      <c r="D31" s="259" t="s">
        <v>83</v>
      </c>
      <c r="E31" s="155">
        <f>IF(COUNTBLANK(F31),1,2)</f>
        <v>1</v>
      </c>
      <c r="F31" s="270"/>
      <c r="G31" s="154"/>
      <c r="H31" s="157" t="s">
        <v>333</v>
      </c>
      <c r="I31" s="129"/>
      <c r="J31" s="11"/>
      <c r="K31" s="11"/>
      <c r="L31" s="149"/>
    </row>
    <row r="32" spans="1:13" s="150" customFormat="1" ht="24.95" customHeight="1">
      <c r="A32" s="141" t="s">
        <v>84</v>
      </c>
      <c r="B32" s="141" t="s">
        <v>85</v>
      </c>
      <c r="C32" s="58" t="s">
        <v>330</v>
      </c>
      <c r="D32" s="142" t="s">
        <v>86</v>
      </c>
      <c r="E32" s="152">
        <f>IF(COUNTBLANK(F32),1,2)</f>
        <v>1</v>
      </c>
      <c r="F32" s="153"/>
      <c r="G32" s="154"/>
      <c r="H32" s="159" t="s">
        <v>334</v>
      </c>
      <c r="I32" s="129"/>
      <c r="J32" s="159"/>
      <c r="K32" s="159"/>
      <c r="L32" s="149"/>
    </row>
    <row r="33" spans="1:12" s="150" customFormat="1" ht="24.95" customHeight="1">
      <c r="A33" s="259" t="s">
        <v>87</v>
      </c>
      <c r="B33" s="259" t="s">
        <v>88</v>
      </c>
      <c r="C33" s="259" t="s">
        <v>330</v>
      </c>
      <c r="D33" s="259" t="s">
        <v>89</v>
      </c>
      <c r="E33" s="155">
        <f>IF(COUNTBLANK(F33),1,2)</f>
        <v>1</v>
      </c>
      <c r="F33" s="270"/>
      <c r="G33" s="154"/>
      <c r="H33" s="157" t="s">
        <v>335</v>
      </c>
      <c r="I33" s="129"/>
      <c r="J33" s="11"/>
      <c r="K33" s="11"/>
      <c r="L33" s="149"/>
    </row>
    <row r="34" spans="1:12" s="132" customFormat="1" ht="24.95" customHeight="1">
      <c r="A34" s="259"/>
      <c r="B34" s="259"/>
      <c r="C34" s="259"/>
      <c r="D34" s="259"/>
      <c r="E34" s="139"/>
      <c r="F34" s="139"/>
      <c r="G34" s="139"/>
      <c r="H34" s="139"/>
      <c r="I34" s="129"/>
      <c r="J34" s="139"/>
      <c r="K34" s="139"/>
    </row>
    <row r="35" spans="1:12" s="138" customFormat="1" ht="30" customHeight="1">
      <c r="A35" s="134" t="s">
        <v>9</v>
      </c>
      <c r="B35" s="134" t="s">
        <v>90</v>
      </c>
      <c r="C35" s="134" t="s">
        <v>336</v>
      </c>
      <c r="D35" s="134" t="s">
        <v>91</v>
      </c>
      <c r="E35" s="8"/>
      <c r="F35" s="135" t="str">
        <f>_xlfn.CONCAT("Data"," ",$F$12," ",$F$11)</f>
        <v xml:space="preserve">Data  </v>
      </c>
      <c r="G35" s="136" t="s">
        <v>295</v>
      </c>
      <c r="H35" s="68" t="s">
        <v>296</v>
      </c>
      <c r="I35" s="129"/>
      <c r="J35" s="68" t="s">
        <v>297</v>
      </c>
      <c r="K35" s="137" t="s">
        <v>298</v>
      </c>
      <c r="L35" s="151"/>
    </row>
    <row r="36" spans="1:12" s="132" customFormat="1" ht="20.100000000000001" customHeight="1">
      <c r="A36" s="139"/>
      <c r="B36" s="139"/>
      <c r="C36" s="139"/>
      <c r="D36" s="140"/>
      <c r="E36" s="140"/>
      <c r="F36" s="140"/>
      <c r="G36" s="140"/>
      <c r="H36" s="140"/>
      <c r="I36" s="129"/>
      <c r="J36" s="140"/>
      <c r="K36" s="139"/>
    </row>
    <row r="37" spans="1:12" s="132" customFormat="1" ht="24.95" customHeight="1">
      <c r="A37" s="58" t="s">
        <v>92</v>
      </c>
      <c r="B37" s="58" t="s">
        <v>93</v>
      </c>
      <c r="C37" s="59" t="s">
        <v>337</v>
      </c>
      <c r="D37" s="59" t="s">
        <v>94</v>
      </c>
      <c r="E37" s="152">
        <f t="shared" ref="E37:E103" si="2">IF(COUNTBLANK(F37),1,2)</f>
        <v>1</v>
      </c>
      <c r="F37" s="89"/>
      <c r="G37" s="154"/>
      <c r="H37" s="9" t="s">
        <v>338</v>
      </c>
      <c r="I37" s="129"/>
      <c r="J37" s="146" t="s">
        <v>339</v>
      </c>
      <c r="K37" s="159" t="s">
        <v>340</v>
      </c>
      <c r="L37" s="148"/>
    </row>
    <row r="38" spans="1:12" s="132" customFormat="1" ht="24.95" customHeight="1">
      <c r="A38" s="139" t="s">
        <v>95</v>
      </c>
      <c r="B38" s="63" t="s">
        <v>96</v>
      </c>
      <c r="C38" s="64" t="s">
        <v>337</v>
      </c>
      <c r="D38" s="64" t="s">
        <v>97</v>
      </c>
      <c r="E38" s="155">
        <f t="shared" si="2"/>
        <v>1</v>
      </c>
      <c r="F38" s="89"/>
      <c r="G38" s="154"/>
      <c r="H38" s="94" t="s">
        <v>341</v>
      </c>
      <c r="I38" s="129"/>
      <c r="J38" s="157" t="s">
        <v>342</v>
      </c>
      <c r="K38" s="157" t="s">
        <v>343</v>
      </c>
      <c r="L38" s="148"/>
    </row>
    <row r="39" spans="1:12" s="132" customFormat="1" ht="24.95" customHeight="1">
      <c r="A39" s="58" t="s">
        <v>98</v>
      </c>
      <c r="B39" s="58" t="s">
        <v>99</v>
      </c>
      <c r="C39" s="59" t="s">
        <v>337</v>
      </c>
      <c r="D39" s="59" t="s">
        <v>100</v>
      </c>
      <c r="E39" s="152">
        <f t="shared" si="2"/>
        <v>1</v>
      </c>
      <c r="F39" s="270"/>
      <c r="G39" s="154"/>
      <c r="H39" s="9" t="s">
        <v>344</v>
      </c>
      <c r="I39" s="129"/>
      <c r="J39" s="146" t="s">
        <v>345</v>
      </c>
      <c r="K39" s="159" t="s">
        <v>346</v>
      </c>
      <c r="L39" s="148"/>
    </row>
    <row r="40" spans="1:12" s="132" customFormat="1" ht="24.95" customHeight="1">
      <c r="A40" s="139" t="s">
        <v>101</v>
      </c>
      <c r="B40" s="63" t="s">
        <v>102</v>
      </c>
      <c r="C40" s="64" t="s">
        <v>337</v>
      </c>
      <c r="D40" s="64" t="s">
        <v>103</v>
      </c>
      <c r="E40" s="155">
        <f t="shared" si="2"/>
        <v>1</v>
      </c>
      <c r="F40" s="89"/>
      <c r="G40" s="154"/>
      <c r="H40" s="10" t="s">
        <v>347</v>
      </c>
      <c r="I40" s="129"/>
      <c r="J40" s="157" t="s">
        <v>348</v>
      </c>
      <c r="K40" s="157" t="s">
        <v>349</v>
      </c>
      <c r="L40" s="148"/>
    </row>
    <row r="41" spans="1:12" s="132" customFormat="1" ht="24.95" customHeight="1">
      <c r="A41" s="58" t="s">
        <v>104</v>
      </c>
      <c r="B41" s="58" t="s">
        <v>105</v>
      </c>
      <c r="C41" s="59" t="s">
        <v>337</v>
      </c>
      <c r="D41" s="59" t="s">
        <v>106</v>
      </c>
      <c r="E41" s="152">
        <f t="shared" si="2"/>
        <v>1</v>
      </c>
      <c r="F41" s="89"/>
      <c r="G41" s="154"/>
      <c r="H41" s="9" t="s">
        <v>350</v>
      </c>
      <c r="I41" s="129"/>
      <c r="J41" s="146" t="s">
        <v>351</v>
      </c>
      <c r="K41" s="159" t="s">
        <v>349</v>
      </c>
      <c r="L41" s="148"/>
    </row>
    <row r="42" spans="1:12" s="132" customFormat="1" ht="24.95" customHeight="1">
      <c r="A42" s="139" t="s">
        <v>107</v>
      </c>
      <c r="B42" s="63" t="s">
        <v>108</v>
      </c>
      <c r="C42" s="64" t="s">
        <v>337</v>
      </c>
      <c r="D42" s="64" t="s">
        <v>109</v>
      </c>
      <c r="E42" s="155">
        <f t="shared" si="2"/>
        <v>2</v>
      </c>
      <c r="F42" s="317">
        <f>SUM(F37,F38,F40,F41)</f>
        <v>0</v>
      </c>
      <c r="G42" s="154"/>
      <c r="H42" s="10" t="s">
        <v>352</v>
      </c>
      <c r="I42" s="129"/>
      <c r="J42" s="157" t="s">
        <v>353</v>
      </c>
      <c r="K42" s="157" t="s">
        <v>354</v>
      </c>
      <c r="L42" s="148"/>
    </row>
    <row r="43" spans="1:12" s="132" customFormat="1" ht="24.95" customHeight="1">
      <c r="A43" s="58" t="s">
        <v>110</v>
      </c>
      <c r="B43" s="58" t="s">
        <v>111</v>
      </c>
      <c r="C43" s="59" t="s">
        <v>337</v>
      </c>
      <c r="D43" s="59" t="s">
        <v>112</v>
      </c>
      <c r="E43" s="152">
        <f t="shared" si="2"/>
        <v>1</v>
      </c>
      <c r="F43" s="270"/>
      <c r="G43" s="154"/>
      <c r="H43" s="9" t="s">
        <v>355</v>
      </c>
      <c r="I43" s="129"/>
      <c r="J43" s="146" t="s">
        <v>356</v>
      </c>
      <c r="K43" s="159" t="s">
        <v>357</v>
      </c>
      <c r="L43" s="148"/>
    </row>
    <row r="44" spans="1:12" s="132" customFormat="1" ht="24.95" customHeight="1">
      <c r="A44" s="139" t="s">
        <v>113</v>
      </c>
      <c r="B44" s="63" t="s">
        <v>114</v>
      </c>
      <c r="C44" s="64" t="s">
        <v>337</v>
      </c>
      <c r="D44" s="64" t="s">
        <v>115</v>
      </c>
      <c r="E44" s="155">
        <f t="shared" si="2"/>
        <v>1</v>
      </c>
      <c r="F44" s="90"/>
      <c r="G44" s="154"/>
      <c r="H44" s="10" t="s">
        <v>358</v>
      </c>
      <c r="I44" s="129"/>
      <c r="J44" s="157" t="s">
        <v>359</v>
      </c>
      <c r="K44" s="157" t="s">
        <v>360</v>
      </c>
      <c r="L44" s="148"/>
    </row>
    <row r="45" spans="1:12" s="132" customFormat="1" ht="24.95" customHeight="1">
      <c r="A45" s="58" t="s">
        <v>116</v>
      </c>
      <c r="B45" s="58" t="s">
        <v>117</v>
      </c>
      <c r="C45" s="59" t="s">
        <v>337</v>
      </c>
      <c r="D45" s="83" t="s">
        <v>118</v>
      </c>
      <c r="E45" s="152">
        <f t="shared" si="2"/>
        <v>1</v>
      </c>
      <c r="F45" s="90"/>
      <c r="G45" s="154"/>
      <c r="H45" s="9" t="s">
        <v>361</v>
      </c>
      <c r="I45" s="129"/>
      <c r="J45" s="146" t="s">
        <v>362</v>
      </c>
      <c r="K45" s="159" t="s">
        <v>363</v>
      </c>
      <c r="L45" s="148"/>
    </row>
    <row r="46" spans="1:12" s="132" customFormat="1" ht="24.95" customHeight="1">
      <c r="A46" s="139" t="s">
        <v>119</v>
      </c>
      <c r="B46" s="63" t="s">
        <v>120</v>
      </c>
      <c r="C46" s="64" t="s">
        <v>337</v>
      </c>
      <c r="D46" s="84" t="s">
        <v>121</v>
      </c>
      <c r="E46" s="155">
        <f t="shared" si="2"/>
        <v>1</v>
      </c>
      <c r="F46" s="90"/>
      <c r="G46" s="154"/>
      <c r="H46" s="10" t="s">
        <v>364</v>
      </c>
      <c r="I46" s="129"/>
      <c r="J46" s="157" t="s">
        <v>362</v>
      </c>
      <c r="K46" s="157" t="s">
        <v>363</v>
      </c>
      <c r="L46" s="148"/>
    </row>
    <row r="47" spans="1:12" s="132" customFormat="1" ht="24.95" customHeight="1">
      <c r="A47" s="58" t="s">
        <v>122</v>
      </c>
      <c r="B47" s="58" t="s">
        <v>123</v>
      </c>
      <c r="C47" s="59" t="s">
        <v>337</v>
      </c>
      <c r="D47" s="83" t="s">
        <v>124</v>
      </c>
      <c r="E47" s="152">
        <f t="shared" si="2"/>
        <v>1</v>
      </c>
      <c r="F47" s="90"/>
      <c r="G47" s="154"/>
      <c r="H47" s="9" t="s">
        <v>365</v>
      </c>
      <c r="I47" s="129"/>
      <c r="J47" s="146" t="s">
        <v>362</v>
      </c>
      <c r="K47" s="159" t="s">
        <v>363</v>
      </c>
      <c r="L47" s="148"/>
    </row>
    <row r="48" spans="1:12" s="132" customFormat="1" ht="24.95" customHeight="1">
      <c r="A48" s="139" t="s">
        <v>125</v>
      </c>
      <c r="B48" s="63" t="s">
        <v>126</v>
      </c>
      <c r="C48" s="64" t="s">
        <v>337</v>
      </c>
      <c r="D48" s="84" t="s">
        <v>127</v>
      </c>
      <c r="E48" s="155">
        <f t="shared" si="2"/>
        <v>1</v>
      </c>
      <c r="F48" s="90"/>
      <c r="G48" s="154"/>
      <c r="H48" s="10" t="s">
        <v>366</v>
      </c>
      <c r="I48" s="129"/>
      <c r="J48" s="157" t="s">
        <v>362</v>
      </c>
      <c r="K48" s="157" t="s">
        <v>363</v>
      </c>
      <c r="L48" s="148"/>
    </row>
    <row r="49" spans="1:12" s="132" customFormat="1" ht="24.95" customHeight="1">
      <c r="A49" s="58" t="s">
        <v>128</v>
      </c>
      <c r="B49" s="58" t="s">
        <v>129</v>
      </c>
      <c r="C49" s="59" t="s">
        <v>337</v>
      </c>
      <c r="D49" s="83" t="s">
        <v>130</v>
      </c>
      <c r="E49" s="152">
        <f t="shared" si="2"/>
        <v>1</v>
      </c>
      <c r="F49" s="90"/>
      <c r="G49" s="154"/>
      <c r="H49" s="9" t="s">
        <v>367</v>
      </c>
      <c r="I49" s="129"/>
      <c r="J49" s="146" t="s">
        <v>362</v>
      </c>
      <c r="K49" s="159" t="s">
        <v>363</v>
      </c>
      <c r="L49" s="148"/>
    </row>
    <row r="50" spans="1:12" s="132" customFormat="1" ht="24.95" customHeight="1">
      <c r="A50" s="139" t="s">
        <v>131</v>
      </c>
      <c r="B50" s="63" t="s">
        <v>132</v>
      </c>
      <c r="C50" s="64" t="s">
        <v>337</v>
      </c>
      <c r="D50" s="84" t="s">
        <v>133</v>
      </c>
      <c r="E50" s="155">
        <f t="shared" si="2"/>
        <v>1</v>
      </c>
      <c r="F50" s="90"/>
      <c r="G50" s="154"/>
      <c r="H50" s="10" t="s">
        <v>368</v>
      </c>
      <c r="I50" s="129"/>
      <c r="J50" s="157" t="s">
        <v>362</v>
      </c>
      <c r="K50" s="157" t="s">
        <v>363</v>
      </c>
      <c r="L50" s="148"/>
    </row>
    <row r="51" spans="1:12" s="132" customFormat="1" ht="24.95" customHeight="1">
      <c r="A51" s="58" t="s">
        <v>134</v>
      </c>
      <c r="B51" s="58" t="s">
        <v>135</v>
      </c>
      <c r="C51" s="59" t="s">
        <v>337</v>
      </c>
      <c r="D51" s="83" t="s">
        <v>136</v>
      </c>
      <c r="E51" s="152">
        <f t="shared" si="2"/>
        <v>1</v>
      </c>
      <c r="F51" s="90"/>
      <c r="G51" s="154"/>
      <c r="H51" s="9" t="s">
        <v>369</v>
      </c>
      <c r="I51" s="129"/>
      <c r="J51" s="146" t="s">
        <v>362</v>
      </c>
      <c r="K51" s="159" t="s">
        <v>363</v>
      </c>
      <c r="L51" s="148"/>
    </row>
    <row r="52" spans="1:12" s="132" customFormat="1" ht="24.95" customHeight="1">
      <c r="A52" s="139" t="s">
        <v>137</v>
      </c>
      <c r="B52" s="63" t="s">
        <v>138</v>
      </c>
      <c r="C52" s="64" t="s">
        <v>337</v>
      </c>
      <c r="D52" s="84" t="s">
        <v>139</v>
      </c>
      <c r="E52" s="155">
        <f t="shared" si="2"/>
        <v>1</v>
      </c>
      <c r="F52" s="90"/>
      <c r="G52" s="154"/>
      <c r="H52" s="10" t="s">
        <v>370</v>
      </c>
      <c r="I52" s="129"/>
      <c r="J52" s="157" t="s">
        <v>362</v>
      </c>
      <c r="K52" s="157" t="s">
        <v>363</v>
      </c>
      <c r="L52" s="148"/>
    </row>
    <row r="53" spans="1:12" s="132" customFormat="1" ht="24.95" customHeight="1">
      <c r="A53" s="58" t="s">
        <v>140</v>
      </c>
      <c r="B53" s="58" t="s">
        <v>141</v>
      </c>
      <c r="C53" s="59" t="s">
        <v>337</v>
      </c>
      <c r="D53" s="83" t="s">
        <v>142</v>
      </c>
      <c r="E53" s="152">
        <f t="shared" si="2"/>
        <v>1</v>
      </c>
      <c r="F53" s="90"/>
      <c r="G53" s="154"/>
      <c r="H53" s="9" t="s">
        <v>371</v>
      </c>
      <c r="I53" s="129"/>
      <c r="J53" s="146" t="s">
        <v>362</v>
      </c>
      <c r="K53" s="159" t="s">
        <v>363</v>
      </c>
      <c r="L53" s="148"/>
    </row>
    <row r="54" spans="1:12" s="132" customFormat="1" ht="24.95" customHeight="1">
      <c r="A54" s="139" t="s">
        <v>143</v>
      </c>
      <c r="B54" s="63" t="s">
        <v>144</v>
      </c>
      <c r="C54" s="64" t="s">
        <v>337</v>
      </c>
      <c r="D54" s="84" t="s">
        <v>145</v>
      </c>
      <c r="E54" s="155">
        <f t="shared" si="2"/>
        <v>1</v>
      </c>
      <c r="F54" s="90"/>
      <c r="G54" s="154"/>
      <c r="H54" s="10" t="s">
        <v>372</v>
      </c>
      <c r="I54" s="129"/>
      <c r="J54" s="157" t="s">
        <v>362</v>
      </c>
      <c r="K54" s="157" t="s">
        <v>363</v>
      </c>
      <c r="L54" s="148"/>
    </row>
    <row r="55" spans="1:12" s="132" customFormat="1" ht="24.95" customHeight="1">
      <c r="A55" s="58" t="s">
        <v>146</v>
      </c>
      <c r="B55" s="58" t="s">
        <v>147</v>
      </c>
      <c r="C55" s="59" t="s">
        <v>337</v>
      </c>
      <c r="D55" s="83" t="s">
        <v>148</v>
      </c>
      <c r="E55" s="152">
        <f t="shared" si="2"/>
        <v>1</v>
      </c>
      <c r="F55" s="90"/>
      <c r="G55" s="154"/>
      <c r="H55" s="9" t="s">
        <v>373</v>
      </c>
      <c r="I55" s="129"/>
      <c r="J55" s="146" t="s">
        <v>362</v>
      </c>
      <c r="K55" s="159" t="s">
        <v>363</v>
      </c>
      <c r="L55" s="148"/>
    </row>
    <row r="56" spans="1:12" s="132" customFormat="1" ht="24.95" customHeight="1">
      <c r="A56" s="139" t="s">
        <v>149</v>
      </c>
      <c r="B56" s="63" t="s">
        <v>150</v>
      </c>
      <c r="C56" s="64" t="s">
        <v>337</v>
      </c>
      <c r="D56" s="84" t="s">
        <v>151</v>
      </c>
      <c r="E56" s="155">
        <f t="shared" si="2"/>
        <v>1</v>
      </c>
      <c r="F56" s="90"/>
      <c r="G56" s="154"/>
      <c r="H56" s="10" t="s">
        <v>374</v>
      </c>
      <c r="I56" s="129"/>
      <c r="J56" s="157" t="s">
        <v>362</v>
      </c>
      <c r="K56" s="157" t="s">
        <v>363</v>
      </c>
      <c r="L56" s="148"/>
    </row>
    <row r="57" spans="1:12" s="132" customFormat="1" ht="24.95" customHeight="1">
      <c r="A57" s="58" t="s">
        <v>152</v>
      </c>
      <c r="B57" s="58" t="s">
        <v>153</v>
      </c>
      <c r="C57" s="59" t="s">
        <v>337</v>
      </c>
      <c r="D57" s="83" t="s">
        <v>154</v>
      </c>
      <c r="E57" s="152">
        <f t="shared" si="2"/>
        <v>1</v>
      </c>
      <c r="F57" s="90"/>
      <c r="G57" s="154"/>
      <c r="H57" s="9" t="s">
        <v>375</v>
      </c>
      <c r="I57" s="129"/>
      <c r="J57" s="146" t="s">
        <v>362</v>
      </c>
      <c r="K57" s="159" t="s">
        <v>363</v>
      </c>
      <c r="L57" s="148"/>
    </row>
    <row r="58" spans="1:12" s="132" customFormat="1" ht="24.95" customHeight="1">
      <c r="A58" s="139" t="s">
        <v>155</v>
      </c>
      <c r="B58" s="63" t="s">
        <v>156</v>
      </c>
      <c r="C58" s="64" t="s">
        <v>376</v>
      </c>
      <c r="D58" s="64" t="s">
        <v>157</v>
      </c>
      <c r="E58" s="155">
        <f t="shared" si="2"/>
        <v>1</v>
      </c>
      <c r="F58" s="89"/>
      <c r="G58" s="154"/>
      <c r="H58" s="10" t="s">
        <v>377</v>
      </c>
      <c r="I58" s="129"/>
      <c r="J58" s="157" t="s">
        <v>378</v>
      </c>
      <c r="K58" s="157" t="s">
        <v>379</v>
      </c>
      <c r="L58" s="148"/>
    </row>
    <row r="59" spans="1:12" s="132" customFormat="1" ht="24.95" customHeight="1">
      <c r="A59" s="58" t="s">
        <v>158</v>
      </c>
      <c r="B59" s="58" t="s">
        <v>159</v>
      </c>
      <c r="C59" s="59" t="s">
        <v>376</v>
      </c>
      <c r="D59" s="59" t="s">
        <v>160</v>
      </c>
      <c r="E59" s="152">
        <f t="shared" si="2"/>
        <v>1</v>
      </c>
      <c r="F59" s="89"/>
      <c r="G59" s="154"/>
      <c r="H59" s="9" t="s">
        <v>380</v>
      </c>
      <c r="I59" s="129"/>
      <c r="J59" s="146" t="s">
        <v>381</v>
      </c>
      <c r="K59" s="159" t="s">
        <v>382</v>
      </c>
      <c r="L59" s="148"/>
    </row>
    <row r="60" spans="1:12" s="132" customFormat="1" ht="24.95" customHeight="1">
      <c r="A60" s="139" t="s">
        <v>161</v>
      </c>
      <c r="B60" s="63" t="s">
        <v>162</v>
      </c>
      <c r="C60" s="64" t="s">
        <v>376</v>
      </c>
      <c r="D60" s="64" t="s">
        <v>163</v>
      </c>
      <c r="E60" s="155">
        <f t="shared" si="2"/>
        <v>1</v>
      </c>
      <c r="F60" s="89"/>
      <c r="G60" s="154"/>
      <c r="H60" s="10" t="s">
        <v>383</v>
      </c>
      <c r="I60" s="129"/>
      <c r="J60" s="157" t="s">
        <v>384</v>
      </c>
      <c r="K60" s="157" t="s">
        <v>385</v>
      </c>
      <c r="L60" s="148"/>
    </row>
    <row r="61" spans="1:12" s="132" customFormat="1" ht="24.95" customHeight="1">
      <c r="A61" s="58" t="s">
        <v>164</v>
      </c>
      <c r="B61" s="58" t="s">
        <v>165</v>
      </c>
      <c r="C61" s="59" t="s">
        <v>376</v>
      </c>
      <c r="D61" s="59" t="s">
        <v>166</v>
      </c>
      <c r="E61" s="152">
        <f t="shared" si="2"/>
        <v>1</v>
      </c>
      <c r="F61" s="89"/>
      <c r="G61" s="154"/>
      <c r="H61" s="9" t="s">
        <v>386</v>
      </c>
      <c r="I61" s="129"/>
      <c r="J61" s="146" t="s">
        <v>387</v>
      </c>
      <c r="K61" s="159" t="s">
        <v>388</v>
      </c>
      <c r="L61" s="148"/>
    </row>
    <row r="62" spans="1:12" s="132" customFormat="1" ht="24.95" customHeight="1">
      <c r="A62" s="139" t="s">
        <v>167</v>
      </c>
      <c r="B62" s="63" t="s">
        <v>168</v>
      </c>
      <c r="C62" s="64" t="s">
        <v>376</v>
      </c>
      <c r="D62" s="64" t="s">
        <v>169</v>
      </c>
      <c r="E62" s="155">
        <f t="shared" si="2"/>
        <v>1</v>
      </c>
      <c r="F62" s="89"/>
      <c r="G62" s="154"/>
      <c r="H62" s="10" t="s">
        <v>389</v>
      </c>
      <c r="I62" s="129"/>
      <c r="J62" s="157" t="s">
        <v>390</v>
      </c>
      <c r="K62" s="157" t="s">
        <v>391</v>
      </c>
      <c r="L62" s="148"/>
    </row>
    <row r="63" spans="1:12" s="132" customFormat="1" ht="24.95" customHeight="1">
      <c r="A63" s="58" t="s">
        <v>170</v>
      </c>
      <c r="B63" s="58" t="s">
        <v>171</v>
      </c>
      <c r="C63" s="59" t="s">
        <v>376</v>
      </c>
      <c r="D63" s="59" t="s">
        <v>172</v>
      </c>
      <c r="E63" s="152">
        <f t="shared" si="2"/>
        <v>1</v>
      </c>
      <c r="F63" s="293"/>
      <c r="G63" s="154"/>
      <c r="H63" s="9" t="s">
        <v>392</v>
      </c>
      <c r="I63" s="129"/>
      <c r="J63" s="146" t="s">
        <v>393</v>
      </c>
      <c r="K63" s="159" t="s">
        <v>394</v>
      </c>
      <c r="L63" s="148"/>
    </row>
    <row r="64" spans="1:12" s="132" customFormat="1" ht="24.95" customHeight="1">
      <c r="A64" s="139" t="s">
        <v>173</v>
      </c>
      <c r="B64" s="63" t="s">
        <v>174</v>
      </c>
      <c r="C64" s="64" t="s">
        <v>395</v>
      </c>
      <c r="D64" s="64" t="s">
        <v>175</v>
      </c>
      <c r="E64" s="155">
        <f t="shared" si="2"/>
        <v>1</v>
      </c>
      <c r="F64" s="89"/>
      <c r="G64" s="154"/>
      <c r="H64" s="10" t="s">
        <v>396</v>
      </c>
      <c r="I64" s="129"/>
      <c r="J64" s="157" t="s">
        <v>397</v>
      </c>
      <c r="K64" s="157" t="s">
        <v>398</v>
      </c>
      <c r="L64" s="148"/>
    </row>
    <row r="65" spans="1:13" s="132" customFormat="1" ht="24.95" customHeight="1">
      <c r="A65" s="58" t="s">
        <v>176</v>
      </c>
      <c r="B65" s="58" t="s">
        <v>177</v>
      </c>
      <c r="C65" s="59" t="s">
        <v>395</v>
      </c>
      <c r="D65" s="59" t="s">
        <v>178</v>
      </c>
      <c r="E65" s="152">
        <f>IF(COUNTBLANK(F65),1,2)</f>
        <v>1</v>
      </c>
      <c r="F65" s="270"/>
      <c r="G65" s="154"/>
      <c r="H65" s="9" t="s">
        <v>399</v>
      </c>
      <c r="I65" s="129"/>
      <c r="J65" s="146" t="s">
        <v>400</v>
      </c>
      <c r="K65" s="159" t="s">
        <v>346</v>
      </c>
      <c r="L65" s="148"/>
    </row>
    <row r="66" spans="1:13" ht="24.95" customHeight="1">
      <c r="A66" s="139" t="s">
        <v>179</v>
      </c>
      <c r="B66" s="63" t="s">
        <v>180</v>
      </c>
      <c r="C66" s="64" t="s">
        <v>395</v>
      </c>
      <c r="D66" s="64" t="s">
        <v>181</v>
      </c>
      <c r="E66" s="155">
        <f t="shared" si="2"/>
        <v>1</v>
      </c>
      <c r="F66" s="89"/>
      <c r="G66" s="154"/>
      <c r="H66" s="10" t="s">
        <v>401</v>
      </c>
      <c r="J66" s="157" t="s">
        <v>402</v>
      </c>
      <c r="K66" s="157" t="s">
        <v>403</v>
      </c>
      <c r="L66" s="160"/>
      <c r="M66" s="161"/>
    </row>
    <row r="67" spans="1:13" ht="24.95" customHeight="1">
      <c r="A67" s="58" t="s">
        <v>182</v>
      </c>
      <c r="B67" s="58" t="s">
        <v>183</v>
      </c>
      <c r="C67" s="59" t="s">
        <v>395</v>
      </c>
      <c r="D67" s="59" t="s">
        <v>184</v>
      </c>
      <c r="E67" s="152">
        <f>IF(COUNTBLANK(F67),1,2)</f>
        <v>1</v>
      </c>
      <c r="F67" s="89"/>
      <c r="G67" s="154"/>
      <c r="H67" s="9" t="s">
        <v>404</v>
      </c>
      <c r="J67" s="146" t="s">
        <v>405</v>
      </c>
      <c r="K67" s="159" t="s">
        <v>403</v>
      </c>
      <c r="L67" s="160"/>
      <c r="M67" s="161"/>
    </row>
    <row r="68" spans="1:13" ht="24.95" customHeight="1">
      <c r="A68" s="139" t="s">
        <v>185</v>
      </c>
      <c r="B68" s="63" t="s">
        <v>186</v>
      </c>
      <c r="C68" s="64" t="s">
        <v>395</v>
      </c>
      <c r="D68" s="64" t="s">
        <v>187</v>
      </c>
      <c r="E68" s="155">
        <f t="shared" si="2"/>
        <v>1</v>
      </c>
      <c r="F68" s="270"/>
      <c r="G68" s="154"/>
      <c r="H68" s="10" t="s">
        <v>406</v>
      </c>
      <c r="J68" s="157" t="s">
        <v>407</v>
      </c>
      <c r="K68" s="157" t="s">
        <v>346</v>
      </c>
      <c r="L68" s="160"/>
      <c r="M68" s="161"/>
    </row>
    <row r="69" spans="1:13" s="132" customFormat="1" ht="24.95" customHeight="1">
      <c r="A69" s="58" t="s">
        <v>188</v>
      </c>
      <c r="B69" s="58" t="s">
        <v>189</v>
      </c>
      <c r="C69" s="59" t="s">
        <v>395</v>
      </c>
      <c r="D69" s="59" t="s">
        <v>190</v>
      </c>
      <c r="E69" s="152">
        <f t="shared" si="2"/>
        <v>1</v>
      </c>
      <c r="F69" s="89"/>
      <c r="G69" s="154"/>
      <c r="H69" s="9" t="s">
        <v>408</v>
      </c>
      <c r="I69" s="129"/>
      <c r="J69" s="146" t="s">
        <v>409</v>
      </c>
      <c r="K69" s="159" t="s">
        <v>410</v>
      </c>
      <c r="L69" s="148"/>
    </row>
    <row r="70" spans="1:13" s="132" customFormat="1" ht="24.95" customHeight="1">
      <c r="A70" s="139" t="s">
        <v>191</v>
      </c>
      <c r="B70" s="63" t="s">
        <v>192</v>
      </c>
      <c r="C70" s="64" t="s">
        <v>395</v>
      </c>
      <c r="D70" s="64" t="s">
        <v>193</v>
      </c>
      <c r="E70" s="155">
        <f t="shared" si="2"/>
        <v>1</v>
      </c>
      <c r="F70" s="270"/>
      <c r="G70" s="154"/>
      <c r="H70" s="10" t="s">
        <v>411</v>
      </c>
      <c r="I70" s="129"/>
      <c r="J70" s="157" t="s">
        <v>412</v>
      </c>
      <c r="K70" s="157" t="s">
        <v>346</v>
      </c>
      <c r="L70" s="148"/>
    </row>
    <row r="71" spans="1:13" ht="24.95" customHeight="1">
      <c r="A71" s="58" t="s">
        <v>194</v>
      </c>
      <c r="B71" s="58" t="s">
        <v>195</v>
      </c>
      <c r="C71" s="59" t="s">
        <v>395</v>
      </c>
      <c r="D71" s="59" t="s">
        <v>196</v>
      </c>
      <c r="E71" s="152">
        <f t="shared" si="2"/>
        <v>1</v>
      </c>
      <c r="F71" s="89"/>
      <c r="G71" s="144"/>
      <c r="H71" s="9" t="s">
        <v>413</v>
      </c>
      <c r="J71" s="146" t="s">
        <v>414</v>
      </c>
      <c r="K71" s="159" t="s">
        <v>415</v>
      </c>
      <c r="L71" s="160"/>
      <c r="M71" s="161"/>
    </row>
    <row r="72" spans="1:13" s="132" customFormat="1" ht="24.95" customHeight="1">
      <c r="A72" s="139" t="s">
        <v>197</v>
      </c>
      <c r="B72" s="63" t="s">
        <v>198</v>
      </c>
      <c r="C72" s="64" t="s">
        <v>395</v>
      </c>
      <c r="D72" s="64" t="s">
        <v>199</v>
      </c>
      <c r="E72" s="155">
        <f t="shared" si="2"/>
        <v>1</v>
      </c>
      <c r="F72" s="89"/>
      <c r="G72" s="144"/>
      <c r="H72" s="10" t="s">
        <v>416</v>
      </c>
      <c r="I72" s="129"/>
      <c r="J72" s="157" t="s">
        <v>417</v>
      </c>
      <c r="K72" s="157" t="s">
        <v>415</v>
      </c>
      <c r="L72" s="148"/>
    </row>
    <row r="73" spans="1:13" s="132" customFormat="1" ht="24.95" customHeight="1">
      <c r="A73" s="58" t="s">
        <v>200</v>
      </c>
      <c r="B73" s="59" t="s">
        <v>201</v>
      </c>
      <c r="C73" s="59" t="s">
        <v>395</v>
      </c>
      <c r="D73" s="59" t="s">
        <v>202</v>
      </c>
      <c r="E73" s="152">
        <f>IF(COUNTBLANK(F73),1,2)</f>
        <v>1</v>
      </c>
      <c r="F73" s="89"/>
      <c r="G73" s="144"/>
      <c r="H73" s="9" t="s">
        <v>418</v>
      </c>
      <c r="I73" s="129"/>
      <c r="J73" s="146" t="s">
        <v>419</v>
      </c>
      <c r="K73" s="159" t="s">
        <v>415</v>
      </c>
      <c r="L73" s="148"/>
    </row>
    <row r="74" spans="1:13" ht="24.95" customHeight="1">
      <c r="A74" s="139" t="s">
        <v>203</v>
      </c>
      <c r="B74" s="64" t="s">
        <v>204</v>
      </c>
      <c r="C74" s="64" t="s">
        <v>395</v>
      </c>
      <c r="D74" s="64" t="s">
        <v>205</v>
      </c>
      <c r="E74" s="155">
        <f t="shared" si="2"/>
        <v>1</v>
      </c>
      <c r="F74" s="89"/>
      <c r="G74" s="144"/>
      <c r="H74" s="10" t="s">
        <v>420</v>
      </c>
      <c r="J74" s="157" t="s">
        <v>421</v>
      </c>
      <c r="K74" s="157" t="s">
        <v>415</v>
      </c>
      <c r="L74" s="160"/>
      <c r="M74" s="161"/>
    </row>
    <row r="75" spans="1:13" ht="24.95" customHeight="1">
      <c r="A75" s="58" t="s">
        <v>206</v>
      </c>
      <c r="B75" s="59" t="s">
        <v>207</v>
      </c>
      <c r="C75" s="59" t="s">
        <v>395</v>
      </c>
      <c r="D75" s="59" t="s">
        <v>208</v>
      </c>
      <c r="E75" s="155">
        <f t="shared" si="2"/>
        <v>2</v>
      </c>
      <c r="F75" s="317">
        <f>SUM(F64,F66,F69,F71,F72,F74)</f>
        <v>0</v>
      </c>
      <c r="G75" s="144"/>
      <c r="H75" s="9" t="s">
        <v>422</v>
      </c>
      <c r="J75" s="146" t="s">
        <v>423</v>
      </c>
      <c r="K75" s="159" t="s">
        <v>424</v>
      </c>
      <c r="L75" s="160"/>
      <c r="M75" s="161"/>
    </row>
    <row r="76" spans="1:13" s="132" customFormat="1" ht="24.95" customHeight="1">
      <c r="A76" s="139" t="s">
        <v>209</v>
      </c>
      <c r="B76" s="63" t="s">
        <v>210</v>
      </c>
      <c r="C76" s="64" t="s">
        <v>395</v>
      </c>
      <c r="D76" s="64" t="s">
        <v>211</v>
      </c>
      <c r="E76" s="155">
        <f t="shared" si="2"/>
        <v>2</v>
      </c>
      <c r="F76" s="317">
        <f>SUM(F64,F67,F69,F71,F73,F74)</f>
        <v>0</v>
      </c>
      <c r="G76" s="144"/>
      <c r="H76" s="10" t="s">
        <v>425</v>
      </c>
      <c r="I76" s="129"/>
      <c r="J76" s="157" t="s">
        <v>426</v>
      </c>
      <c r="K76" s="157" t="s">
        <v>424</v>
      </c>
      <c r="L76" s="148"/>
    </row>
    <row r="77" spans="1:13" ht="24.95" customHeight="1">
      <c r="A77" s="58" t="s">
        <v>212</v>
      </c>
      <c r="B77" s="58" t="s">
        <v>213</v>
      </c>
      <c r="C77" s="59" t="s">
        <v>395</v>
      </c>
      <c r="D77" s="59" t="s">
        <v>214</v>
      </c>
      <c r="E77" s="152">
        <f t="shared" si="2"/>
        <v>1</v>
      </c>
      <c r="F77" s="270"/>
      <c r="G77" s="144"/>
      <c r="H77" s="9" t="s">
        <v>427</v>
      </c>
      <c r="J77" s="146" t="s">
        <v>428</v>
      </c>
      <c r="K77" s="159" t="s">
        <v>429</v>
      </c>
      <c r="L77" s="160"/>
      <c r="M77" s="161"/>
    </row>
    <row r="78" spans="1:13" ht="24.95" customHeight="1">
      <c r="A78" s="139" t="s">
        <v>215</v>
      </c>
      <c r="B78" s="63" t="s">
        <v>216</v>
      </c>
      <c r="C78" s="64" t="s">
        <v>395</v>
      </c>
      <c r="D78" s="64" t="s">
        <v>217</v>
      </c>
      <c r="E78" s="155">
        <f t="shared" si="2"/>
        <v>1</v>
      </c>
      <c r="F78" s="90"/>
      <c r="G78" s="144"/>
      <c r="H78" s="10" t="s">
        <v>430</v>
      </c>
      <c r="J78" s="157" t="s">
        <v>431</v>
      </c>
      <c r="K78" s="157" t="s">
        <v>432</v>
      </c>
      <c r="L78" s="160"/>
      <c r="M78" s="161"/>
    </row>
    <row r="79" spans="1:13" ht="24.95" customHeight="1">
      <c r="A79" s="58" t="s">
        <v>218</v>
      </c>
      <c r="B79" s="59" t="s">
        <v>219</v>
      </c>
      <c r="C79" s="59" t="s">
        <v>395</v>
      </c>
      <c r="D79" s="59" t="s">
        <v>220</v>
      </c>
      <c r="E79" s="152">
        <f>IF(COUNTBLANK(F79),1,2)</f>
        <v>1</v>
      </c>
      <c r="F79" s="90"/>
      <c r="G79" s="144"/>
      <c r="H79" s="9" t="s">
        <v>433</v>
      </c>
      <c r="J79" s="146" t="s">
        <v>434</v>
      </c>
      <c r="K79" s="159" t="s">
        <v>432</v>
      </c>
      <c r="L79" s="160"/>
      <c r="M79" s="161"/>
    </row>
    <row r="80" spans="1:13" s="132" customFormat="1" ht="24.95" customHeight="1">
      <c r="A80" s="139" t="s">
        <v>221</v>
      </c>
      <c r="B80" s="64" t="s">
        <v>222</v>
      </c>
      <c r="C80" s="64" t="s">
        <v>395</v>
      </c>
      <c r="D80" s="84" t="s">
        <v>223</v>
      </c>
      <c r="E80" s="155">
        <f t="shared" si="2"/>
        <v>1</v>
      </c>
      <c r="F80" s="90"/>
      <c r="G80" s="154"/>
      <c r="H80" s="97" t="s">
        <v>435</v>
      </c>
      <c r="I80" s="129"/>
      <c r="J80" s="157" t="s">
        <v>436</v>
      </c>
      <c r="K80" s="157" t="s">
        <v>437</v>
      </c>
      <c r="L80" s="148"/>
    </row>
    <row r="81" spans="1:13" ht="24.95" customHeight="1">
      <c r="A81" s="58" t="s">
        <v>224</v>
      </c>
      <c r="B81" s="59" t="s">
        <v>225</v>
      </c>
      <c r="C81" s="59" t="s">
        <v>395</v>
      </c>
      <c r="D81" s="83" t="s">
        <v>226</v>
      </c>
      <c r="E81" s="152">
        <f t="shared" si="2"/>
        <v>1</v>
      </c>
      <c r="F81" s="90"/>
      <c r="G81" s="154"/>
      <c r="H81" s="9" t="s">
        <v>438</v>
      </c>
      <c r="J81" s="146" t="s">
        <v>436</v>
      </c>
      <c r="K81" s="159" t="s">
        <v>437</v>
      </c>
      <c r="L81" s="160"/>
      <c r="M81" s="161"/>
    </row>
    <row r="82" spans="1:13" s="132" customFormat="1" ht="24.95" customHeight="1">
      <c r="A82" s="139" t="s">
        <v>227</v>
      </c>
      <c r="B82" s="64" t="s">
        <v>228</v>
      </c>
      <c r="C82" s="64" t="s">
        <v>395</v>
      </c>
      <c r="D82" s="84" t="s">
        <v>229</v>
      </c>
      <c r="E82" s="155">
        <f t="shared" si="2"/>
        <v>1</v>
      </c>
      <c r="F82" s="90"/>
      <c r="G82" s="154"/>
      <c r="H82" s="97" t="s">
        <v>439</v>
      </c>
      <c r="I82" s="129"/>
      <c r="J82" s="157" t="s">
        <v>436</v>
      </c>
      <c r="K82" s="157" t="s">
        <v>437</v>
      </c>
      <c r="L82" s="148"/>
    </row>
    <row r="83" spans="1:13" ht="24.95" customHeight="1">
      <c r="A83" s="58" t="s">
        <v>230</v>
      </c>
      <c r="B83" s="59" t="s">
        <v>231</v>
      </c>
      <c r="C83" s="59" t="s">
        <v>395</v>
      </c>
      <c r="D83" s="83" t="s">
        <v>232</v>
      </c>
      <c r="E83" s="152">
        <f t="shared" si="2"/>
        <v>1</v>
      </c>
      <c r="F83" s="90"/>
      <c r="G83" s="154"/>
      <c r="H83" s="9" t="s">
        <v>440</v>
      </c>
      <c r="J83" s="146" t="s">
        <v>436</v>
      </c>
      <c r="K83" s="159" t="s">
        <v>437</v>
      </c>
      <c r="L83" s="160"/>
      <c r="M83" s="161"/>
    </row>
    <row r="84" spans="1:13" s="132" customFormat="1" ht="24.95" customHeight="1">
      <c r="A84" s="139" t="s">
        <v>233</v>
      </c>
      <c r="B84" s="64" t="s">
        <v>234</v>
      </c>
      <c r="C84" s="64" t="s">
        <v>395</v>
      </c>
      <c r="D84" s="84" t="s">
        <v>235</v>
      </c>
      <c r="E84" s="155">
        <f t="shared" si="2"/>
        <v>1</v>
      </c>
      <c r="F84" s="90"/>
      <c r="G84" s="154"/>
      <c r="H84" s="97" t="s">
        <v>441</v>
      </c>
      <c r="I84" s="129"/>
      <c r="J84" s="157" t="s">
        <v>436</v>
      </c>
      <c r="K84" s="157" t="s">
        <v>437</v>
      </c>
      <c r="L84" s="148"/>
    </row>
    <row r="85" spans="1:13" ht="24.95" customHeight="1">
      <c r="A85" s="58" t="s">
        <v>236</v>
      </c>
      <c r="B85" s="59" t="s">
        <v>237</v>
      </c>
      <c r="C85" s="59" t="s">
        <v>395</v>
      </c>
      <c r="D85" s="83" t="s">
        <v>238</v>
      </c>
      <c r="E85" s="152">
        <f t="shared" si="2"/>
        <v>1</v>
      </c>
      <c r="F85" s="90"/>
      <c r="G85" s="154"/>
      <c r="H85" s="9" t="s">
        <v>442</v>
      </c>
      <c r="J85" s="146" t="s">
        <v>436</v>
      </c>
      <c r="K85" s="159" t="s">
        <v>437</v>
      </c>
      <c r="L85" s="160"/>
      <c r="M85" s="161"/>
    </row>
    <row r="86" spans="1:13" s="132" customFormat="1" ht="24.95" customHeight="1">
      <c r="A86" s="139" t="s">
        <v>239</v>
      </c>
      <c r="B86" s="64" t="s">
        <v>240</v>
      </c>
      <c r="C86" s="64" t="s">
        <v>395</v>
      </c>
      <c r="D86" s="84" t="s">
        <v>241</v>
      </c>
      <c r="E86" s="155">
        <f t="shared" si="2"/>
        <v>1</v>
      </c>
      <c r="F86" s="90"/>
      <c r="G86" s="154"/>
      <c r="H86" s="97" t="s">
        <v>443</v>
      </c>
      <c r="I86" s="129"/>
      <c r="J86" s="157" t="s">
        <v>436</v>
      </c>
      <c r="K86" s="157" t="s">
        <v>437</v>
      </c>
      <c r="L86" s="148"/>
    </row>
    <row r="87" spans="1:13" ht="24.95" customHeight="1">
      <c r="A87" s="58" t="s">
        <v>242</v>
      </c>
      <c r="B87" s="59" t="s">
        <v>243</v>
      </c>
      <c r="C87" s="59" t="s">
        <v>395</v>
      </c>
      <c r="D87" s="83" t="s">
        <v>244</v>
      </c>
      <c r="E87" s="152">
        <f t="shared" si="2"/>
        <v>1</v>
      </c>
      <c r="F87" s="90"/>
      <c r="G87" s="154"/>
      <c r="H87" s="9" t="s">
        <v>444</v>
      </c>
      <c r="J87" s="146" t="s">
        <v>436</v>
      </c>
      <c r="K87" s="159" t="s">
        <v>437</v>
      </c>
      <c r="L87" s="160"/>
      <c r="M87" s="161"/>
    </row>
    <row r="88" spans="1:13" s="132" customFormat="1" ht="24.95" customHeight="1">
      <c r="A88" s="139" t="s">
        <v>245</v>
      </c>
      <c r="B88" s="64" t="s">
        <v>246</v>
      </c>
      <c r="C88" s="64" t="s">
        <v>395</v>
      </c>
      <c r="D88" s="84" t="s">
        <v>247</v>
      </c>
      <c r="E88" s="155">
        <f t="shared" si="2"/>
        <v>1</v>
      </c>
      <c r="F88" s="90"/>
      <c r="G88" s="154"/>
      <c r="H88" s="97" t="s">
        <v>445</v>
      </c>
      <c r="I88" s="129"/>
      <c r="J88" s="157" t="s">
        <v>436</v>
      </c>
      <c r="K88" s="157" t="s">
        <v>437</v>
      </c>
      <c r="L88" s="148"/>
    </row>
    <row r="89" spans="1:13" ht="24.95" customHeight="1">
      <c r="A89" s="58" t="s">
        <v>248</v>
      </c>
      <c r="B89" s="59" t="s">
        <v>249</v>
      </c>
      <c r="C89" s="59" t="s">
        <v>395</v>
      </c>
      <c r="D89" s="83" t="s">
        <v>250</v>
      </c>
      <c r="E89" s="152">
        <f t="shared" si="2"/>
        <v>1</v>
      </c>
      <c r="F89" s="90"/>
      <c r="G89" s="154"/>
      <c r="H89" s="9" t="s">
        <v>446</v>
      </c>
      <c r="J89" s="146" t="s">
        <v>436</v>
      </c>
      <c r="K89" s="159" t="s">
        <v>437</v>
      </c>
      <c r="L89" s="160"/>
      <c r="M89" s="161"/>
    </row>
    <row r="90" spans="1:13" s="132" customFormat="1" ht="24.95" customHeight="1">
      <c r="A90" s="139" t="s">
        <v>251</v>
      </c>
      <c r="B90" s="64" t="s">
        <v>252</v>
      </c>
      <c r="C90" s="64" t="s">
        <v>395</v>
      </c>
      <c r="D90" s="84" t="s">
        <v>253</v>
      </c>
      <c r="E90" s="155">
        <f t="shared" si="2"/>
        <v>1</v>
      </c>
      <c r="F90" s="90"/>
      <c r="G90" s="154"/>
      <c r="H90" s="97" t="s">
        <v>447</v>
      </c>
      <c r="I90" s="129"/>
      <c r="J90" s="157" t="s">
        <v>436</v>
      </c>
      <c r="K90" s="157" t="s">
        <v>437</v>
      </c>
      <c r="L90" s="148"/>
    </row>
    <row r="91" spans="1:13" ht="24.95" customHeight="1">
      <c r="A91" s="58" t="s">
        <v>254</v>
      </c>
      <c r="B91" s="59" t="s">
        <v>255</v>
      </c>
      <c r="C91" s="59" t="s">
        <v>395</v>
      </c>
      <c r="D91" s="83" t="s">
        <v>256</v>
      </c>
      <c r="E91" s="152">
        <f t="shared" si="2"/>
        <v>1</v>
      </c>
      <c r="F91" s="90"/>
      <c r="G91" s="154"/>
      <c r="H91" s="9" t="s">
        <v>448</v>
      </c>
      <c r="J91" s="146" t="s">
        <v>436</v>
      </c>
      <c r="K91" s="159" t="s">
        <v>437</v>
      </c>
      <c r="L91" s="160"/>
      <c r="M91" s="161"/>
    </row>
    <row r="92" spans="1:13" s="132" customFormat="1" ht="24.95" customHeight="1">
      <c r="A92" s="139" t="s">
        <v>257</v>
      </c>
      <c r="B92" s="64" t="s">
        <v>258</v>
      </c>
      <c r="C92" s="64" t="s">
        <v>395</v>
      </c>
      <c r="D92" s="84" t="s">
        <v>259</v>
      </c>
      <c r="E92" s="155">
        <f t="shared" si="2"/>
        <v>1</v>
      </c>
      <c r="F92" s="90"/>
      <c r="G92" s="154"/>
      <c r="H92" s="97" t="s">
        <v>449</v>
      </c>
      <c r="I92" s="129"/>
      <c r="J92" s="157" t="s">
        <v>436</v>
      </c>
      <c r="K92" s="157" t="s">
        <v>437</v>
      </c>
      <c r="L92" s="148"/>
    </row>
    <row r="93" spans="1:13" s="132" customFormat="1" ht="24.95" customHeight="1">
      <c r="A93" s="58" t="s">
        <v>260</v>
      </c>
      <c r="B93" s="58" t="s">
        <v>261</v>
      </c>
      <c r="C93" s="59" t="s">
        <v>450</v>
      </c>
      <c r="D93" s="59" t="s">
        <v>262</v>
      </c>
      <c r="E93" s="152">
        <f t="shared" si="2"/>
        <v>1</v>
      </c>
      <c r="F93" s="270"/>
      <c r="G93" s="154"/>
      <c r="H93" s="9" t="s">
        <v>451</v>
      </c>
      <c r="I93" s="129"/>
      <c r="J93" s="146" t="s">
        <v>452</v>
      </c>
      <c r="K93" s="159" t="s">
        <v>453</v>
      </c>
      <c r="L93" s="148"/>
    </row>
    <row r="94" spans="1:13" s="132" customFormat="1" ht="24.95" customHeight="1">
      <c r="A94" s="139" t="s">
        <v>263</v>
      </c>
      <c r="B94" s="63" t="s">
        <v>264</v>
      </c>
      <c r="C94" s="64" t="s">
        <v>450</v>
      </c>
      <c r="D94" s="64" t="s">
        <v>265</v>
      </c>
      <c r="E94" s="155">
        <f t="shared" si="2"/>
        <v>1</v>
      </c>
      <c r="F94" s="270"/>
      <c r="G94" s="154"/>
      <c r="H94" s="10" t="s">
        <v>454</v>
      </c>
      <c r="I94" s="129"/>
      <c r="J94" s="157" t="s">
        <v>455</v>
      </c>
      <c r="K94" s="157" t="s">
        <v>346</v>
      </c>
      <c r="L94" s="148"/>
    </row>
    <row r="95" spans="1:13" ht="24.95" customHeight="1">
      <c r="A95" s="58" t="s">
        <v>266</v>
      </c>
      <c r="B95" s="58" t="s">
        <v>267</v>
      </c>
      <c r="C95" s="59" t="s">
        <v>456</v>
      </c>
      <c r="D95" s="59" t="s">
        <v>268</v>
      </c>
      <c r="E95" s="152">
        <f t="shared" si="2"/>
        <v>1</v>
      </c>
      <c r="F95" s="270"/>
      <c r="G95" s="154"/>
      <c r="H95" s="9" t="s">
        <v>457</v>
      </c>
      <c r="J95" s="146" t="s">
        <v>458</v>
      </c>
      <c r="K95" s="159" t="s">
        <v>459</v>
      </c>
      <c r="L95" s="160"/>
      <c r="M95" s="161"/>
    </row>
    <row r="96" spans="1:13" s="132" customFormat="1" ht="24.95" customHeight="1">
      <c r="A96" s="139" t="s">
        <v>269</v>
      </c>
      <c r="B96" s="63" t="s">
        <v>270</v>
      </c>
      <c r="C96" s="64" t="s">
        <v>460</v>
      </c>
      <c r="D96" s="64" t="s">
        <v>271</v>
      </c>
      <c r="E96" s="155">
        <f t="shared" si="2"/>
        <v>1</v>
      </c>
      <c r="F96" s="270"/>
      <c r="G96" s="154"/>
      <c r="H96" s="10" t="s">
        <v>461</v>
      </c>
      <c r="I96" s="129"/>
      <c r="J96" s="157" t="s">
        <v>458</v>
      </c>
      <c r="K96" s="157" t="s">
        <v>459</v>
      </c>
      <c r="L96" s="148"/>
    </row>
    <row r="97" spans="1:13" ht="24.95" customHeight="1">
      <c r="A97" s="58" t="s">
        <v>272</v>
      </c>
      <c r="B97" s="58" t="s">
        <v>273</v>
      </c>
      <c r="C97" s="59" t="s">
        <v>456</v>
      </c>
      <c r="D97" s="59" t="s">
        <v>274</v>
      </c>
      <c r="E97" s="152">
        <f t="shared" si="2"/>
        <v>1</v>
      </c>
      <c r="F97" s="270"/>
      <c r="G97" s="154"/>
      <c r="H97" s="9" t="s">
        <v>462</v>
      </c>
      <c r="J97" s="146" t="s">
        <v>458</v>
      </c>
      <c r="K97" s="159" t="s">
        <v>459</v>
      </c>
      <c r="L97" s="160"/>
      <c r="M97" s="161"/>
    </row>
    <row r="98" spans="1:13" s="132" customFormat="1" ht="24.95" customHeight="1">
      <c r="A98" s="139" t="s">
        <v>275</v>
      </c>
      <c r="B98" s="63" t="s">
        <v>276</v>
      </c>
      <c r="C98" s="64" t="s">
        <v>463</v>
      </c>
      <c r="D98" s="64" t="s">
        <v>277</v>
      </c>
      <c r="E98" s="155">
        <f t="shared" si="2"/>
        <v>1</v>
      </c>
      <c r="F98" s="89"/>
      <c r="G98" s="154"/>
      <c r="H98" s="10" t="s">
        <v>464</v>
      </c>
      <c r="I98" s="129"/>
      <c r="J98" s="157" t="s">
        <v>465</v>
      </c>
      <c r="K98" s="157" t="s">
        <v>466</v>
      </c>
      <c r="L98" s="148"/>
    </row>
    <row r="99" spans="1:13" s="132" customFormat="1" ht="24.95" customHeight="1">
      <c r="A99" s="58" t="s">
        <v>278</v>
      </c>
      <c r="B99" s="58" t="s">
        <v>279</v>
      </c>
      <c r="C99" s="59" t="s">
        <v>467</v>
      </c>
      <c r="D99" s="59" t="s">
        <v>280</v>
      </c>
      <c r="E99" s="152">
        <f t="shared" si="2"/>
        <v>1</v>
      </c>
      <c r="F99" s="89"/>
      <c r="G99" s="154"/>
      <c r="H99" s="9" t="s">
        <v>468</v>
      </c>
      <c r="I99" s="129"/>
      <c r="J99" s="146" t="s">
        <v>469</v>
      </c>
      <c r="K99" s="159" t="s">
        <v>470</v>
      </c>
      <c r="L99" s="148"/>
    </row>
    <row r="100" spans="1:13" s="132" customFormat="1" ht="24.95" customHeight="1">
      <c r="A100" s="139" t="s">
        <v>281</v>
      </c>
      <c r="B100" s="63" t="s">
        <v>282</v>
      </c>
      <c r="C100" s="64" t="s">
        <v>471</v>
      </c>
      <c r="D100" s="64" t="s">
        <v>283</v>
      </c>
      <c r="E100" s="155">
        <f t="shared" si="2"/>
        <v>1</v>
      </c>
      <c r="F100" s="270"/>
      <c r="G100" s="154"/>
      <c r="H100" s="10" t="s">
        <v>472</v>
      </c>
      <c r="I100" s="129"/>
      <c r="J100" s="157" t="s">
        <v>473</v>
      </c>
      <c r="K100" s="157" t="s">
        <v>474</v>
      </c>
      <c r="L100" s="148"/>
    </row>
    <row r="101" spans="1:13" s="132" customFormat="1" ht="24.95" customHeight="1">
      <c r="A101" s="58" t="s">
        <v>284</v>
      </c>
      <c r="B101" s="58" t="s">
        <v>285</v>
      </c>
      <c r="C101" s="59" t="s">
        <v>475</v>
      </c>
      <c r="D101" s="59" t="s">
        <v>286</v>
      </c>
      <c r="E101" s="152">
        <f t="shared" si="2"/>
        <v>1</v>
      </c>
      <c r="F101" s="270"/>
      <c r="G101" s="154"/>
      <c r="H101" s="9" t="s">
        <v>476</v>
      </c>
      <c r="I101" s="129"/>
      <c r="J101" s="146" t="s">
        <v>477</v>
      </c>
      <c r="K101" s="159" t="s">
        <v>478</v>
      </c>
      <c r="L101" s="148"/>
    </row>
    <row r="102" spans="1:13" s="132" customFormat="1" ht="24.95" customHeight="1">
      <c r="A102" s="139" t="s">
        <v>287</v>
      </c>
      <c r="B102" s="63" t="s">
        <v>288</v>
      </c>
      <c r="C102" s="64" t="s">
        <v>475</v>
      </c>
      <c r="D102" s="64" t="s">
        <v>289</v>
      </c>
      <c r="E102" s="155">
        <f t="shared" si="2"/>
        <v>1</v>
      </c>
      <c r="F102" s="270"/>
      <c r="G102" s="154"/>
      <c r="H102" s="10" t="s">
        <v>479</v>
      </c>
      <c r="I102" s="129"/>
      <c r="J102" s="157" t="s">
        <v>480</v>
      </c>
      <c r="K102" s="157" t="s">
        <v>481</v>
      </c>
      <c r="L102" s="148"/>
    </row>
    <row r="103" spans="1:13" s="132" customFormat="1" ht="24.95" customHeight="1">
      <c r="A103" s="58" t="s">
        <v>290</v>
      </c>
      <c r="B103" s="58" t="s">
        <v>291</v>
      </c>
      <c r="C103" s="59" t="s">
        <v>475</v>
      </c>
      <c r="D103" s="59" t="s">
        <v>292</v>
      </c>
      <c r="E103" s="152">
        <f t="shared" si="2"/>
        <v>1</v>
      </c>
      <c r="F103" s="270"/>
      <c r="G103" s="154"/>
      <c r="H103" s="9" t="s">
        <v>482</v>
      </c>
      <c r="I103" s="129"/>
      <c r="J103" s="146" t="s">
        <v>477</v>
      </c>
      <c r="K103" s="159" t="s">
        <v>346</v>
      </c>
      <c r="L103" s="148"/>
    </row>
    <row r="104" spans="1:13" ht="20.100000000000001" customHeight="1"/>
    <row r="105" spans="1:13" ht="27" hidden="1"/>
    <row r="106" spans="1:13" ht="27" hidden="1"/>
    <row r="107" spans="1:13" ht="27" hidden="1"/>
    <row r="108" spans="1:13" ht="27" hidden="1"/>
    <row r="109" spans="1:13" ht="27" hidden="1"/>
    <row r="110" spans="1:13" ht="27" hidden="1"/>
    <row r="111" spans="1:13" ht="27" hidden="1"/>
    <row r="112" spans="1:13" ht="27" hidden="1"/>
    <row r="113" ht="27" hidden="1"/>
    <row r="114" ht="27" hidden="1"/>
    <row r="115" ht="27" hidden="1"/>
    <row r="116" ht="27" hidden="1"/>
    <row r="117" ht="27" hidden="1"/>
    <row r="118" ht="27" hidden="1"/>
    <row r="119" ht="27" hidden="1"/>
    <row r="120" ht="27" hidden="1"/>
    <row r="121" ht="27" hidden="1"/>
    <row r="122" ht="27" hidden="1"/>
    <row r="123" ht="27" hidden="1"/>
    <row r="124" ht="27" hidden="1"/>
    <row r="125" ht="27" hidden="1"/>
    <row r="126" ht="27" hidden="1"/>
    <row r="127" ht="27" hidden="1"/>
    <row r="128" ht="27" hidden="1"/>
    <row r="129" ht="27" hidden="1"/>
    <row r="130" ht="27" hidden="1"/>
    <row r="131" ht="27" hidden="1"/>
    <row r="132" ht="27" hidden="1"/>
    <row r="133" ht="27" hidden="1"/>
    <row r="134" ht="27" hidden="1"/>
    <row r="135" ht="27" hidden="1"/>
    <row r="136" ht="27" hidden="1"/>
    <row r="137" ht="27" hidden="1"/>
    <row r="138" ht="27" hidden="1"/>
    <row r="139" ht="27" hidden="1"/>
    <row r="140" ht="27" hidden="1"/>
    <row r="141" ht="27" hidden="1"/>
    <row r="142" ht="27" hidden="1"/>
    <row r="143" ht="27" hidden="1"/>
    <row r="144" ht="27" hidden="1"/>
    <row r="145" ht="27" hidden="1"/>
    <row r="146" ht="27" hidden="1"/>
    <row r="147" ht="27" hidden="1"/>
    <row r="148" ht="27" hidden="1"/>
    <row r="149" ht="27" hidden="1"/>
    <row r="150" ht="27" hidden="1"/>
    <row r="151" ht="27" hidden="1"/>
    <row r="152" ht="27" hidden="1"/>
    <row r="153" ht="27" hidden="1"/>
    <row r="154" ht="27" hidden="1"/>
    <row r="155" ht="27" hidden="1"/>
    <row r="156" ht="27" hidden="1"/>
    <row r="157" ht="27" hidden="1"/>
    <row r="158" ht="27" hidden="1"/>
    <row r="159" ht="27" hidden="1"/>
    <row r="160" ht="27" hidden="1"/>
    <row r="161" ht="27" hidden="1"/>
    <row r="162" ht="27" hidden="1"/>
    <row r="163" ht="27" hidden="1"/>
    <row r="164" ht="27" hidden="1"/>
    <row r="165" ht="27" hidden="1"/>
    <row r="166" ht="27" hidden="1"/>
    <row r="167" ht="27" hidden="1"/>
    <row r="168" ht="27" hidden="1"/>
    <row r="169" ht="27" hidden="1"/>
    <row r="170" ht="27" hidden="1"/>
    <row r="171" ht="27" hidden="1"/>
    <row r="172" ht="27" hidden="1"/>
    <row r="173" ht="27" hidden="1"/>
    <row r="174" ht="27" hidden="1"/>
    <row r="175" ht="27" hidden="1"/>
    <row r="176" ht="27" hidden="1"/>
    <row r="177" ht="27" hidden="1"/>
    <row r="178" ht="27" hidden="1"/>
    <row r="179" ht="27" hidden="1"/>
    <row r="180" ht="27" hidden="1"/>
    <row r="181" ht="27" hidden="1"/>
    <row r="182" ht="27" hidden="1"/>
    <row r="183" ht="27" hidden="1"/>
    <row r="184" ht="27" hidden="1"/>
    <row r="185" ht="27" hidden="1"/>
  </sheetData>
  <sheetProtection algorithmName="SHA-512" hashValue="CAKK0KXuRE3sCqNZNdO49uAYNS7Uo3tMAytmIz2AU3PQjqVfTbgtP7mFUeZ7JKBw3ckequs/aQMl3g08EMCFbg==" saltValue="O3UomptJbgLrkVdYwAF/pA==" spinCount="100000" sheet="1" objects="1" scenarios="1"/>
  <phoneticPr fontId="72" type="noConversion"/>
  <conditionalFormatting sqref="E7">
    <cfRule type="iconSet" priority="15">
      <iconSet iconSet="3Symbols" showValue="0">
        <cfvo type="percent" val="0"/>
        <cfvo type="num" val="1"/>
        <cfvo type="num" val="2"/>
      </iconSet>
    </cfRule>
  </conditionalFormatting>
  <conditionalFormatting sqref="E9">
    <cfRule type="iconSet" priority="14">
      <iconSet iconSet="3Symbols" showValue="0">
        <cfvo type="percent" val="0"/>
        <cfvo type="num" val="1"/>
        <cfvo type="num" val="2"/>
      </iconSet>
    </cfRule>
  </conditionalFormatting>
  <conditionalFormatting sqref="E11">
    <cfRule type="iconSet" priority="17">
      <iconSet iconSet="3Symbols" showValue="0">
        <cfvo type="percent" val="0"/>
        <cfvo type="num" val="1"/>
        <cfvo type="num" val="2"/>
      </iconSet>
    </cfRule>
  </conditionalFormatting>
  <conditionalFormatting sqref="E12 E6 E8 E10 E16 E14">
    <cfRule type="iconSet" priority="23">
      <iconSet iconSet="3Symbols" showValue="0">
        <cfvo type="percent" val="0"/>
        <cfvo type="num" val="1"/>
        <cfvo type="num" val="2"/>
      </iconSet>
    </cfRule>
  </conditionalFormatting>
  <conditionalFormatting sqref="E13">
    <cfRule type="iconSet" priority="16">
      <iconSet iconSet="3Symbols" showValue="0">
        <cfvo type="percent" val="0"/>
        <cfvo type="num" val="1"/>
        <cfvo type="num" val="2"/>
      </iconSet>
    </cfRule>
  </conditionalFormatting>
  <conditionalFormatting sqref="E15">
    <cfRule type="iconSet" priority="9">
      <iconSet iconSet="3Symbols" showValue="0">
        <cfvo type="percent" val="0"/>
        <cfvo type="num" val="1"/>
        <cfvo type="num" val="2"/>
      </iconSet>
    </cfRule>
  </conditionalFormatting>
  <conditionalFormatting sqref="E20:E33">
    <cfRule type="iconSet" priority="24">
      <iconSet iconSet="3Symbols" showValue="0">
        <cfvo type="percent" val="0"/>
        <cfvo type="num" val="1"/>
        <cfvo type="num" val="2"/>
      </iconSet>
    </cfRule>
  </conditionalFormatting>
  <conditionalFormatting sqref="E37 E39 E47 E49 E51 E53 E55 E57 E59 E61 E63 E65 E67 E69 E71 E73 E77 E79 E81 E83 E85 E87 E89 E91 E93 E95 E99 E101 E103 E45 E97 E41:E43">
    <cfRule type="iconSet" priority="22">
      <iconSet iconSet="3Symbols" showValue="0">
        <cfvo type="percent" val="0"/>
        <cfvo type="num" val="1"/>
        <cfvo type="num" val="2"/>
      </iconSet>
    </cfRule>
  </conditionalFormatting>
  <conditionalFormatting sqref="E38 E40 E44 E46 E48 E50 E52 E54 E56 E58 E60 E62 E64 E66 E68 E70 E72 E78 E80 E82 E84 E86 E88 E90 E92 E94 E96 E100 E102 E98 E74:E76">
    <cfRule type="iconSet" priority="20">
      <iconSet iconSet="3Symbols" showValue="0">
        <cfvo type="percent" val="0"/>
        <cfvo type="num" val="1"/>
        <cfvo type="num" val="2"/>
      </iconSet>
    </cfRule>
  </conditionalFormatting>
  <conditionalFormatting sqref="F37:F97">
    <cfRule type="containsText" dxfId="35" priority="1" operator="containsText" text="Please fill in data">
      <formula>NOT(ISERROR(SEARCH("Please fill in data",F37)))</formula>
    </cfRule>
  </conditionalFormatting>
  <conditionalFormatting sqref="F99:F103">
    <cfRule type="containsText" dxfId="34" priority="2" operator="containsText" text="Please fill in data">
      <formula>NOT(ISERROR(SEARCH("Please fill in data",F99)))</formula>
    </cfRule>
  </conditionalFormatting>
  <conditionalFormatting sqref="F6:G16">
    <cfRule type="containsText" dxfId="33" priority="4" operator="containsText" text="Please fill in data">
      <formula>NOT(ISERROR(SEARCH("Please fill in data",F6)))</formula>
    </cfRule>
  </conditionalFormatting>
  <conditionalFormatting sqref="F20:G33">
    <cfRule type="containsText" dxfId="32" priority="3" operator="containsText" text="Please fill in data">
      <formula>NOT(ISERROR(SEARCH("Please fill in data",F20)))</formula>
    </cfRule>
  </conditionalFormatting>
  <conditionalFormatting sqref="G37:G103">
    <cfRule type="containsText" dxfId="31" priority="18" operator="containsText" text="Please fill in data">
      <formula>NOT(ISERROR(SEARCH("Please fill in data",G37)))</formula>
    </cfRule>
  </conditionalFormatting>
  <dataValidations count="1">
    <dataValidation type="decimal" allowBlank="1" showInputMessage="1" showErrorMessage="1" errorTitle="Data validation" error="Please enter numeric data." sqref="F42 F93 F71:F79" xr:uid="{B0CD71C8-0FD5-4F22-9ACF-F975124B76EC}">
      <formula1>-9.99999999999999E+27</formula1>
      <formula2>9.99999999999999E+27</formula2>
    </dataValidation>
  </dataValidations>
  <hyperlinks>
    <hyperlink ref="H4" r:id="rId1" xr:uid="{BB8BD574-7D08-450F-B4C0-6EA6E49C7BFC}"/>
    <hyperlink ref="H35" r:id="rId2" xr:uid="{A604F466-3443-4F8C-A5D1-ACB7D517E8DE}"/>
    <hyperlink ref="H18" r:id="rId3" xr:uid="{E3164B44-F6AD-452B-9E4C-63421DE56CEC}"/>
    <hyperlink ref="H30" r:id="rId4" display="Indicate total compliance % of the vehicle with the INREV Reporting module. Click to go to INREV Assessment online tool. " xr:uid="{6916B6B3-95E0-441A-8468-184923074914}"/>
    <hyperlink ref="H31" r:id="rId5" display="Indicate total compliance % of the vehicle with the INREV Sustainability module. Click to go to INREV Assessment online tool." xr:uid="{BF890BC6-E12A-4B9F-A2A9-54946B0EF7D9}"/>
    <hyperlink ref="H25" r:id="rId6" location="inrev-guidelines" display="The process of checking data, as well as its collection methods and management systems, through a systematic, independent and documented process against predefined criteria or standards. Assurance/Verification services should be in line with a standard and can only be provided by accredited professionals. See INREV Reporting Module RG77." xr:uid="{C8FC06D7-A5FF-44A5-946F-DF10EFA8EECB}"/>
    <hyperlink ref="H80" r:id="rId7" display="The operational carbon intensity (location based) of the vehicle for all  offices in the portfolio, if relevant. This includes both actual and estimated data (see INREV sector list). " xr:uid="{E94DE3E4-36BD-4F98-807B-AD3D4A53C13C}"/>
    <hyperlink ref="H81:H92" r:id="rId8" display="The operational carbon intensity (location based) of the vehicle for all  offices in the portfolio, if relevant. This includes both actual and estimated data (see INREV sector list). " xr:uid="{DA40377E-174E-4236-83BE-DCF738DCCB36}"/>
    <hyperlink ref="H20" r:id="rId9" display="See INREV definition" xr:uid="{5D8B7E05-468C-4CCA-9E23-DDAE2CC88A8E}"/>
    <hyperlink ref="H45" r:id="rId10" xr:uid="{04AFAA7D-1EB5-4242-B1C3-7BE3B644FD70}"/>
    <hyperlink ref="H46" r:id="rId11" xr:uid="{5064528F-4D1C-4B2A-BA24-BE822C2ACCBB}"/>
    <hyperlink ref="H47" r:id="rId12" xr:uid="{28C722EE-5071-4899-A003-6A989479FE7E}"/>
    <hyperlink ref="H48" r:id="rId13" xr:uid="{5FC96F05-7E2D-4FC6-AC68-9835EA8DFE17}"/>
    <hyperlink ref="H49" r:id="rId14" xr:uid="{42A405AE-5CD9-4696-A460-DED8D5DE33AB}"/>
    <hyperlink ref="H50" r:id="rId15" xr:uid="{6E0CACFB-764B-4C8E-9DCC-E816965CBDC9}"/>
    <hyperlink ref="H51" r:id="rId16" xr:uid="{20C9BBE0-EF92-4BB1-96EB-B70E62D102F0}"/>
    <hyperlink ref="H52" r:id="rId17" xr:uid="{25E4196D-048F-47A5-B9D0-9F8D7C3C3D0E}"/>
    <hyperlink ref="H53" r:id="rId18" xr:uid="{573539C1-01BA-461A-B72A-A2549AE66BE4}"/>
    <hyperlink ref="H54" r:id="rId19" xr:uid="{0F7F8701-EA99-4A1F-9F6E-ADCDAEAA37F4}"/>
    <hyperlink ref="H55" r:id="rId20" xr:uid="{7823095F-61BF-43D6-8BDA-5A84120FAA09}"/>
    <hyperlink ref="H56" r:id="rId21" xr:uid="{59E26E76-2751-400B-A4F2-BE412A15D990}"/>
    <hyperlink ref="H57" r:id="rId22" xr:uid="{722F1E05-D665-4523-9859-65DE0A61B2DD}"/>
  </hyperlinks>
  <pageMargins left="0.70866141732283472" right="0.70866141732283472" top="0.45" bottom="0.74803149606299213" header="0.31496062992125984" footer="0.31496062992125984"/>
  <pageSetup paperSize="9" scale="83" fitToHeight="0" orientation="landscape" r:id="rId23"/>
  <headerFooter>
    <oddFooter>&amp;LINREV&amp;CPage &amp;P of &amp;N&amp;RDate &amp;D</oddFooter>
  </headerFooter>
  <drawing r:id="rId24"/>
  <extLst>
    <ext xmlns:x14="http://schemas.microsoft.com/office/spreadsheetml/2009/9/main" uri="{CCE6A557-97BC-4b89-ADB6-D9C93CAAB3DF}">
      <x14:dataValidations xmlns:xm="http://schemas.microsoft.com/office/excel/2006/main" count="7">
        <x14:dataValidation type="list" allowBlank="1" showInputMessage="1" showErrorMessage="1" xr:uid="{98AA13E2-1A5A-4C11-9E67-E8CA3F2CCE17}">
          <x14:formula1>
            <xm:f>'Dropdown Options'!$L$7:$L$12</xm:f>
          </x14:formula1>
          <xm:sqref>F12</xm:sqref>
        </x14:dataValidation>
        <x14:dataValidation type="list" allowBlank="1" showInputMessage="1" showErrorMessage="1" xr:uid="{EA2A9445-8979-48B9-97AF-0A1B49180B2C}">
          <x14:formula1>
            <xm:f>'Dropdown Options'!$C$7:$C$41</xm:f>
          </x14:formula1>
          <xm:sqref>F16</xm:sqref>
        </x14:dataValidation>
        <x14:dataValidation type="list" allowBlank="1" showInputMessage="1" showErrorMessage="1" xr:uid="{7F776EC7-3D63-4D8B-9EFD-90D3BD31B099}">
          <x14:formula1>
            <xm:f>'Dropdown Options'!$O$7:$O$8</xm:f>
          </x14:formula1>
          <xm:sqref>F14</xm:sqref>
        </x14:dataValidation>
        <x14:dataValidation type="list" allowBlank="1" showInputMessage="1" showErrorMessage="1" xr:uid="{F76066A6-EA3C-47C0-BDF7-5ECB3645C49A}">
          <x14:formula1>
            <xm:f>'Dropdown Options'!$E$10:$E$68</xm:f>
          </x14:formula1>
          <xm:sqref>F20</xm:sqref>
        </x14:dataValidation>
        <x14:dataValidation type="list" allowBlank="1" showInputMessage="1" showErrorMessage="1" xr:uid="{0B723D11-8AC9-4082-9E12-25559E08EB0B}">
          <x14:formula1>
            <xm:f>'Dropdown Options'!$F$7:$F$8</xm:f>
          </x14:formula1>
          <xm:sqref>F22:F25 F32</xm:sqref>
        </x14:dataValidation>
        <x14:dataValidation type="list" allowBlank="1" showInputMessage="1" showErrorMessage="1" xr:uid="{6DA64EEB-3F39-4DAE-96BA-B7280210A89B}">
          <x14:formula1>
            <xm:f>'Dropdown Options'!$B$8:$B$13</xm:f>
          </x14:formula1>
          <xm:sqref>F28</xm:sqref>
        </x14:dataValidation>
        <x14:dataValidation type="list" allowBlank="1" showInputMessage="1" showErrorMessage="1" xr:uid="{C32ED970-580D-47BF-93B5-18CB4AC92D1B}">
          <x14:formula1>
            <xm:f>'Dropdown Options'!$M$7:$M$32</xm:f>
          </x14:formula1>
          <xm:sqref>F11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18417-14D5-4142-B767-24DA635F6EC5}">
  <sheetPr codeName="Sheet4">
    <tabColor rgb="FF006600"/>
  </sheetPr>
  <dimension ref="A1:FJ36"/>
  <sheetViews>
    <sheetView zoomScale="80" zoomScaleNormal="80" workbookViewId="0">
      <pane xSplit="1" ySplit="1" topLeftCell="BL2" activePane="bottomRight" state="frozen"/>
      <selection pane="bottomRight" activeCell="X23" sqref="X23"/>
      <selection pane="bottomLeft" activeCell="A2" sqref="A2"/>
      <selection pane="topRight" activeCell="B1" sqref="B1"/>
    </sheetView>
  </sheetViews>
  <sheetFormatPr defaultColWidth="0" defaultRowHeight="0" customHeight="1" zeroHeight="1"/>
  <cols>
    <col min="1" max="1" width="23.7109375" style="168" customWidth="1"/>
    <col min="2" max="50" width="19.7109375" style="168" customWidth="1"/>
    <col min="51" max="52" width="24.85546875" style="168" bestFit="1" customWidth="1"/>
    <col min="53" max="53" width="30.28515625" style="168" bestFit="1" customWidth="1"/>
    <col min="54" max="54" width="30.42578125" style="168" bestFit="1" customWidth="1"/>
    <col min="55" max="80" width="19.7109375" style="168" customWidth="1"/>
    <col min="81" max="81" width="19.85546875" style="168" customWidth="1"/>
    <col min="82" max="82" width="20.7109375" style="168" customWidth="1"/>
    <col min="83" max="166" width="0" style="168" hidden="1" customWidth="1"/>
    <col min="167" max="16384" width="9.28515625" style="168" hidden="1"/>
  </cols>
  <sheetData>
    <row r="1" spans="1:166" s="51" customFormat="1" ht="31.5">
      <c r="A1" s="106" t="s">
        <v>483</v>
      </c>
      <c r="B1" s="333" t="s">
        <v>484</v>
      </c>
      <c r="C1" s="334"/>
      <c r="D1" s="334"/>
      <c r="E1" s="334"/>
      <c r="F1" s="334"/>
      <c r="G1" s="334"/>
      <c r="H1" s="334"/>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32"/>
      <c r="AQ1" s="132"/>
      <c r="AR1" s="132"/>
      <c r="AS1" s="132"/>
      <c r="AT1" s="132"/>
      <c r="AU1" s="132"/>
      <c r="AV1" s="132"/>
      <c r="AW1" s="132"/>
      <c r="AX1" s="132"/>
      <c r="AY1" s="132"/>
      <c r="AZ1" s="132"/>
      <c r="BA1" s="132"/>
      <c r="BB1" s="132"/>
      <c r="BC1" s="132"/>
      <c r="BD1" s="132"/>
      <c r="BE1" s="132"/>
      <c r="BF1" s="132"/>
      <c r="BG1" s="132"/>
      <c r="BH1" s="132"/>
      <c r="BI1" s="132"/>
      <c r="BJ1" s="168"/>
      <c r="BK1" s="168"/>
      <c r="BL1" s="168"/>
      <c r="BM1" s="168"/>
      <c r="BN1" s="168"/>
      <c r="BO1" s="168"/>
      <c r="BP1" s="168"/>
      <c r="BQ1" s="168"/>
      <c r="BR1" s="168"/>
      <c r="BS1" s="168"/>
      <c r="BT1" s="168"/>
      <c r="BU1" s="168"/>
      <c r="BV1" s="168"/>
      <c r="BW1" s="168"/>
      <c r="BX1" s="168"/>
      <c r="BY1" s="168"/>
      <c r="BZ1" s="168"/>
      <c r="CA1" s="168"/>
      <c r="CB1" s="168"/>
      <c r="CC1" s="168"/>
      <c r="CD1" s="168"/>
      <c r="CE1" s="168"/>
      <c r="CF1" s="168"/>
      <c r="CG1" s="168"/>
      <c r="CH1" s="168"/>
      <c r="CI1" s="168"/>
      <c r="CJ1" s="168"/>
      <c r="CK1" s="168"/>
      <c r="CL1" s="168"/>
      <c r="CM1" s="168"/>
      <c r="CN1" s="168"/>
      <c r="CO1" s="168"/>
      <c r="CP1" s="168"/>
      <c r="CQ1" s="168"/>
    </row>
    <row r="2" spans="1:166" s="51" customFormat="1" ht="24.95" customHeight="1">
      <c r="A2" s="107" t="s">
        <v>485</v>
      </c>
      <c r="B2" s="29"/>
      <c r="D2" s="230"/>
      <c r="E2" s="165"/>
      <c r="F2" s="165"/>
      <c r="G2" s="166"/>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68"/>
      <c r="BK2" s="168"/>
      <c r="BL2" s="168"/>
      <c r="BM2" s="168"/>
      <c r="BN2" s="168"/>
      <c r="BO2" s="168"/>
      <c r="BP2" s="168"/>
      <c r="BQ2" s="168"/>
      <c r="BR2" s="168"/>
      <c r="BS2" s="168"/>
      <c r="BT2" s="168"/>
      <c r="BU2" s="168"/>
      <c r="BV2" s="168"/>
      <c r="BW2" s="168"/>
      <c r="BX2" s="168"/>
      <c r="BY2" s="168"/>
      <c r="BZ2" s="168"/>
      <c r="CA2" s="168"/>
      <c r="CB2" s="168"/>
      <c r="CC2" s="168"/>
      <c r="CD2" s="168"/>
      <c r="CE2" s="168"/>
      <c r="CF2" s="168"/>
      <c r="CG2" s="168"/>
      <c r="CH2" s="168"/>
      <c r="CI2" s="168"/>
      <c r="CJ2" s="168"/>
      <c r="CK2" s="168"/>
      <c r="CL2" s="168"/>
      <c r="CM2" s="168"/>
      <c r="CN2" s="168"/>
      <c r="CO2" s="168"/>
      <c r="CP2" s="168"/>
      <c r="CQ2" s="168"/>
    </row>
    <row r="3" spans="1:166" s="51" customFormat="1" ht="24.95" customHeight="1">
      <c r="A3" s="108" t="s">
        <v>486</v>
      </c>
      <c r="B3" s="167"/>
      <c r="C3" s="165"/>
      <c r="D3" s="165"/>
      <c r="E3" s="165"/>
      <c r="F3" s="165"/>
      <c r="G3" s="166"/>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68"/>
      <c r="BK3" s="168"/>
      <c r="BL3" s="168"/>
      <c r="BM3" s="168"/>
      <c r="BN3" s="168"/>
      <c r="BO3" s="168"/>
      <c r="BP3" s="168"/>
      <c r="BQ3" s="168"/>
      <c r="BR3" s="168"/>
      <c r="BS3" s="168"/>
      <c r="BT3" s="168"/>
      <c r="BU3" s="168"/>
      <c r="BV3" s="168"/>
      <c r="BW3" s="168"/>
      <c r="BX3" s="168"/>
      <c r="BY3" s="168"/>
      <c r="BZ3" s="168"/>
      <c r="CA3" s="168"/>
      <c r="CB3" s="168"/>
      <c r="CC3" s="168"/>
      <c r="CD3" s="168"/>
      <c r="CE3" s="168"/>
      <c r="CF3" s="168"/>
      <c r="CG3" s="168"/>
      <c r="CH3" s="168"/>
      <c r="CI3" s="168"/>
      <c r="CJ3" s="168"/>
      <c r="CK3" s="168"/>
      <c r="CL3" s="168"/>
      <c r="CM3" s="168"/>
      <c r="CN3" s="168"/>
      <c r="CO3" s="168"/>
      <c r="CP3" s="168"/>
      <c r="CQ3" s="168"/>
    </row>
    <row r="4" spans="1:166" s="51" customFormat="1" ht="24.95" customHeight="1">
      <c r="A4" s="109" t="s">
        <v>487</v>
      </c>
      <c r="B4" s="230"/>
      <c r="C4" s="169"/>
      <c r="D4" s="165"/>
      <c r="E4" s="165"/>
      <c r="F4" s="165"/>
      <c r="G4" s="166"/>
      <c r="H4" s="132"/>
      <c r="I4" s="132"/>
      <c r="J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68"/>
      <c r="BK4" s="168"/>
      <c r="BL4" s="168"/>
      <c r="BM4" s="168"/>
      <c r="BN4" s="168"/>
      <c r="BO4" s="168"/>
      <c r="BP4" s="168"/>
      <c r="BQ4" s="168"/>
      <c r="BR4" s="168"/>
      <c r="BS4" s="168"/>
      <c r="BT4" s="168"/>
      <c r="BU4" s="168"/>
      <c r="BV4" s="168"/>
      <c r="BW4" s="168"/>
      <c r="BX4" s="168"/>
      <c r="BY4" s="168"/>
      <c r="BZ4" s="168"/>
      <c r="CA4" s="168"/>
      <c r="CB4" s="168"/>
      <c r="CC4" s="168"/>
      <c r="CD4" s="168"/>
      <c r="CE4" s="168"/>
      <c r="CF4" s="168"/>
      <c r="CG4" s="168"/>
      <c r="CH4" s="168"/>
      <c r="CI4" s="168"/>
      <c r="CJ4" s="168"/>
      <c r="CK4" s="168"/>
      <c r="CL4" s="168"/>
      <c r="CM4" s="168"/>
      <c r="CN4" s="168"/>
      <c r="CO4" s="168"/>
      <c r="CP4" s="168"/>
      <c r="CQ4" s="168"/>
    </row>
    <row r="5" spans="1:166" s="175" customFormat="1" ht="30" customHeight="1" thickBot="1">
      <c r="A5" s="116" t="s">
        <v>488</v>
      </c>
      <c r="B5" s="170" t="s">
        <v>489</v>
      </c>
      <c r="C5" s="170"/>
      <c r="D5" s="170"/>
      <c r="E5" s="170"/>
      <c r="F5" s="170"/>
      <c r="G5" s="170"/>
      <c r="H5" s="170"/>
      <c r="I5" s="170"/>
      <c r="J5" s="170"/>
      <c r="K5" s="170"/>
      <c r="L5" s="170"/>
      <c r="M5" s="170"/>
      <c r="N5" s="170"/>
      <c r="O5" s="170"/>
      <c r="P5" s="170"/>
      <c r="Q5" s="170"/>
      <c r="R5" s="170"/>
      <c r="S5" s="170"/>
      <c r="T5" s="170"/>
      <c r="U5" s="170"/>
      <c r="V5" s="170"/>
      <c r="W5" s="170"/>
      <c r="X5" s="170"/>
      <c r="Y5" s="170" t="s">
        <v>490</v>
      </c>
      <c r="Z5" s="170"/>
      <c r="AA5" s="170"/>
      <c r="AB5" s="170"/>
      <c r="AC5" s="170"/>
      <c r="AD5" s="170"/>
      <c r="AE5" s="171"/>
      <c r="AF5" s="171"/>
      <c r="AG5" s="171" t="s">
        <v>491</v>
      </c>
      <c r="AH5" s="171"/>
      <c r="AI5" s="171"/>
      <c r="AJ5" s="171"/>
      <c r="AK5" s="171"/>
      <c r="AL5" s="171" t="s">
        <v>492</v>
      </c>
      <c r="AM5" s="171"/>
      <c r="AN5" s="171"/>
      <c r="AO5" s="171"/>
      <c r="AP5" s="171"/>
      <c r="AQ5" s="171"/>
      <c r="AR5" s="171"/>
      <c r="AS5" s="171"/>
      <c r="AT5" s="171"/>
      <c r="AU5" s="171"/>
      <c r="AV5" s="171"/>
      <c r="AW5" s="171"/>
      <c r="AX5" s="171"/>
      <c r="AY5" s="172" t="s">
        <v>493</v>
      </c>
      <c r="AZ5" s="173" t="s">
        <v>494</v>
      </c>
      <c r="BA5" s="171" t="s">
        <v>495</v>
      </c>
      <c r="BB5" s="171" t="s">
        <v>496</v>
      </c>
      <c r="BC5" s="171" t="s">
        <v>497</v>
      </c>
      <c r="BD5" s="47"/>
      <c r="BE5" s="171"/>
      <c r="BF5" s="46"/>
      <c r="BG5" s="47"/>
      <c r="BH5" s="171" t="s">
        <v>498</v>
      </c>
      <c r="BI5" s="47"/>
      <c r="BJ5" s="171"/>
      <c r="BK5" s="46"/>
      <c r="BL5" s="47"/>
      <c r="BM5" s="171" t="s">
        <v>499</v>
      </c>
      <c r="BN5" s="47"/>
      <c r="BO5" s="171"/>
      <c r="BP5" s="46" t="s">
        <v>27</v>
      </c>
      <c r="BQ5" s="47"/>
      <c r="BR5" s="171" t="s">
        <v>500</v>
      </c>
      <c r="BS5" s="47"/>
      <c r="BT5" s="171"/>
      <c r="BU5" s="46" t="s">
        <v>27</v>
      </c>
      <c r="BV5" s="47"/>
      <c r="BW5" s="171" t="s">
        <v>501</v>
      </c>
      <c r="BX5" s="47"/>
      <c r="BY5" s="171"/>
      <c r="BZ5" s="46" t="s">
        <v>27</v>
      </c>
      <c r="CA5" s="47"/>
      <c r="CB5" s="171" t="s">
        <v>502</v>
      </c>
      <c r="CC5" s="172"/>
      <c r="CD5" s="168"/>
      <c r="CE5" s="168"/>
      <c r="CF5" s="168"/>
      <c r="CG5" s="168"/>
      <c r="CH5" s="168"/>
      <c r="CI5" s="168"/>
      <c r="CJ5" s="168"/>
      <c r="CK5" s="168"/>
      <c r="CL5" s="168"/>
      <c r="CM5" s="168"/>
      <c r="CN5" s="168"/>
      <c r="CO5" s="168"/>
      <c r="CP5" s="168"/>
      <c r="CQ5" s="168"/>
      <c r="CR5" s="174"/>
      <c r="CS5" s="174"/>
      <c r="CT5" s="174"/>
      <c r="CU5" s="174"/>
      <c r="CV5" s="174"/>
      <c r="CW5" s="174"/>
      <c r="CX5" s="174"/>
      <c r="CY5" s="174"/>
      <c r="CZ5" s="174"/>
      <c r="DA5" s="174"/>
      <c r="DB5" s="174"/>
      <c r="DC5" s="174"/>
      <c r="DD5" s="174"/>
      <c r="DE5" s="174"/>
      <c r="DF5" s="174"/>
      <c r="DG5" s="174"/>
      <c r="DH5" s="174"/>
      <c r="DI5" s="174"/>
      <c r="DJ5" s="174"/>
      <c r="DK5" s="174"/>
      <c r="DL5" s="174"/>
      <c r="DM5" s="174"/>
      <c r="DN5" s="174"/>
      <c r="DO5" s="174"/>
      <c r="DP5" s="174"/>
      <c r="DQ5" s="174"/>
      <c r="DR5" s="174"/>
      <c r="DS5" s="174"/>
      <c r="DT5" s="174"/>
      <c r="DU5" s="174"/>
      <c r="DV5" s="174"/>
      <c r="DW5" s="174"/>
      <c r="DX5" s="174"/>
      <c r="DY5" s="174"/>
      <c r="DZ5" s="174"/>
      <c r="EA5" s="174"/>
      <c r="EB5" s="174"/>
      <c r="EC5" s="174"/>
      <c r="ED5" s="174"/>
      <c r="EE5" s="174"/>
      <c r="EF5" s="174"/>
      <c r="EG5" s="174"/>
      <c r="EH5" s="174"/>
      <c r="EI5" s="174"/>
      <c r="EJ5" s="174"/>
      <c r="EK5" s="174"/>
      <c r="EL5" s="174"/>
      <c r="EM5" s="174"/>
      <c r="EN5" s="174"/>
      <c r="EO5" s="174"/>
      <c r="EP5" s="174"/>
      <c r="EQ5" s="174"/>
      <c r="ER5" s="174"/>
      <c r="ES5" s="174"/>
      <c r="ET5" s="174"/>
      <c r="EU5" s="174"/>
      <c r="EV5" s="174"/>
      <c r="EW5" s="174"/>
      <c r="EX5" s="174"/>
      <c r="EY5" s="174"/>
      <c r="EZ5" s="174"/>
      <c r="FA5" s="174"/>
      <c r="FB5" s="174"/>
      <c r="FC5" s="174"/>
      <c r="FD5" s="174"/>
      <c r="FE5" s="174"/>
      <c r="FF5" s="174"/>
      <c r="FG5" s="174"/>
      <c r="FH5" s="174"/>
    </row>
    <row r="6" spans="1:166" s="178" customFormat="1" ht="12.4" customHeight="1">
      <c r="A6" s="176" t="s">
        <v>503</v>
      </c>
      <c r="B6" s="177" t="s">
        <v>504</v>
      </c>
      <c r="C6" s="177" t="s">
        <v>505</v>
      </c>
      <c r="D6" s="177" t="s">
        <v>506</v>
      </c>
      <c r="E6" s="177" t="s">
        <v>507</v>
      </c>
      <c r="F6" s="177" t="s">
        <v>508</v>
      </c>
      <c r="G6" s="177" t="s">
        <v>509</v>
      </c>
      <c r="H6" s="177" t="s">
        <v>510</v>
      </c>
      <c r="I6" s="177" t="s">
        <v>511</v>
      </c>
      <c r="J6" s="177" t="s">
        <v>512</v>
      </c>
      <c r="K6" s="177" t="s">
        <v>513</v>
      </c>
      <c r="L6" s="177" t="s">
        <v>514</v>
      </c>
      <c r="M6" s="177" t="s">
        <v>515</v>
      </c>
      <c r="N6" s="177" t="s">
        <v>516</v>
      </c>
      <c r="O6" s="177" t="s">
        <v>517</v>
      </c>
      <c r="P6" s="177" t="s">
        <v>518</v>
      </c>
      <c r="Q6" s="177" t="s">
        <v>519</v>
      </c>
      <c r="R6" s="177" t="s">
        <v>520</v>
      </c>
      <c r="S6" s="177" t="s">
        <v>521</v>
      </c>
      <c r="T6" s="177" t="s">
        <v>522</v>
      </c>
      <c r="U6" s="177" t="s">
        <v>523</v>
      </c>
      <c r="V6" s="177" t="s">
        <v>524</v>
      </c>
      <c r="W6" s="177" t="s">
        <v>525</v>
      </c>
      <c r="X6" s="177" t="s">
        <v>526</v>
      </c>
      <c r="Y6" s="177" t="s">
        <v>527</v>
      </c>
      <c r="Z6" s="177" t="s">
        <v>528</v>
      </c>
      <c r="AA6" s="177" t="s">
        <v>529</v>
      </c>
      <c r="AB6" s="177" t="s">
        <v>530</v>
      </c>
      <c r="AC6" s="177" t="s">
        <v>531</v>
      </c>
      <c r="AD6" s="177" t="s">
        <v>532</v>
      </c>
      <c r="AE6" s="177" t="s">
        <v>533</v>
      </c>
      <c r="AF6" s="177" t="s">
        <v>534</v>
      </c>
      <c r="AG6" s="177" t="s">
        <v>535</v>
      </c>
      <c r="AH6" s="177" t="s">
        <v>536</v>
      </c>
      <c r="AI6" s="177" t="s">
        <v>537</v>
      </c>
      <c r="AJ6" s="177" t="s">
        <v>538</v>
      </c>
      <c r="AK6" s="177" t="s">
        <v>539</v>
      </c>
      <c r="AL6" s="177" t="s">
        <v>540</v>
      </c>
      <c r="AM6" s="177" t="s">
        <v>541</v>
      </c>
      <c r="AN6" s="177" t="s">
        <v>542</v>
      </c>
      <c r="AO6" s="177" t="s">
        <v>543</v>
      </c>
      <c r="AP6" s="177" t="s">
        <v>544</v>
      </c>
      <c r="AQ6" s="177" t="s">
        <v>545</v>
      </c>
      <c r="AR6" s="177" t="s">
        <v>546</v>
      </c>
      <c r="AS6" s="177" t="s">
        <v>547</v>
      </c>
      <c r="AT6" s="177" t="s">
        <v>548</v>
      </c>
      <c r="AU6" s="177" t="s">
        <v>549</v>
      </c>
      <c r="AV6" s="177" t="s">
        <v>550</v>
      </c>
      <c r="AW6" s="177" t="s">
        <v>551</v>
      </c>
      <c r="AX6" s="177" t="s">
        <v>552</v>
      </c>
      <c r="AY6" s="177" t="s">
        <v>553</v>
      </c>
      <c r="AZ6" s="177" t="s">
        <v>554</v>
      </c>
      <c r="BA6" s="177" t="s">
        <v>555</v>
      </c>
      <c r="BB6" s="177" t="s">
        <v>556</v>
      </c>
      <c r="BC6" s="177" t="s">
        <v>557</v>
      </c>
      <c r="BD6" s="177" t="s">
        <v>558</v>
      </c>
      <c r="BE6" s="177" t="s">
        <v>559</v>
      </c>
      <c r="BF6" s="177" t="s">
        <v>560</v>
      </c>
      <c r="BG6" s="177" t="s">
        <v>561</v>
      </c>
      <c r="BH6" s="177" t="s">
        <v>562</v>
      </c>
      <c r="BI6" s="177" t="s">
        <v>563</v>
      </c>
      <c r="BJ6" s="177" t="s">
        <v>564</v>
      </c>
      <c r="BK6" s="177" t="s">
        <v>565</v>
      </c>
      <c r="BL6" s="177" t="s">
        <v>566</v>
      </c>
      <c r="BM6" s="177" t="s">
        <v>567</v>
      </c>
      <c r="BN6" s="177" t="s">
        <v>568</v>
      </c>
      <c r="BO6" s="177" t="s">
        <v>569</v>
      </c>
      <c r="BP6" s="177" t="s">
        <v>570</v>
      </c>
      <c r="BQ6" s="177" t="s">
        <v>571</v>
      </c>
      <c r="BR6" s="177" t="s">
        <v>572</v>
      </c>
      <c r="BS6" s="177" t="s">
        <v>573</v>
      </c>
      <c r="BT6" s="177" t="s">
        <v>574</v>
      </c>
      <c r="BU6" s="177" t="s">
        <v>575</v>
      </c>
      <c r="BV6" s="177" t="s">
        <v>576</v>
      </c>
      <c r="BW6" s="177" t="s">
        <v>577</v>
      </c>
      <c r="BX6" s="177" t="s">
        <v>578</v>
      </c>
      <c r="BY6" s="177" t="s">
        <v>579</v>
      </c>
      <c r="BZ6" s="177" t="s">
        <v>580</v>
      </c>
      <c r="CA6" s="177" t="s">
        <v>581</v>
      </c>
      <c r="CB6" s="177" t="s">
        <v>582</v>
      </c>
      <c r="CC6" s="177" t="s">
        <v>583</v>
      </c>
      <c r="CD6" s="168"/>
      <c r="CE6" s="168"/>
      <c r="CF6" s="168"/>
      <c r="CG6" s="168"/>
      <c r="CH6" s="168"/>
      <c r="CI6" s="168"/>
      <c r="CJ6" s="168"/>
      <c r="CK6" s="168"/>
      <c r="CL6" s="168"/>
      <c r="CM6" s="168"/>
      <c r="CN6" s="168"/>
      <c r="CO6" s="168"/>
      <c r="CP6" s="168"/>
      <c r="CQ6" s="168"/>
    </row>
    <row r="7" spans="1:166" s="178" customFormat="1" ht="79.5" customHeight="1">
      <c r="A7" s="257" t="s">
        <v>584</v>
      </c>
      <c r="B7" s="179" t="s">
        <v>585</v>
      </c>
      <c r="C7" s="179" t="s">
        <v>30</v>
      </c>
      <c r="D7" s="179" t="s">
        <v>33</v>
      </c>
      <c r="E7" s="179" t="s">
        <v>586</v>
      </c>
      <c r="F7" s="179" t="s">
        <v>587</v>
      </c>
      <c r="G7" s="179" t="s">
        <v>588</v>
      </c>
      <c r="H7" s="179" t="s">
        <v>589</v>
      </c>
      <c r="I7" s="179" t="s">
        <v>590</v>
      </c>
      <c r="J7" s="179" t="s">
        <v>591</v>
      </c>
      <c r="K7" s="179" t="s">
        <v>592</v>
      </c>
      <c r="L7" s="179" t="s">
        <v>593</v>
      </c>
      <c r="M7" s="179" t="s">
        <v>594</v>
      </c>
      <c r="N7" s="179" t="s">
        <v>595</v>
      </c>
      <c r="O7" s="179" t="s">
        <v>596</v>
      </c>
      <c r="P7" s="179" t="s">
        <v>597</v>
      </c>
      <c r="Q7" s="179" t="s">
        <v>598</v>
      </c>
      <c r="R7" s="179" t="s">
        <v>599</v>
      </c>
      <c r="S7" s="179" t="s">
        <v>600</v>
      </c>
      <c r="T7" s="179" t="s">
        <v>601</v>
      </c>
      <c r="U7" s="179" t="s">
        <v>602</v>
      </c>
      <c r="V7" s="179" t="s">
        <v>603</v>
      </c>
      <c r="W7" s="179" t="s">
        <v>604</v>
      </c>
      <c r="X7" s="179" t="s">
        <v>605</v>
      </c>
      <c r="Y7" s="179" t="s">
        <v>606</v>
      </c>
      <c r="Z7" s="179" t="s">
        <v>607</v>
      </c>
      <c r="AA7" s="179" t="s">
        <v>100</v>
      </c>
      <c r="AB7" s="179" t="s">
        <v>103</v>
      </c>
      <c r="AC7" s="179" t="s">
        <v>106</v>
      </c>
      <c r="AD7" s="179" t="s">
        <v>109</v>
      </c>
      <c r="AE7" s="179" t="s">
        <v>608</v>
      </c>
      <c r="AF7" s="179" t="s">
        <v>115</v>
      </c>
      <c r="AG7" s="179" t="s">
        <v>609</v>
      </c>
      <c r="AH7" s="179" t="s">
        <v>610</v>
      </c>
      <c r="AI7" s="179" t="s">
        <v>611</v>
      </c>
      <c r="AJ7" s="179" t="s">
        <v>612</v>
      </c>
      <c r="AK7" s="179" t="s">
        <v>613</v>
      </c>
      <c r="AL7" s="179" t="s">
        <v>175</v>
      </c>
      <c r="AM7" s="179" t="s">
        <v>181</v>
      </c>
      <c r="AN7" s="179" t="s">
        <v>184</v>
      </c>
      <c r="AO7" s="179" t="s">
        <v>190</v>
      </c>
      <c r="AP7" s="179" t="s">
        <v>196</v>
      </c>
      <c r="AQ7" s="179" t="s">
        <v>614</v>
      </c>
      <c r="AR7" s="179" t="s">
        <v>202</v>
      </c>
      <c r="AS7" s="179" t="s">
        <v>205</v>
      </c>
      <c r="AT7" s="179" t="s">
        <v>208</v>
      </c>
      <c r="AU7" s="179" t="s">
        <v>211</v>
      </c>
      <c r="AV7" s="179" t="s">
        <v>214</v>
      </c>
      <c r="AW7" s="179" t="s">
        <v>217</v>
      </c>
      <c r="AX7" s="179" t="s">
        <v>220</v>
      </c>
      <c r="AY7" s="179" t="s">
        <v>615</v>
      </c>
      <c r="AZ7" s="179" t="s">
        <v>616</v>
      </c>
      <c r="BA7" s="179" t="s">
        <v>277</v>
      </c>
      <c r="BB7" s="179" t="s">
        <v>617</v>
      </c>
      <c r="BC7" s="179" t="s">
        <v>618</v>
      </c>
      <c r="BD7" s="101" t="s">
        <v>619</v>
      </c>
      <c r="BE7" s="179" t="s">
        <v>620</v>
      </c>
      <c r="BF7" s="102" t="s">
        <v>621</v>
      </c>
      <c r="BG7" s="102" t="s">
        <v>622</v>
      </c>
      <c r="BH7" s="179" t="s">
        <v>623</v>
      </c>
      <c r="BI7" s="101" t="s">
        <v>624</v>
      </c>
      <c r="BJ7" s="179" t="s">
        <v>625</v>
      </c>
      <c r="BK7" s="102" t="s">
        <v>626</v>
      </c>
      <c r="BL7" s="102" t="s">
        <v>627</v>
      </c>
      <c r="BM7" s="179" t="s">
        <v>628</v>
      </c>
      <c r="BN7" s="101" t="s">
        <v>629</v>
      </c>
      <c r="BO7" s="179" t="s">
        <v>630</v>
      </c>
      <c r="BP7" s="102" t="s">
        <v>631</v>
      </c>
      <c r="BQ7" s="102" t="s">
        <v>632</v>
      </c>
      <c r="BR7" s="179" t="s">
        <v>633</v>
      </c>
      <c r="BS7" s="101" t="s">
        <v>634</v>
      </c>
      <c r="BT7" s="179" t="s">
        <v>635</v>
      </c>
      <c r="BU7" s="102" t="s">
        <v>636</v>
      </c>
      <c r="BV7" s="102" t="s">
        <v>637</v>
      </c>
      <c r="BW7" s="179" t="s">
        <v>638</v>
      </c>
      <c r="BX7" s="101" t="s">
        <v>639</v>
      </c>
      <c r="BY7" s="179" t="s">
        <v>640</v>
      </c>
      <c r="BZ7" s="102" t="s">
        <v>641</v>
      </c>
      <c r="CA7" s="102" t="s">
        <v>642</v>
      </c>
      <c r="CB7" s="179" t="s">
        <v>643</v>
      </c>
      <c r="CC7" s="179" t="s">
        <v>644</v>
      </c>
      <c r="CD7" s="168"/>
      <c r="CE7" s="168"/>
      <c r="CF7" s="168"/>
      <c r="CG7" s="168"/>
      <c r="CH7" s="168"/>
      <c r="CI7" s="168"/>
      <c r="CJ7" s="168"/>
      <c r="CK7" s="168"/>
      <c r="CL7" s="168"/>
      <c r="CM7" s="168"/>
      <c r="CN7" s="168"/>
      <c r="CO7" s="168"/>
      <c r="CP7" s="168"/>
      <c r="CQ7" s="168"/>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51"/>
      <c r="FE7" s="51"/>
      <c r="FF7" s="51"/>
      <c r="FG7" s="51"/>
      <c r="FH7" s="51"/>
      <c r="FI7" s="51"/>
      <c r="FJ7" s="51"/>
    </row>
    <row r="8" spans="1:166" s="198" customFormat="1" ht="28.15" customHeight="1">
      <c r="A8" s="194" t="s">
        <v>645</v>
      </c>
      <c r="B8" s="195" t="s">
        <v>646</v>
      </c>
      <c r="C8" s="195" t="s">
        <v>646</v>
      </c>
      <c r="D8" s="195" t="s">
        <v>646</v>
      </c>
      <c r="E8" s="195" t="s">
        <v>646</v>
      </c>
      <c r="F8" s="195" t="s">
        <v>646</v>
      </c>
      <c r="G8" s="195" t="s">
        <v>646</v>
      </c>
      <c r="H8" s="195" t="s">
        <v>646</v>
      </c>
      <c r="I8" s="195" t="s">
        <v>646</v>
      </c>
      <c r="J8" s="195" t="s">
        <v>646</v>
      </c>
      <c r="K8" s="195" t="s">
        <v>646</v>
      </c>
      <c r="L8" s="195" t="s">
        <v>646</v>
      </c>
      <c r="M8" s="195" t="s">
        <v>646</v>
      </c>
      <c r="N8" s="195" t="s">
        <v>646</v>
      </c>
      <c r="O8" s="195" t="s">
        <v>646</v>
      </c>
      <c r="P8" s="195" t="s">
        <v>646</v>
      </c>
      <c r="Q8" s="196"/>
      <c r="R8" s="196"/>
      <c r="S8" s="196"/>
      <c r="T8" s="196"/>
      <c r="U8" s="196"/>
      <c r="V8" s="196"/>
      <c r="W8" s="195"/>
      <c r="X8" s="195"/>
      <c r="Y8" s="196"/>
      <c r="Z8" s="196"/>
      <c r="AA8" s="196"/>
      <c r="AB8" s="196"/>
      <c r="AC8" s="196"/>
      <c r="AD8" s="196"/>
      <c r="AE8" s="195" t="s">
        <v>646</v>
      </c>
      <c r="AF8" s="195" t="s">
        <v>646</v>
      </c>
      <c r="AG8" s="195" t="s">
        <v>646</v>
      </c>
      <c r="AH8" s="195" t="s">
        <v>646</v>
      </c>
      <c r="AI8" s="195" t="s">
        <v>646</v>
      </c>
      <c r="AJ8" s="195" t="s">
        <v>646</v>
      </c>
      <c r="AK8" s="195" t="s">
        <v>646</v>
      </c>
      <c r="AL8" s="196"/>
      <c r="AM8" s="196"/>
      <c r="AN8" s="196"/>
      <c r="AO8" s="196"/>
      <c r="AP8" s="196"/>
      <c r="AQ8" s="196"/>
      <c r="AR8" s="196"/>
      <c r="AS8" s="196"/>
      <c r="AT8" s="196"/>
      <c r="AU8" s="196"/>
      <c r="AV8" s="195" t="s">
        <v>646</v>
      </c>
      <c r="AW8" s="195" t="s">
        <v>646</v>
      </c>
      <c r="AX8" s="195" t="s">
        <v>646</v>
      </c>
      <c r="AY8" s="196"/>
      <c r="AZ8" s="196"/>
      <c r="BA8" s="196"/>
      <c r="BB8" s="196"/>
      <c r="BC8" s="195" t="s">
        <v>646</v>
      </c>
      <c r="BD8" s="195" t="s">
        <v>646</v>
      </c>
      <c r="BE8" s="195" t="s">
        <v>646</v>
      </c>
      <c r="BF8" s="195" t="s">
        <v>646</v>
      </c>
      <c r="BG8" s="195" t="s">
        <v>646</v>
      </c>
      <c r="BH8" s="195" t="s">
        <v>646</v>
      </c>
      <c r="BI8" s="195" t="s">
        <v>646</v>
      </c>
      <c r="BJ8" s="195" t="s">
        <v>646</v>
      </c>
      <c r="BK8" s="195" t="s">
        <v>646</v>
      </c>
      <c r="BL8" s="195" t="s">
        <v>646</v>
      </c>
      <c r="BM8" s="195" t="s">
        <v>646</v>
      </c>
      <c r="BN8" s="195" t="s">
        <v>646</v>
      </c>
      <c r="BO8" s="195" t="s">
        <v>646</v>
      </c>
      <c r="BP8" s="195" t="s">
        <v>646</v>
      </c>
      <c r="BQ8" s="195" t="s">
        <v>646</v>
      </c>
      <c r="BR8" s="195" t="s">
        <v>646</v>
      </c>
      <c r="BS8" s="195" t="s">
        <v>646</v>
      </c>
      <c r="BT8" s="195" t="s">
        <v>646</v>
      </c>
      <c r="BU8" s="195" t="s">
        <v>646</v>
      </c>
      <c r="BV8" s="195" t="s">
        <v>646</v>
      </c>
      <c r="BW8" s="195" t="s">
        <v>646</v>
      </c>
      <c r="BX8" s="195" t="s">
        <v>646</v>
      </c>
      <c r="BY8" s="195" t="s">
        <v>646</v>
      </c>
      <c r="BZ8" s="195" t="s">
        <v>646</v>
      </c>
      <c r="CA8" s="195" t="s">
        <v>646</v>
      </c>
      <c r="CB8" s="195" t="s">
        <v>646</v>
      </c>
      <c r="CC8" s="195" t="s">
        <v>646</v>
      </c>
      <c r="CD8" s="168"/>
      <c r="CE8" s="168"/>
      <c r="CF8" s="168"/>
      <c r="CG8" s="168"/>
      <c r="CH8" s="168"/>
      <c r="CI8" s="168"/>
      <c r="CJ8" s="168"/>
      <c r="CK8" s="168"/>
      <c r="CL8" s="168"/>
      <c r="CM8" s="168"/>
      <c r="CN8" s="168"/>
      <c r="CO8" s="168"/>
      <c r="CP8" s="168"/>
      <c r="CQ8" s="168"/>
      <c r="CR8" s="197"/>
      <c r="CS8" s="197"/>
      <c r="CT8" s="197"/>
      <c r="CU8" s="197"/>
      <c r="CV8" s="197"/>
      <c r="CW8" s="197"/>
      <c r="CX8" s="197"/>
      <c r="CY8" s="197"/>
      <c r="CZ8" s="197"/>
      <c r="DA8" s="197"/>
      <c r="DB8" s="197"/>
      <c r="DC8" s="197"/>
      <c r="DD8" s="197"/>
      <c r="DE8" s="197"/>
      <c r="DF8" s="197"/>
      <c r="DG8" s="197"/>
      <c r="DH8" s="197"/>
      <c r="DI8" s="197"/>
      <c r="DJ8" s="197"/>
      <c r="DK8" s="197"/>
      <c r="DL8" s="197"/>
      <c r="DM8" s="197"/>
      <c r="DN8" s="197"/>
      <c r="DO8" s="197"/>
      <c r="DP8" s="197"/>
      <c r="DQ8" s="197"/>
      <c r="DR8" s="197"/>
      <c r="DS8" s="197"/>
      <c r="DT8" s="197"/>
      <c r="DU8" s="197"/>
      <c r="DV8" s="197"/>
      <c r="DW8" s="197"/>
      <c r="DX8" s="197"/>
      <c r="DY8" s="197"/>
      <c r="DZ8" s="197"/>
      <c r="EA8" s="197"/>
      <c r="EB8" s="197"/>
      <c r="EC8" s="197"/>
      <c r="ED8" s="197"/>
      <c r="EE8" s="197"/>
      <c r="EF8" s="197"/>
      <c r="EG8" s="197"/>
      <c r="EH8" s="197"/>
      <c r="EI8" s="197"/>
      <c r="EJ8" s="197"/>
      <c r="EK8" s="197"/>
      <c r="EL8" s="197"/>
      <c r="EM8" s="197"/>
      <c r="EN8" s="197"/>
      <c r="EO8" s="197"/>
      <c r="EP8" s="197"/>
      <c r="EQ8" s="197"/>
      <c r="ER8" s="197"/>
      <c r="ES8" s="197"/>
      <c r="ET8" s="197"/>
      <c r="EU8" s="197"/>
      <c r="EV8" s="197"/>
      <c r="EW8" s="197"/>
      <c r="EX8" s="197"/>
      <c r="EY8" s="197"/>
      <c r="EZ8" s="197"/>
      <c r="FA8" s="197"/>
      <c r="FB8" s="197"/>
      <c r="FC8" s="197"/>
      <c r="FD8" s="197"/>
      <c r="FE8" s="197"/>
      <c r="FF8" s="197"/>
      <c r="FG8" s="197"/>
      <c r="FH8" s="197"/>
      <c r="FI8" s="197"/>
      <c r="FJ8" s="197"/>
    </row>
    <row r="9" spans="1:166" s="197" customFormat="1" ht="33" customHeight="1">
      <c r="A9" s="194" t="s">
        <v>647</v>
      </c>
      <c r="B9" s="196"/>
      <c r="C9" s="199"/>
      <c r="D9" s="199"/>
      <c r="E9" s="200"/>
      <c r="F9" s="200"/>
      <c r="G9" s="196"/>
      <c r="H9" s="196"/>
      <c r="I9" s="196"/>
      <c r="J9" s="196"/>
      <c r="K9" s="196"/>
      <c r="L9" s="201"/>
      <c r="M9" s="201"/>
      <c r="N9" s="201"/>
      <c r="O9" s="201"/>
      <c r="P9" s="201"/>
      <c r="Q9" s="201"/>
      <c r="R9" s="201"/>
      <c r="S9" s="201"/>
      <c r="T9" s="201"/>
      <c r="U9" s="201"/>
      <c r="V9" s="201"/>
      <c r="W9" s="201"/>
      <c r="X9" s="201"/>
      <c r="Y9" s="202" t="s">
        <v>648</v>
      </c>
      <c r="Z9" s="202" t="s">
        <v>649</v>
      </c>
      <c r="AA9" s="202" t="s">
        <v>346</v>
      </c>
      <c r="AB9" s="202" t="s">
        <v>650</v>
      </c>
      <c r="AC9" s="202" t="s">
        <v>650</v>
      </c>
      <c r="AD9" s="202" t="s">
        <v>651</v>
      </c>
      <c r="AE9" s="202" t="s">
        <v>652</v>
      </c>
      <c r="AF9" s="202" t="s">
        <v>653</v>
      </c>
      <c r="AG9" s="202" t="s">
        <v>654</v>
      </c>
      <c r="AH9" s="202" t="s">
        <v>655</v>
      </c>
      <c r="AI9" s="202" t="s">
        <v>656</v>
      </c>
      <c r="AJ9" s="202" t="s">
        <v>657</v>
      </c>
      <c r="AK9" s="202" t="s">
        <v>658</v>
      </c>
      <c r="AL9" s="202" t="s">
        <v>659</v>
      </c>
      <c r="AM9" s="202" t="s">
        <v>660</v>
      </c>
      <c r="AN9" s="202" t="s">
        <v>660</v>
      </c>
      <c r="AO9" s="202" t="s">
        <v>661</v>
      </c>
      <c r="AP9" s="202" t="s">
        <v>662</v>
      </c>
      <c r="AQ9" s="202" t="s">
        <v>662</v>
      </c>
      <c r="AR9" s="202" t="s">
        <v>662</v>
      </c>
      <c r="AS9" s="202" t="s">
        <v>662</v>
      </c>
      <c r="AT9" s="202" t="s">
        <v>663</v>
      </c>
      <c r="AU9" s="202" t="s">
        <v>663</v>
      </c>
      <c r="AV9" s="202" t="s">
        <v>664</v>
      </c>
      <c r="AW9" s="202" t="s">
        <v>665</v>
      </c>
      <c r="AX9" s="202" t="s">
        <v>666</v>
      </c>
      <c r="AY9" s="202" t="s">
        <v>667</v>
      </c>
      <c r="AZ9" s="202" t="s">
        <v>668</v>
      </c>
      <c r="BA9" s="202" t="s">
        <v>669</v>
      </c>
      <c r="BB9" s="202" t="s">
        <v>670</v>
      </c>
      <c r="BC9" s="202" t="s">
        <v>671</v>
      </c>
      <c r="BD9" s="225"/>
      <c r="BE9" s="202" t="s">
        <v>672</v>
      </c>
      <c r="BF9" s="223"/>
      <c r="BG9" s="224"/>
      <c r="BH9" s="202"/>
      <c r="BI9" s="225"/>
      <c r="BJ9" s="202"/>
      <c r="BK9" s="223"/>
      <c r="BL9" s="224"/>
      <c r="BM9" s="202"/>
      <c r="BN9" s="225"/>
      <c r="BO9" s="202"/>
      <c r="BP9" s="223"/>
      <c r="BQ9" s="224"/>
      <c r="BR9" s="202"/>
      <c r="BS9" s="225"/>
      <c r="BT9" s="202"/>
      <c r="BU9" s="223"/>
      <c r="BV9" s="224"/>
      <c r="BW9" s="202"/>
      <c r="BX9" s="225"/>
      <c r="BY9" s="202"/>
      <c r="BZ9" s="223"/>
      <c r="CA9" s="224"/>
      <c r="CB9" s="202" t="s">
        <v>673</v>
      </c>
      <c r="CC9" s="202" t="s">
        <v>673</v>
      </c>
      <c r="CD9" s="168"/>
      <c r="CE9" s="168"/>
      <c r="CF9" s="168"/>
      <c r="CG9" s="168"/>
      <c r="CH9" s="168"/>
      <c r="CI9" s="168"/>
      <c r="CJ9" s="168"/>
      <c r="CK9" s="168"/>
      <c r="CL9" s="168"/>
      <c r="CM9" s="168"/>
      <c r="CN9" s="168"/>
      <c r="CO9" s="168"/>
      <c r="CP9" s="168"/>
      <c r="CQ9" s="168"/>
    </row>
    <row r="10" spans="1:166" s="208" customFormat="1" ht="27">
      <c r="A10" s="194" t="s">
        <v>674</v>
      </c>
      <c r="B10" s="203"/>
      <c r="C10" s="203"/>
      <c r="D10" s="203"/>
      <c r="E10" s="204" t="s">
        <v>675</v>
      </c>
      <c r="F10" s="204" t="s">
        <v>676</v>
      </c>
      <c r="G10" s="203"/>
      <c r="H10" s="203"/>
      <c r="I10" s="204" t="s">
        <v>677</v>
      </c>
      <c r="J10" s="204" t="s">
        <v>678</v>
      </c>
      <c r="K10" s="203"/>
      <c r="L10" s="204" t="s">
        <v>679</v>
      </c>
      <c r="M10" s="203"/>
      <c r="N10" s="203"/>
      <c r="O10" s="203"/>
      <c r="P10" s="203"/>
      <c r="Q10" s="203"/>
      <c r="R10" s="204" t="s">
        <v>680</v>
      </c>
      <c r="S10" s="201"/>
      <c r="T10" s="201"/>
      <c r="U10" s="201"/>
      <c r="V10" s="201"/>
      <c r="W10" s="201"/>
      <c r="X10" s="201"/>
      <c r="Y10" s="205" t="s">
        <v>681</v>
      </c>
      <c r="Z10" s="205" t="s">
        <v>682</v>
      </c>
      <c r="AA10" s="203"/>
      <c r="AB10" s="206"/>
      <c r="AC10" s="206"/>
      <c r="AD10" s="206"/>
      <c r="AE10" s="206"/>
      <c r="AF10" s="206"/>
      <c r="AG10" s="207" t="s">
        <v>683</v>
      </c>
      <c r="AH10" s="207" t="s">
        <v>684</v>
      </c>
      <c r="AI10" s="207" t="s">
        <v>685</v>
      </c>
      <c r="AJ10" s="207" t="s">
        <v>686</v>
      </c>
      <c r="AK10" s="207" t="s">
        <v>687</v>
      </c>
      <c r="AL10" s="207" t="s">
        <v>688</v>
      </c>
      <c r="AM10" s="207" t="s">
        <v>689</v>
      </c>
      <c r="AN10" s="207" t="s">
        <v>690</v>
      </c>
      <c r="AO10" s="207" t="s">
        <v>691</v>
      </c>
      <c r="AP10" s="206"/>
      <c r="AQ10" s="206"/>
      <c r="AR10" s="206"/>
      <c r="AS10" s="206"/>
      <c r="AT10" s="206"/>
      <c r="AU10" s="206"/>
      <c r="AV10" s="206"/>
      <c r="AW10" s="206"/>
      <c r="AX10" s="206"/>
      <c r="AY10" s="206"/>
      <c r="AZ10" s="206"/>
      <c r="BA10" s="205" t="s">
        <v>692</v>
      </c>
      <c r="BB10" s="206"/>
      <c r="BC10" s="207" t="s">
        <v>693</v>
      </c>
      <c r="BD10" s="74"/>
      <c r="BE10" s="207" t="s">
        <v>694</v>
      </c>
      <c r="BF10" s="74"/>
      <c r="BG10" s="74"/>
      <c r="BH10" s="207" t="s">
        <v>693</v>
      </c>
      <c r="BI10" s="74"/>
      <c r="BJ10" s="207" t="s">
        <v>694</v>
      </c>
      <c r="BK10" s="74"/>
      <c r="BL10" s="74"/>
      <c r="BM10" s="207" t="s">
        <v>693</v>
      </c>
      <c r="BN10" s="74"/>
      <c r="BO10" s="207" t="s">
        <v>694</v>
      </c>
      <c r="BP10" s="74"/>
      <c r="BQ10" s="74"/>
      <c r="BR10" s="207" t="s">
        <v>693</v>
      </c>
      <c r="BS10" s="74"/>
      <c r="BT10" s="207" t="s">
        <v>694</v>
      </c>
      <c r="BU10" s="74"/>
      <c r="BV10" s="74"/>
      <c r="BW10" s="207" t="s">
        <v>693</v>
      </c>
      <c r="BX10" s="74"/>
      <c r="BY10" s="207" t="s">
        <v>694</v>
      </c>
      <c r="BZ10" s="74"/>
      <c r="CA10" s="74"/>
      <c r="CB10" s="207" t="s">
        <v>695</v>
      </c>
      <c r="CC10" s="207" t="s">
        <v>696</v>
      </c>
      <c r="CD10" s="168"/>
      <c r="CE10" s="168"/>
      <c r="CF10" s="168"/>
      <c r="CG10" s="168"/>
      <c r="CH10" s="168"/>
      <c r="CI10" s="168"/>
      <c r="CJ10" s="168"/>
      <c r="CK10" s="168"/>
      <c r="CL10" s="168"/>
      <c r="CM10" s="168"/>
      <c r="CN10" s="168"/>
      <c r="CO10" s="168"/>
      <c r="CP10" s="168"/>
      <c r="CQ10" s="168"/>
    </row>
    <row r="11" spans="1:166" s="181" customFormat="1" ht="15" customHeight="1">
      <c r="A11" s="180"/>
      <c r="B11" s="111"/>
      <c r="C11" s="61"/>
      <c r="D11" s="61"/>
      <c r="E11" s="285"/>
      <c r="F11" s="285"/>
      <c r="G11" s="285"/>
      <c r="H11" s="288"/>
      <c r="I11" s="313"/>
      <c r="J11" s="285"/>
      <c r="K11" s="286"/>
      <c r="L11" s="112"/>
      <c r="M11" s="112"/>
      <c r="N11" s="112"/>
      <c r="O11" s="283"/>
      <c r="P11" s="113"/>
      <c r="Q11" s="112"/>
      <c r="R11" s="288"/>
      <c r="S11" s="314"/>
      <c r="T11" s="112"/>
      <c r="U11" s="266"/>
      <c r="V11" s="266"/>
      <c r="W11" s="305"/>
      <c r="X11" s="323"/>
      <c r="Y11" s="113"/>
      <c r="Z11" s="113"/>
      <c r="AA11" s="305"/>
      <c r="AB11" s="289"/>
      <c r="AC11" s="289"/>
      <c r="AD11" s="267">
        <f>SUM(Y11,Z11,AB11,AC11)</f>
        <v>0</v>
      </c>
      <c r="AE11" s="306"/>
      <c r="AF11" s="320"/>
      <c r="AG11" s="113"/>
      <c r="AH11" s="113"/>
      <c r="AI11" s="113"/>
      <c r="AJ11" s="113"/>
      <c r="AK11" s="113"/>
      <c r="AL11" s="113"/>
      <c r="AM11" s="113"/>
      <c r="AN11" s="113"/>
      <c r="AO11" s="113"/>
      <c r="AP11" s="289"/>
      <c r="AQ11" s="289"/>
      <c r="AR11" s="289"/>
      <c r="AS11" s="289"/>
      <c r="AT11" s="324">
        <f>SUM(AL11,AM11,AO11,AP11,AQ11,AS11)</f>
        <v>0</v>
      </c>
      <c r="AU11" s="324">
        <f>SUM(AL11,AN11,AO11,AP11,AR11,AS11)</f>
        <v>0</v>
      </c>
      <c r="AV11" s="305"/>
      <c r="AW11" s="287"/>
      <c r="AX11" s="287"/>
      <c r="AY11" s="312"/>
      <c r="AZ11" s="312"/>
      <c r="BA11" s="288"/>
      <c r="BB11" s="113"/>
      <c r="BC11" s="112"/>
      <c r="BD11" s="112"/>
      <c r="BE11" s="113"/>
      <c r="BF11" s="61"/>
      <c r="BG11" s="61"/>
      <c r="BH11" s="112"/>
      <c r="BI11" s="112"/>
      <c r="BJ11" s="113"/>
      <c r="BK11" s="61"/>
      <c r="BL11" s="61"/>
      <c r="BM11" s="112"/>
      <c r="BN11" s="112"/>
      <c r="BO11" s="113"/>
      <c r="BP11" s="61"/>
      <c r="BQ11" s="61"/>
      <c r="BR11" s="112"/>
      <c r="BS11" s="112"/>
      <c r="BT11" s="113"/>
      <c r="BU11" s="61"/>
      <c r="BV11" s="61"/>
      <c r="BW11" s="112"/>
      <c r="BX11" s="112"/>
      <c r="BY11" s="113"/>
      <c r="BZ11" s="61"/>
      <c r="CA11" s="61"/>
      <c r="CB11" s="112"/>
      <c r="CC11" s="113"/>
      <c r="CD11" s="168"/>
      <c r="CE11" s="168"/>
      <c r="CF11" s="168"/>
      <c r="CG11" s="168"/>
      <c r="CH11" s="168"/>
      <c r="CI11" s="168"/>
      <c r="CJ11" s="168"/>
      <c r="CK11" s="168"/>
      <c r="CL11" s="168"/>
      <c r="CM11" s="168"/>
      <c r="CN11" s="168"/>
      <c r="CO11" s="168"/>
      <c r="CP11" s="168"/>
      <c r="CQ11" s="168"/>
    </row>
    <row r="12" spans="1:166" s="51" customFormat="1" ht="15" customHeight="1">
      <c r="A12" s="182"/>
      <c r="B12" s="111"/>
      <c r="C12" s="61"/>
      <c r="D12" s="61"/>
      <c r="E12" s="285"/>
      <c r="F12" s="285"/>
      <c r="G12" s="285"/>
      <c r="H12" s="288"/>
      <c r="I12" s="313"/>
      <c r="J12" s="285"/>
      <c r="K12" s="286"/>
      <c r="L12" s="112"/>
      <c r="M12" s="112"/>
      <c r="N12" s="112"/>
      <c r="O12" s="283"/>
      <c r="P12" s="113"/>
      <c r="Q12" s="112"/>
      <c r="R12" s="288"/>
      <c r="S12" s="314"/>
      <c r="T12" s="112"/>
      <c r="U12" s="266"/>
      <c r="V12" s="266"/>
      <c r="W12" s="305"/>
      <c r="X12" s="323"/>
      <c r="Y12" s="113"/>
      <c r="Z12" s="113"/>
      <c r="AA12" s="305"/>
      <c r="AB12" s="289"/>
      <c r="AC12" s="289"/>
      <c r="AD12" s="267">
        <f t="shared" ref="AD12:AD23" si="0">SUM(Y12,Z12,AB12,AC12)</f>
        <v>0</v>
      </c>
      <c r="AE12" s="306"/>
      <c r="AF12" s="320"/>
      <c r="AG12" s="113"/>
      <c r="AH12" s="113"/>
      <c r="AI12" s="113"/>
      <c r="AJ12" s="113"/>
      <c r="AK12" s="113"/>
      <c r="AL12" s="113"/>
      <c r="AM12" s="113"/>
      <c r="AN12" s="113"/>
      <c r="AO12" s="113"/>
      <c r="AP12" s="289"/>
      <c r="AQ12" s="289"/>
      <c r="AR12" s="289"/>
      <c r="AS12" s="289"/>
      <c r="AT12" s="324">
        <f t="shared" ref="AT12:AT23" si="1">SUM(AL12,AM12,AO12,AP12,AQ12,AS12)</f>
        <v>0</v>
      </c>
      <c r="AU12" s="324">
        <f t="shared" ref="AU12:AU23" si="2">SUM(AL12,AN12,AO12,AP12,AR12,AS12)</f>
        <v>0</v>
      </c>
      <c r="AV12" s="305"/>
      <c r="AW12" s="287"/>
      <c r="AX12" s="287"/>
      <c r="AY12" s="312"/>
      <c r="AZ12" s="312"/>
      <c r="BA12" s="288"/>
      <c r="BB12" s="113"/>
      <c r="BC12" s="112"/>
      <c r="BD12" s="112"/>
      <c r="BE12" s="113"/>
      <c r="BF12" s="61"/>
      <c r="BG12" s="61"/>
      <c r="BH12" s="112"/>
      <c r="BI12" s="112"/>
      <c r="BJ12" s="113"/>
      <c r="BK12" s="61"/>
      <c r="BL12" s="61"/>
      <c r="BM12" s="112"/>
      <c r="BN12" s="112"/>
      <c r="BO12" s="113"/>
      <c r="BP12" s="61"/>
      <c r="BQ12" s="61"/>
      <c r="BR12" s="112"/>
      <c r="BS12" s="112"/>
      <c r="BT12" s="113"/>
      <c r="BU12" s="61"/>
      <c r="BV12" s="61"/>
      <c r="BW12" s="112"/>
      <c r="BX12" s="112"/>
      <c r="BY12" s="113"/>
      <c r="BZ12" s="61"/>
      <c r="CA12" s="61"/>
      <c r="CB12" s="112"/>
      <c r="CC12" s="113"/>
      <c r="CD12" s="168"/>
      <c r="CE12" s="168"/>
      <c r="CF12" s="168"/>
      <c r="CG12" s="168"/>
      <c r="CH12" s="168"/>
      <c r="CI12" s="168"/>
      <c r="CJ12" s="168"/>
      <c r="CK12" s="168"/>
      <c r="CL12" s="168"/>
      <c r="CM12" s="168"/>
      <c r="CN12" s="168"/>
      <c r="CO12" s="168"/>
      <c r="CP12" s="168"/>
      <c r="CQ12" s="168"/>
    </row>
    <row r="13" spans="1:166" s="51" customFormat="1" ht="15" customHeight="1">
      <c r="A13" s="182"/>
      <c r="B13" s="111"/>
      <c r="C13" s="61"/>
      <c r="D13" s="61"/>
      <c r="E13" s="285"/>
      <c r="F13" s="285"/>
      <c r="G13" s="285"/>
      <c r="H13" s="288"/>
      <c r="I13" s="313"/>
      <c r="J13" s="285"/>
      <c r="K13" s="286"/>
      <c r="L13" s="112"/>
      <c r="M13" s="112"/>
      <c r="N13" s="112"/>
      <c r="O13" s="283"/>
      <c r="P13" s="113"/>
      <c r="Q13" s="112"/>
      <c r="R13" s="288"/>
      <c r="S13" s="314"/>
      <c r="T13" s="112"/>
      <c r="U13" s="266"/>
      <c r="V13" s="266"/>
      <c r="W13" s="305"/>
      <c r="X13" s="323"/>
      <c r="Y13" s="113"/>
      <c r="Z13" s="113"/>
      <c r="AA13" s="305"/>
      <c r="AB13" s="289"/>
      <c r="AC13" s="289"/>
      <c r="AD13" s="267">
        <f t="shared" si="0"/>
        <v>0</v>
      </c>
      <c r="AE13" s="306"/>
      <c r="AF13" s="320"/>
      <c r="AG13" s="113"/>
      <c r="AH13" s="113"/>
      <c r="AI13" s="113"/>
      <c r="AJ13" s="113"/>
      <c r="AK13" s="113"/>
      <c r="AL13" s="113"/>
      <c r="AM13" s="113"/>
      <c r="AN13" s="113"/>
      <c r="AO13" s="113"/>
      <c r="AP13" s="289"/>
      <c r="AQ13" s="289"/>
      <c r="AR13" s="289"/>
      <c r="AS13" s="289"/>
      <c r="AT13" s="324">
        <f t="shared" si="1"/>
        <v>0</v>
      </c>
      <c r="AU13" s="324">
        <f t="shared" si="2"/>
        <v>0</v>
      </c>
      <c r="AV13" s="305"/>
      <c r="AW13" s="287"/>
      <c r="AX13" s="287"/>
      <c r="AY13" s="312"/>
      <c r="AZ13" s="312"/>
      <c r="BA13" s="288"/>
      <c r="BB13" s="113"/>
      <c r="BC13" s="112"/>
      <c r="BD13" s="112"/>
      <c r="BE13" s="113"/>
      <c r="BF13" s="61"/>
      <c r="BG13" s="61"/>
      <c r="BH13" s="112"/>
      <c r="BI13" s="112"/>
      <c r="BJ13" s="113"/>
      <c r="BK13" s="61"/>
      <c r="BL13" s="61"/>
      <c r="BM13" s="112"/>
      <c r="BN13" s="112"/>
      <c r="BO13" s="113"/>
      <c r="BP13" s="61"/>
      <c r="BQ13" s="61"/>
      <c r="BR13" s="112"/>
      <c r="BS13" s="112"/>
      <c r="BT13" s="113"/>
      <c r="BU13" s="61"/>
      <c r="BV13" s="61"/>
      <c r="BW13" s="112"/>
      <c r="BX13" s="112"/>
      <c r="BY13" s="113"/>
      <c r="BZ13" s="61"/>
      <c r="CA13" s="61"/>
      <c r="CB13" s="112"/>
      <c r="CC13" s="113"/>
      <c r="CD13" s="168"/>
      <c r="CE13" s="168"/>
      <c r="CF13" s="168"/>
      <c r="CG13" s="168"/>
      <c r="CH13" s="168"/>
      <c r="CI13" s="168"/>
      <c r="CJ13" s="168"/>
      <c r="CK13" s="168"/>
      <c r="CL13" s="168"/>
      <c r="CM13" s="168"/>
      <c r="CN13" s="168"/>
      <c r="CO13" s="168"/>
      <c r="CP13" s="168"/>
      <c r="CQ13" s="168"/>
    </row>
    <row r="14" spans="1:166" s="51" customFormat="1" ht="15" customHeight="1">
      <c r="A14" s="168"/>
      <c r="B14" s="111"/>
      <c r="C14" s="61"/>
      <c r="D14" s="61"/>
      <c r="E14" s="285"/>
      <c r="F14" s="285"/>
      <c r="G14" s="285"/>
      <c r="H14" s="288"/>
      <c r="I14" s="313"/>
      <c r="J14" s="285"/>
      <c r="K14" s="286"/>
      <c r="L14" s="112"/>
      <c r="M14" s="112"/>
      <c r="N14" s="112"/>
      <c r="O14" s="283"/>
      <c r="P14" s="113"/>
      <c r="Q14" s="112"/>
      <c r="R14" s="288"/>
      <c r="S14" s="314"/>
      <c r="T14" s="112"/>
      <c r="U14" s="266"/>
      <c r="V14" s="266"/>
      <c r="W14" s="305"/>
      <c r="X14" s="323"/>
      <c r="Y14" s="113"/>
      <c r="Z14" s="113"/>
      <c r="AA14" s="305"/>
      <c r="AB14" s="289"/>
      <c r="AC14" s="289"/>
      <c r="AD14" s="267">
        <f t="shared" si="0"/>
        <v>0</v>
      </c>
      <c r="AE14" s="306"/>
      <c r="AF14" s="320"/>
      <c r="AG14" s="113"/>
      <c r="AH14" s="113"/>
      <c r="AI14" s="113"/>
      <c r="AJ14" s="113"/>
      <c r="AK14" s="113"/>
      <c r="AL14" s="113"/>
      <c r="AM14" s="113"/>
      <c r="AN14" s="113"/>
      <c r="AO14" s="113"/>
      <c r="AP14" s="289"/>
      <c r="AQ14" s="289"/>
      <c r="AR14" s="289"/>
      <c r="AS14" s="289"/>
      <c r="AT14" s="324">
        <f t="shared" si="1"/>
        <v>0</v>
      </c>
      <c r="AU14" s="324">
        <f t="shared" si="2"/>
        <v>0</v>
      </c>
      <c r="AV14" s="305"/>
      <c r="AW14" s="287"/>
      <c r="AX14" s="287"/>
      <c r="AY14" s="312"/>
      <c r="AZ14" s="312"/>
      <c r="BA14" s="288"/>
      <c r="BB14" s="113"/>
      <c r="BC14" s="112"/>
      <c r="BD14" s="112"/>
      <c r="BE14" s="113"/>
      <c r="BF14" s="61"/>
      <c r="BG14" s="61"/>
      <c r="BH14" s="112"/>
      <c r="BI14" s="112"/>
      <c r="BJ14" s="113"/>
      <c r="BK14" s="61"/>
      <c r="BL14" s="61"/>
      <c r="BM14" s="112"/>
      <c r="BN14" s="112"/>
      <c r="BO14" s="113"/>
      <c r="BP14" s="61"/>
      <c r="BQ14" s="61"/>
      <c r="BR14" s="112"/>
      <c r="BS14" s="112"/>
      <c r="BT14" s="113"/>
      <c r="BU14" s="61"/>
      <c r="BV14" s="61"/>
      <c r="BW14" s="112"/>
      <c r="BX14" s="112"/>
      <c r="BY14" s="113"/>
      <c r="BZ14" s="61"/>
      <c r="CA14" s="61"/>
      <c r="CB14" s="112"/>
      <c r="CC14" s="113"/>
      <c r="CD14" s="168"/>
      <c r="CE14" s="168"/>
      <c r="CF14" s="168"/>
      <c r="CG14" s="168"/>
      <c r="CH14" s="168"/>
      <c r="CI14" s="168"/>
      <c r="CJ14" s="168"/>
      <c r="CK14" s="168"/>
      <c r="CL14" s="168"/>
      <c r="CM14" s="168"/>
      <c r="CN14" s="168"/>
      <c r="CO14" s="168"/>
      <c r="CP14" s="168"/>
      <c r="CQ14" s="168"/>
    </row>
    <row r="15" spans="1:166" s="51" customFormat="1" ht="15" customHeight="1">
      <c r="A15" s="168"/>
      <c r="B15" s="111"/>
      <c r="C15" s="61"/>
      <c r="D15" s="61"/>
      <c r="E15" s="285"/>
      <c r="F15" s="285"/>
      <c r="G15" s="285"/>
      <c r="H15" s="288"/>
      <c r="I15" s="313"/>
      <c r="J15" s="285"/>
      <c r="K15" s="286"/>
      <c r="L15" s="112"/>
      <c r="M15" s="112"/>
      <c r="N15" s="112"/>
      <c r="O15" s="283"/>
      <c r="P15" s="113"/>
      <c r="Q15" s="112"/>
      <c r="R15" s="288"/>
      <c r="S15" s="314"/>
      <c r="T15" s="112"/>
      <c r="U15" s="266"/>
      <c r="V15" s="266"/>
      <c r="W15" s="305"/>
      <c r="X15" s="323"/>
      <c r="Y15" s="113"/>
      <c r="Z15" s="113"/>
      <c r="AA15" s="305"/>
      <c r="AB15" s="289"/>
      <c r="AC15" s="289"/>
      <c r="AD15" s="267">
        <f t="shared" si="0"/>
        <v>0</v>
      </c>
      <c r="AE15" s="306"/>
      <c r="AF15" s="320"/>
      <c r="AG15" s="113"/>
      <c r="AH15" s="113"/>
      <c r="AI15" s="113"/>
      <c r="AJ15" s="113"/>
      <c r="AK15" s="113"/>
      <c r="AL15" s="113"/>
      <c r="AM15" s="113"/>
      <c r="AN15" s="113"/>
      <c r="AO15" s="113"/>
      <c r="AP15" s="289"/>
      <c r="AQ15" s="289"/>
      <c r="AR15" s="289"/>
      <c r="AS15" s="289"/>
      <c r="AT15" s="324">
        <f t="shared" si="1"/>
        <v>0</v>
      </c>
      <c r="AU15" s="324">
        <f t="shared" si="2"/>
        <v>0</v>
      </c>
      <c r="AV15" s="305"/>
      <c r="AW15" s="287"/>
      <c r="AX15" s="287"/>
      <c r="AY15" s="312"/>
      <c r="AZ15" s="312"/>
      <c r="BA15" s="288"/>
      <c r="BB15" s="113"/>
      <c r="BC15" s="112"/>
      <c r="BD15" s="112"/>
      <c r="BE15" s="113"/>
      <c r="BF15" s="61"/>
      <c r="BG15" s="61"/>
      <c r="BH15" s="112"/>
      <c r="BI15" s="112"/>
      <c r="BJ15" s="113"/>
      <c r="BK15" s="61"/>
      <c r="BL15" s="61"/>
      <c r="BM15" s="112"/>
      <c r="BN15" s="112"/>
      <c r="BO15" s="113"/>
      <c r="BP15" s="61"/>
      <c r="BQ15" s="61"/>
      <c r="BR15" s="112"/>
      <c r="BS15" s="112"/>
      <c r="BT15" s="113"/>
      <c r="BU15" s="61"/>
      <c r="BV15" s="61"/>
      <c r="BW15" s="112"/>
      <c r="BX15" s="112"/>
      <c r="BY15" s="113"/>
      <c r="BZ15" s="61"/>
      <c r="CA15" s="61"/>
      <c r="CB15" s="112"/>
      <c r="CC15" s="113"/>
      <c r="CD15" s="168"/>
      <c r="CE15" s="168"/>
      <c r="CF15" s="168"/>
      <c r="CG15" s="168"/>
      <c r="CH15" s="168"/>
      <c r="CI15" s="168"/>
      <c r="CJ15" s="168"/>
      <c r="CK15" s="168"/>
      <c r="CL15" s="168"/>
      <c r="CM15" s="168"/>
      <c r="CN15" s="168"/>
      <c r="CO15" s="168"/>
      <c r="CP15" s="168"/>
      <c r="CQ15" s="168"/>
    </row>
    <row r="16" spans="1:166" s="51" customFormat="1" ht="15" customHeight="1">
      <c r="A16" s="168"/>
      <c r="B16" s="111"/>
      <c r="C16" s="61"/>
      <c r="D16" s="61"/>
      <c r="E16" s="285"/>
      <c r="F16" s="285"/>
      <c r="G16" s="285"/>
      <c r="H16" s="288"/>
      <c r="I16" s="313"/>
      <c r="J16" s="285"/>
      <c r="K16" s="286"/>
      <c r="L16" s="112"/>
      <c r="M16" s="112"/>
      <c r="N16" s="112"/>
      <c r="O16" s="283"/>
      <c r="P16" s="113"/>
      <c r="Q16" s="112"/>
      <c r="R16" s="288"/>
      <c r="S16" s="314"/>
      <c r="T16" s="112"/>
      <c r="U16" s="266"/>
      <c r="V16" s="266"/>
      <c r="W16" s="305"/>
      <c r="X16" s="323"/>
      <c r="Y16" s="113"/>
      <c r="Z16" s="113"/>
      <c r="AA16" s="305"/>
      <c r="AB16" s="289"/>
      <c r="AC16" s="289"/>
      <c r="AD16" s="267">
        <f t="shared" si="0"/>
        <v>0</v>
      </c>
      <c r="AE16" s="306"/>
      <c r="AF16" s="320"/>
      <c r="AG16" s="113"/>
      <c r="AH16" s="113"/>
      <c r="AI16" s="113"/>
      <c r="AJ16" s="113"/>
      <c r="AK16" s="113"/>
      <c r="AL16" s="113"/>
      <c r="AM16" s="113"/>
      <c r="AN16" s="113"/>
      <c r="AO16" s="113"/>
      <c r="AP16" s="289"/>
      <c r="AQ16" s="289"/>
      <c r="AR16" s="289"/>
      <c r="AS16" s="289"/>
      <c r="AT16" s="324">
        <f>SUM(AL16,AM16,AO16,AP16,AQ16,AS16)</f>
        <v>0</v>
      </c>
      <c r="AU16" s="324">
        <f t="shared" si="2"/>
        <v>0</v>
      </c>
      <c r="AV16" s="305"/>
      <c r="AW16" s="287"/>
      <c r="AX16" s="287"/>
      <c r="AY16" s="312"/>
      <c r="AZ16" s="312"/>
      <c r="BA16" s="288"/>
      <c r="BB16" s="113"/>
      <c r="BC16" s="112"/>
      <c r="BD16" s="112"/>
      <c r="BE16" s="113"/>
      <c r="BF16" s="61"/>
      <c r="BG16" s="61"/>
      <c r="BH16" s="112"/>
      <c r="BI16" s="112"/>
      <c r="BJ16" s="113"/>
      <c r="BK16" s="61"/>
      <c r="BL16" s="61"/>
      <c r="BM16" s="112"/>
      <c r="BN16" s="112"/>
      <c r="BO16" s="113"/>
      <c r="BP16" s="61"/>
      <c r="BQ16" s="61"/>
      <c r="BR16" s="112"/>
      <c r="BS16" s="112"/>
      <c r="BT16" s="113"/>
      <c r="BU16" s="61"/>
      <c r="BV16" s="61"/>
      <c r="BW16" s="112"/>
      <c r="BX16" s="112"/>
      <c r="BY16" s="113"/>
      <c r="BZ16" s="61"/>
      <c r="CA16" s="61"/>
      <c r="CB16" s="112"/>
      <c r="CC16" s="113"/>
      <c r="CD16" s="168"/>
      <c r="CE16" s="168"/>
      <c r="CF16" s="168"/>
      <c r="CG16" s="168"/>
      <c r="CH16" s="168"/>
      <c r="CI16" s="168"/>
      <c r="CJ16" s="168"/>
      <c r="CK16" s="168"/>
      <c r="CL16" s="168"/>
      <c r="CM16" s="168"/>
      <c r="CN16" s="168"/>
      <c r="CO16" s="168"/>
      <c r="CP16" s="168"/>
      <c r="CQ16" s="168"/>
    </row>
    <row r="17" spans="1:95" s="51" customFormat="1" ht="15" customHeight="1">
      <c r="A17" s="168"/>
      <c r="B17" s="111"/>
      <c r="C17" s="61"/>
      <c r="D17" s="61"/>
      <c r="E17" s="285"/>
      <c r="F17" s="285"/>
      <c r="G17" s="285"/>
      <c r="H17" s="288"/>
      <c r="I17" s="313"/>
      <c r="J17" s="285"/>
      <c r="K17" s="286"/>
      <c r="L17" s="112"/>
      <c r="M17" s="112"/>
      <c r="N17" s="112"/>
      <c r="O17" s="283"/>
      <c r="P17" s="113"/>
      <c r="Q17" s="112"/>
      <c r="R17" s="288"/>
      <c r="S17" s="314"/>
      <c r="T17" s="112"/>
      <c r="U17" s="266"/>
      <c r="V17" s="266"/>
      <c r="W17" s="305"/>
      <c r="X17" s="323"/>
      <c r="Y17" s="113"/>
      <c r="Z17" s="113"/>
      <c r="AA17" s="305"/>
      <c r="AB17" s="289"/>
      <c r="AC17" s="289"/>
      <c r="AD17" s="267">
        <f t="shared" si="0"/>
        <v>0</v>
      </c>
      <c r="AE17" s="306"/>
      <c r="AF17" s="320"/>
      <c r="AG17" s="113"/>
      <c r="AH17" s="113"/>
      <c r="AI17" s="113"/>
      <c r="AJ17" s="113"/>
      <c r="AK17" s="113"/>
      <c r="AL17" s="113"/>
      <c r="AM17" s="113"/>
      <c r="AN17" s="113"/>
      <c r="AO17" s="113"/>
      <c r="AP17" s="289"/>
      <c r="AQ17" s="289"/>
      <c r="AR17" s="289"/>
      <c r="AS17" s="289"/>
      <c r="AT17" s="324">
        <f t="shared" si="1"/>
        <v>0</v>
      </c>
      <c r="AU17" s="324">
        <f t="shared" si="2"/>
        <v>0</v>
      </c>
      <c r="AV17" s="305"/>
      <c r="AW17" s="287"/>
      <c r="AX17" s="287"/>
      <c r="AY17" s="312"/>
      <c r="AZ17" s="312"/>
      <c r="BA17" s="288"/>
      <c r="BB17" s="113"/>
      <c r="BC17" s="112"/>
      <c r="BD17" s="112"/>
      <c r="BE17" s="113"/>
      <c r="BF17" s="61"/>
      <c r="BG17" s="61"/>
      <c r="BH17" s="112"/>
      <c r="BI17" s="112"/>
      <c r="BJ17" s="113"/>
      <c r="BK17" s="61"/>
      <c r="BL17" s="61"/>
      <c r="BM17" s="112"/>
      <c r="BN17" s="112"/>
      <c r="BO17" s="113"/>
      <c r="BP17" s="61"/>
      <c r="BQ17" s="61"/>
      <c r="BR17" s="112"/>
      <c r="BS17" s="112"/>
      <c r="BT17" s="113"/>
      <c r="BU17" s="61"/>
      <c r="BV17" s="61"/>
      <c r="BW17" s="112"/>
      <c r="BX17" s="112"/>
      <c r="BY17" s="113"/>
      <c r="BZ17" s="61"/>
      <c r="CA17" s="61"/>
      <c r="CB17" s="112"/>
      <c r="CC17" s="113"/>
      <c r="CD17" s="168"/>
      <c r="CE17" s="168"/>
      <c r="CF17" s="168"/>
      <c r="CG17" s="168"/>
      <c r="CH17" s="168"/>
      <c r="CI17" s="168"/>
      <c r="CJ17" s="168"/>
      <c r="CK17" s="168"/>
      <c r="CL17" s="168"/>
      <c r="CM17" s="168"/>
      <c r="CN17" s="168"/>
      <c r="CO17" s="168"/>
      <c r="CP17" s="168"/>
      <c r="CQ17" s="168"/>
    </row>
    <row r="18" spans="1:95" s="51" customFormat="1" ht="15" customHeight="1">
      <c r="A18" s="168"/>
      <c r="B18" s="111"/>
      <c r="C18" s="61"/>
      <c r="D18" s="61"/>
      <c r="E18" s="285"/>
      <c r="F18" s="285"/>
      <c r="G18" s="285"/>
      <c r="H18" s="288"/>
      <c r="I18" s="313"/>
      <c r="J18" s="285"/>
      <c r="K18" s="286"/>
      <c r="L18" s="112"/>
      <c r="M18" s="112"/>
      <c r="N18" s="112"/>
      <c r="O18" s="283"/>
      <c r="P18" s="113"/>
      <c r="Q18" s="112"/>
      <c r="R18" s="288"/>
      <c r="S18" s="314"/>
      <c r="T18" s="112"/>
      <c r="U18" s="266"/>
      <c r="V18" s="266"/>
      <c r="W18" s="305"/>
      <c r="X18" s="323"/>
      <c r="Y18" s="113"/>
      <c r="Z18" s="113"/>
      <c r="AA18" s="305"/>
      <c r="AB18" s="289"/>
      <c r="AC18" s="289"/>
      <c r="AD18" s="267">
        <f t="shared" si="0"/>
        <v>0</v>
      </c>
      <c r="AE18" s="306"/>
      <c r="AF18" s="320"/>
      <c r="AG18" s="113"/>
      <c r="AH18" s="113"/>
      <c r="AI18" s="113"/>
      <c r="AJ18" s="113"/>
      <c r="AK18" s="113"/>
      <c r="AL18" s="113"/>
      <c r="AM18" s="113"/>
      <c r="AN18" s="113"/>
      <c r="AO18" s="113"/>
      <c r="AP18" s="289"/>
      <c r="AQ18" s="289"/>
      <c r="AR18" s="289"/>
      <c r="AS18" s="289"/>
      <c r="AT18" s="324">
        <f t="shared" si="1"/>
        <v>0</v>
      </c>
      <c r="AU18" s="324">
        <f t="shared" si="2"/>
        <v>0</v>
      </c>
      <c r="AV18" s="305"/>
      <c r="AW18" s="287"/>
      <c r="AX18" s="287"/>
      <c r="AY18" s="312"/>
      <c r="AZ18" s="312"/>
      <c r="BA18" s="288"/>
      <c r="BB18" s="113"/>
      <c r="BC18" s="112"/>
      <c r="BD18" s="112"/>
      <c r="BE18" s="113"/>
      <c r="BF18" s="61"/>
      <c r="BG18" s="61"/>
      <c r="BH18" s="112"/>
      <c r="BI18" s="112"/>
      <c r="BJ18" s="113"/>
      <c r="BK18" s="61"/>
      <c r="BL18" s="61"/>
      <c r="BM18" s="112"/>
      <c r="BN18" s="112"/>
      <c r="BO18" s="113"/>
      <c r="BP18" s="61"/>
      <c r="BQ18" s="61"/>
      <c r="BR18" s="112"/>
      <c r="BS18" s="112"/>
      <c r="BT18" s="113"/>
      <c r="BU18" s="61"/>
      <c r="BV18" s="61"/>
      <c r="BW18" s="112"/>
      <c r="BX18" s="112"/>
      <c r="BY18" s="113"/>
      <c r="BZ18" s="61"/>
      <c r="CA18" s="61"/>
      <c r="CB18" s="112"/>
      <c r="CC18" s="113"/>
      <c r="CD18" s="168"/>
      <c r="CE18" s="168"/>
      <c r="CF18" s="168"/>
      <c r="CG18" s="168"/>
      <c r="CH18" s="168"/>
      <c r="CI18" s="168"/>
      <c r="CJ18" s="168"/>
      <c r="CK18" s="168"/>
      <c r="CL18" s="168"/>
      <c r="CM18" s="168"/>
      <c r="CN18" s="168"/>
      <c r="CO18" s="168"/>
      <c r="CP18" s="168"/>
      <c r="CQ18" s="168"/>
    </row>
    <row r="19" spans="1:95" s="51" customFormat="1" ht="15" customHeight="1">
      <c r="A19" s="168"/>
      <c r="B19" s="111"/>
      <c r="C19" s="61"/>
      <c r="D19" s="61"/>
      <c r="E19" s="285"/>
      <c r="F19" s="285"/>
      <c r="G19" s="285"/>
      <c r="H19" s="288"/>
      <c r="I19" s="313"/>
      <c r="J19" s="285"/>
      <c r="K19" s="286"/>
      <c r="L19" s="112"/>
      <c r="M19" s="112"/>
      <c r="N19" s="112"/>
      <c r="O19" s="283"/>
      <c r="P19" s="113"/>
      <c r="Q19" s="112"/>
      <c r="R19" s="288"/>
      <c r="S19" s="314"/>
      <c r="T19" s="112"/>
      <c r="U19" s="266"/>
      <c r="V19" s="266"/>
      <c r="W19" s="305"/>
      <c r="X19" s="323"/>
      <c r="Y19" s="113"/>
      <c r="Z19" s="113"/>
      <c r="AA19" s="305"/>
      <c r="AB19" s="289"/>
      <c r="AC19" s="289"/>
      <c r="AD19" s="267">
        <f t="shared" si="0"/>
        <v>0</v>
      </c>
      <c r="AE19" s="306"/>
      <c r="AF19" s="320"/>
      <c r="AG19" s="113"/>
      <c r="AH19" s="113"/>
      <c r="AI19" s="113"/>
      <c r="AJ19" s="113"/>
      <c r="AK19" s="113"/>
      <c r="AL19" s="113"/>
      <c r="AM19" s="113"/>
      <c r="AN19" s="113"/>
      <c r="AO19" s="113"/>
      <c r="AP19" s="289"/>
      <c r="AQ19" s="289"/>
      <c r="AR19" s="289"/>
      <c r="AS19" s="289"/>
      <c r="AT19" s="324">
        <f t="shared" si="1"/>
        <v>0</v>
      </c>
      <c r="AU19" s="324">
        <f t="shared" si="2"/>
        <v>0</v>
      </c>
      <c r="AV19" s="305"/>
      <c r="AW19" s="287"/>
      <c r="AX19" s="287"/>
      <c r="AY19" s="312"/>
      <c r="AZ19" s="312"/>
      <c r="BA19" s="288"/>
      <c r="BB19" s="113"/>
      <c r="BC19" s="112"/>
      <c r="BD19" s="112"/>
      <c r="BE19" s="113"/>
      <c r="BF19" s="61"/>
      <c r="BG19" s="61"/>
      <c r="BH19" s="112"/>
      <c r="BI19" s="112"/>
      <c r="BJ19" s="113"/>
      <c r="BK19" s="61"/>
      <c r="BL19" s="61"/>
      <c r="BM19" s="112"/>
      <c r="BN19" s="112"/>
      <c r="BO19" s="113"/>
      <c r="BP19" s="61"/>
      <c r="BQ19" s="61"/>
      <c r="BR19" s="112"/>
      <c r="BS19" s="112"/>
      <c r="BT19" s="113"/>
      <c r="BU19" s="61"/>
      <c r="BV19" s="61"/>
      <c r="BW19" s="112"/>
      <c r="BX19" s="112"/>
      <c r="BY19" s="113"/>
      <c r="BZ19" s="61"/>
      <c r="CA19" s="61"/>
      <c r="CB19" s="112"/>
      <c r="CC19" s="113"/>
      <c r="CD19" s="168"/>
      <c r="CE19" s="168"/>
      <c r="CF19" s="168"/>
      <c r="CG19" s="168"/>
      <c r="CH19" s="168"/>
      <c r="CI19" s="168"/>
      <c r="CJ19" s="168"/>
      <c r="CK19" s="168"/>
      <c r="CL19" s="168"/>
      <c r="CM19" s="168"/>
      <c r="CN19" s="168"/>
      <c r="CO19" s="168"/>
      <c r="CP19" s="168"/>
      <c r="CQ19" s="168"/>
    </row>
    <row r="20" spans="1:95" s="51" customFormat="1" ht="15" customHeight="1">
      <c r="A20" s="168"/>
      <c r="B20" s="111"/>
      <c r="C20" s="61"/>
      <c r="D20" s="61"/>
      <c r="E20" s="285"/>
      <c r="F20" s="285"/>
      <c r="G20" s="285"/>
      <c r="H20" s="288"/>
      <c r="I20" s="313"/>
      <c r="J20" s="285"/>
      <c r="K20" s="286"/>
      <c r="L20" s="112"/>
      <c r="M20" s="112"/>
      <c r="N20" s="112"/>
      <c r="O20" s="283"/>
      <c r="P20" s="113"/>
      <c r="Q20" s="112"/>
      <c r="R20" s="288"/>
      <c r="S20" s="314"/>
      <c r="T20" s="112"/>
      <c r="U20" s="266"/>
      <c r="V20" s="266"/>
      <c r="W20" s="305"/>
      <c r="X20" s="323"/>
      <c r="Y20" s="113"/>
      <c r="Z20" s="113"/>
      <c r="AA20" s="305"/>
      <c r="AB20" s="289"/>
      <c r="AC20" s="289"/>
      <c r="AD20" s="267">
        <f t="shared" si="0"/>
        <v>0</v>
      </c>
      <c r="AE20" s="306"/>
      <c r="AF20" s="320"/>
      <c r="AG20" s="113"/>
      <c r="AH20" s="113"/>
      <c r="AI20" s="113"/>
      <c r="AJ20" s="113"/>
      <c r="AK20" s="113"/>
      <c r="AL20" s="113"/>
      <c r="AM20" s="113"/>
      <c r="AN20" s="113"/>
      <c r="AO20" s="113"/>
      <c r="AP20" s="289"/>
      <c r="AQ20" s="289"/>
      <c r="AR20" s="289"/>
      <c r="AS20" s="289"/>
      <c r="AT20" s="324">
        <f t="shared" si="1"/>
        <v>0</v>
      </c>
      <c r="AU20" s="324">
        <f t="shared" si="2"/>
        <v>0</v>
      </c>
      <c r="AV20" s="305"/>
      <c r="AW20" s="287"/>
      <c r="AX20" s="287"/>
      <c r="AY20" s="312"/>
      <c r="AZ20" s="312"/>
      <c r="BA20" s="288"/>
      <c r="BB20" s="113"/>
      <c r="BC20" s="112"/>
      <c r="BD20" s="112"/>
      <c r="BE20" s="113"/>
      <c r="BF20" s="61"/>
      <c r="BG20" s="61"/>
      <c r="BH20" s="112"/>
      <c r="BI20" s="112"/>
      <c r="BJ20" s="113"/>
      <c r="BK20" s="61"/>
      <c r="BL20" s="61"/>
      <c r="BM20" s="112"/>
      <c r="BN20" s="112"/>
      <c r="BO20" s="113"/>
      <c r="BP20" s="61"/>
      <c r="BQ20" s="61"/>
      <c r="BR20" s="112"/>
      <c r="BS20" s="112"/>
      <c r="BT20" s="113"/>
      <c r="BU20" s="61"/>
      <c r="BV20" s="61"/>
      <c r="BW20" s="112"/>
      <c r="BX20" s="112"/>
      <c r="BY20" s="113"/>
      <c r="BZ20" s="61"/>
      <c r="CA20" s="61"/>
      <c r="CB20" s="112"/>
      <c r="CC20" s="113"/>
      <c r="CD20" s="168"/>
      <c r="CE20" s="168"/>
      <c r="CF20" s="168"/>
      <c r="CG20" s="168"/>
      <c r="CH20" s="168"/>
      <c r="CI20" s="168"/>
      <c r="CJ20" s="168"/>
      <c r="CK20" s="168"/>
      <c r="CL20" s="168"/>
      <c r="CM20" s="168"/>
      <c r="CN20" s="168"/>
      <c r="CO20" s="168"/>
      <c r="CP20" s="168"/>
      <c r="CQ20" s="168"/>
    </row>
    <row r="21" spans="1:95" s="51" customFormat="1" ht="15" customHeight="1">
      <c r="A21" s="168"/>
      <c r="B21" s="111"/>
      <c r="C21" s="61"/>
      <c r="D21" s="61"/>
      <c r="E21" s="285"/>
      <c r="F21" s="285"/>
      <c r="G21" s="285"/>
      <c r="H21" s="288"/>
      <c r="I21" s="313"/>
      <c r="J21" s="285"/>
      <c r="K21" s="286"/>
      <c r="L21" s="112"/>
      <c r="M21" s="112"/>
      <c r="N21" s="112"/>
      <c r="O21" s="283"/>
      <c r="P21" s="113"/>
      <c r="Q21" s="112"/>
      <c r="R21" s="288"/>
      <c r="S21" s="314"/>
      <c r="T21" s="112"/>
      <c r="U21" s="266"/>
      <c r="V21" s="266"/>
      <c r="W21" s="305"/>
      <c r="X21" s="323"/>
      <c r="Y21" s="113"/>
      <c r="Z21" s="113"/>
      <c r="AA21" s="305"/>
      <c r="AB21" s="289"/>
      <c r="AC21" s="289"/>
      <c r="AD21" s="267">
        <f t="shared" si="0"/>
        <v>0</v>
      </c>
      <c r="AE21" s="306"/>
      <c r="AF21" s="320"/>
      <c r="AG21" s="113"/>
      <c r="AH21" s="113"/>
      <c r="AI21" s="113"/>
      <c r="AJ21" s="113"/>
      <c r="AK21" s="113"/>
      <c r="AL21" s="113"/>
      <c r="AM21" s="113"/>
      <c r="AN21" s="113"/>
      <c r="AO21" s="113"/>
      <c r="AP21" s="289"/>
      <c r="AQ21" s="289"/>
      <c r="AR21" s="289"/>
      <c r="AS21" s="289"/>
      <c r="AT21" s="324">
        <f t="shared" si="1"/>
        <v>0</v>
      </c>
      <c r="AU21" s="324">
        <f t="shared" si="2"/>
        <v>0</v>
      </c>
      <c r="AV21" s="305"/>
      <c r="AW21" s="287"/>
      <c r="AX21" s="287"/>
      <c r="AY21" s="312"/>
      <c r="AZ21" s="312"/>
      <c r="BA21" s="288"/>
      <c r="BB21" s="113"/>
      <c r="BC21" s="112"/>
      <c r="BD21" s="112"/>
      <c r="BE21" s="113"/>
      <c r="BF21" s="61"/>
      <c r="BG21" s="61"/>
      <c r="BH21" s="112"/>
      <c r="BI21" s="112"/>
      <c r="BJ21" s="113"/>
      <c r="BK21" s="61"/>
      <c r="BL21" s="61"/>
      <c r="BM21" s="112"/>
      <c r="BN21" s="112"/>
      <c r="BO21" s="113"/>
      <c r="BP21" s="61"/>
      <c r="BQ21" s="61"/>
      <c r="BR21" s="112"/>
      <c r="BS21" s="112"/>
      <c r="BT21" s="113"/>
      <c r="BU21" s="61"/>
      <c r="BV21" s="61"/>
      <c r="BW21" s="112"/>
      <c r="BX21" s="112"/>
      <c r="BY21" s="113"/>
      <c r="BZ21" s="61"/>
      <c r="CA21" s="61"/>
      <c r="CB21" s="112"/>
      <c r="CC21" s="113"/>
      <c r="CD21" s="168"/>
      <c r="CE21" s="168"/>
      <c r="CF21" s="168"/>
      <c r="CG21" s="168"/>
      <c r="CH21" s="168"/>
      <c r="CI21" s="168"/>
      <c r="CJ21" s="168"/>
      <c r="CK21" s="168"/>
      <c r="CL21" s="168"/>
      <c r="CM21" s="168"/>
      <c r="CN21" s="168"/>
      <c r="CO21" s="168"/>
      <c r="CP21" s="168"/>
      <c r="CQ21" s="168"/>
    </row>
    <row r="22" spans="1:95" s="51" customFormat="1" ht="15" customHeight="1">
      <c r="A22" s="168"/>
      <c r="B22" s="111"/>
      <c r="C22" s="61"/>
      <c r="D22" s="61"/>
      <c r="E22" s="285"/>
      <c r="F22" s="285"/>
      <c r="G22" s="285"/>
      <c r="H22" s="288"/>
      <c r="I22" s="313"/>
      <c r="J22" s="285"/>
      <c r="K22" s="286"/>
      <c r="L22" s="112"/>
      <c r="M22" s="112"/>
      <c r="N22" s="112"/>
      <c r="O22" s="283"/>
      <c r="P22" s="113"/>
      <c r="Q22" s="112"/>
      <c r="R22" s="288"/>
      <c r="S22" s="314"/>
      <c r="T22" s="112"/>
      <c r="U22" s="266"/>
      <c r="V22" s="266"/>
      <c r="W22" s="305"/>
      <c r="X22" s="323"/>
      <c r="Y22" s="113"/>
      <c r="Z22" s="113"/>
      <c r="AA22" s="305"/>
      <c r="AB22" s="289"/>
      <c r="AC22" s="289"/>
      <c r="AD22" s="267">
        <f t="shared" si="0"/>
        <v>0</v>
      </c>
      <c r="AE22" s="306"/>
      <c r="AF22" s="320"/>
      <c r="AG22" s="113"/>
      <c r="AH22" s="113"/>
      <c r="AI22" s="113"/>
      <c r="AJ22" s="113"/>
      <c r="AK22" s="113"/>
      <c r="AL22" s="113"/>
      <c r="AM22" s="113"/>
      <c r="AN22" s="113"/>
      <c r="AO22" s="113"/>
      <c r="AP22" s="289"/>
      <c r="AQ22" s="289"/>
      <c r="AR22" s="289"/>
      <c r="AS22" s="289"/>
      <c r="AT22" s="324">
        <f t="shared" si="1"/>
        <v>0</v>
      </c>
      <c r="AU22" s="324">
        <f t="shared" si="2"/>
        <v>0</v>
      </c>
      <c r="AV22" s="305"/>
      <c r="AW22" s="287"/>
      <c r="AX22" s="287"/>
      <c r="AY22" s="312"/>
      <c r="AZ22" s="312"/>
      <c r="BA22" s="288"/>
      <c r="BB22" s="113"/>
      <c r="BC22" s="112"/>
      <c r="BD22" s="112"/>
      <c r="BE22" s="113"/>
      <c r="BF22" s="61"/>
      <c r="BG22" s="61"/>
      <c r="BH22" s="112"/>
      <c r="BI22" s="112"/>
      <c r="BJ22" s="113"/>
      <c r="BK22" s="61"/>
      <c r="BL22" s="61"/>
      <c r="BM22" s="112"/>
      <c r="BN22" s="112"/>
      <c r="BO22" s="113"/>
      <c r="BP22" s="61"/>
      <c r="BQ22" s="61"/>
      <c r="BR22" s="112"/>
      <c r="BS22" s="112"/>
      <c r="BT22" s="113"/>
      <c r="BU22" s="61"/>
      <c r="BV22" s="61"/>
      <c r="BW22" s="112"/>
      <c r="BX22" s="112"/>
      <c r="BY22" s="113"/>
      <c r="BZ22" s="61"/>
      <c r="CA22" s="61"/>
      <c r="CB22" s="112"/>
      <c r="CC22" s="113"/>
      <c r="CD22" s="168"/>
      <c r="CE22" s="168"/>
      <c r="CF22" s="168"/>
      <c r="CG22" s="168"/>
      <c r="CH22" s="168"/>
      <c r="CI22" s="168"/>
      <c r="CJ22" s="168"/>
      <c r="CK22" s="168"/>
      <c r="CL22" s="168"/>
      <c r="CM22" s="168"/>
      <c r="CN22" s="168"/>
      <c r="CO22" s="168"/>
      <c r="CP22" s="168"/>
      <c r="CQ22" s="168"/>
    </row>
    <row r="23" spans="1:95" s="51" customFormat="1" ht="15" customHeight="1">
      <c r="A23" s="168"/>
      <c r="B23" s="111"/>
      <c r="C23" s="61"/>
      <c r="D23" s="61"/>
      <c r="E23" s="285"/>
      <c r="F23" s="285"/>
      <c r="G23" s="285"/>
      <c r="H23" s="288"/>
      <c r="I23" s="313"/>
      <c r="J23" s="285"/>
      <c r="K23" s="286"/>
      <c r="L23" s="112"/>
      <c r="M23" s="112"/>
      <c r="N23" s="112"/>
      <c r="O23" s="283"/>
      <c r="P23" s="113"/>
      <c r="Q23" s="112"/>
      <c r="R23" s="288"/>
      <c r="S23" s="314"/>
      <c r="T23" s="112"/>
      <c r="U23" s="266"/>
      <c r="V23" s="266"/>
      <c r="W23" s="305"/>
      <c r="X23" s="323"/>
      <c r="Y23" s="113"/>
      <c r="Z23" s="113"/>
      <c r="AA23" s="305"/>
      <c r="AB23" s="289"/>
      <c r="AC23" s="289"/>
      <c r="AD23" s="267">
        <f t="shared" si="0"/>
        <v>0</v>
      </c>
      <c r="AE23" s="306"/>
      <c r="AF23" s="320"/>
      <c r="AG23" s="113"/>
      <c r="AH23" s="113"/>
      <c r="AI23" s="113"/>
      <c r="AJ23" s="113"/>
      <c r="AK23" s="113"/>
      <c r="AL23" s="113"/>
      <c r="AM23" s="113"/>
      <c r="AN23" s="113"/>
      <c r="AO23" s="113"/>
      <c r="AP23" s="289"/>
      <c r="AQ23" s="289"/>
      <c r="AR23" s="289"/>
      <c r="AS23" s="289"/>
      <c r="AT23" s="324">
        <f t="shared" si="1"/>
        <v>0</v>
      </c>
      <c r="AU23" s="324">
        <f t="shared" si="2"/>
        <v>0</v>
      </c>
      <c r="AV23" s="305"/>
      <c r="AW23" s="287"/>
      <c r="AX23" s="287"/>
      <c r="AY23" s="312"/>
      <c r="AZ23" s="312"/>
      <c r="BA23" s="288"/>
      <c r="BB23" s="113"/>
      <c r="BC23" s="112"/>
      <c r="BD23" s="112"/>
      <c r="BE23" s="113"/>
      <c r="BF23" s="61"/>
      <c r="BG23" s="61"/>
      <c r="BH23" s="112"/>
      <c r="BI23" s="112"/>
      <c r="BJ23" s="113"/>
      <c r="BK23" s="61"/>
      <c r="BL23" s="61"/>
      <c r="BM23" s="112"/>
      <c r="BN23" s="112"/>
      <c r="BO23" s="113"/>
      <c r="BP23" s="61"/>
      <c r="BQ23" s="61"/>
      <c r="BR23" s="112"/>
      <c r="BS23" s="112"/>
      <c r="BT23" s="113"/>
      <c r="BU23" s="61"/>
      <c r="BV23" s="61"/>
      <c r="BW23" s="112"/>
      <c r="BX23" s="112"/>
      <c r="BY23" s="113"/>
      <c r="BZ23" s="61"/>
      <c r="CA23" s="61"/>
      <c r="CB23" s="112"/>
      <c r="CC23" s="113"/>
      <c r="CD23" s="168"/>
      <c r="CE23" s="168"/>
      <c r="CF23" s="168"/>
      <c r="CG23" s="168"/>
      <c r="CH23" s="168"/>
      <c r="CI23" s="168"/>
      <c r="CJ23" s="168"/>
      <c r="CK23" s="168"/>
      <c r="CL23" s="168"/>
      <c r="CM23" s="168"/>
      <c r="CN23" s="168"/>
      <c r="CO23" s="168"/>
      <c r="CP23" s="168"/>
      <c r="CQ23" s="168"/>
    </row>
    <row r="24" spans="1:95" ht="12.75"/>
    <row r="25" spans="1:95" ht="12.75">
      <c r="P25" s="183"/>
      <c r="Q25" s="183"/>
      <c r="R25" s="183"/>
      <c r="S25" s="183"/>
    </row>
    <row r="26" spans="1:95" ht="12.75">
      <c r="J26" s="184"/>
      <c r="P26" s="183"/>
      <c r="Q26" s="183"/>
      <c r="R26" s="183"/>
      <c r="S26" s="183"/>
      <c r="AD26" s="184"/>
    </row>
    <row r="27" spans="1:95" ht="12.75"/>
    <row r="28" spans="1:95" ht="12.75"/>
    <row r="29" spans="1:95" ht="12.75"/>
    <row r="30" spans="1:95" ht="12.75"/>
    <row r="31" spans="1:95" ht="12.75"/>
    <row r="32" spans="1:95" ht="12.75"/>
    <row r="33" ht="12.75"/>
    <row r="34" ht="12.75"/>
    <row r="35" ht="12.75"/>
    <row r="36" ht="13.15" customHeight="1"/>
  </sheetData>
  <sheetProtection algorithmName="SHA-512" hashValue="Kbd5D+asQO6P5gSeT9WCdk6vpRnnpwFlEewpja2qDEfHN5/8r6rTAYT+HVpnDRNJPpHniUlx6/WyjyjPhIYEKg==" saltValue="F/XIYPMZLoGYHhL7IPhXFw==" spinCount="100000" sheet="1" objects="1" scenarios="1"/>
  <mergeCells count="1">
    <mergeCell ref="B1:H1"/>
  </mergeCells>
  <phoneticPr fontId="16" type="noConversion"/>
  <conditionalFormatting sqref="A4:A5">
    <cfRule type="containsText" dxfId="30" priority="57" operator="containsText" text="Please fill in data">
      <formula>NOT(ISERROR(SEARCH("Please fill in data",A4)))</formula>
    </cfRule>
  </conditionalFormatting>
  <conditionalFormatting sqref="B8:P8">
    <cfRule type="containsText" dxfId="29" priority="54" operator="containsText" text="Please fill in data">
      <formula>NOT(ISERROR(SEARCH("Please fill in data",B8)))</formula>
    </cfRule>
  </conditionalFormatting>
  <conditionalFormatting sqref="B11:CC23">
    <cfRule type="containsText" dxfId="28" priority="2" operator="containsText" text="Please fill in data">
      <formula>NOT(ISERROR(SEARCH("Please fill in data",B11)))</formula>
    </cfRule>
  </conditionalFormatting>
  <conditionalFormatting sqref="W8:X8">
    <cfRule type="containsText" dxfId="27" priority="1" operator="containsText" text="Please fill in data">
      <formula>NOT(ISERROR(SEARCH("Please fill in data",W8)))</formula>
    </cfRule>
  </conditionalFormatting>
  <conditionalFormatting sqref="Y8:AE8 Q8:V8 AL8:AU8 AY8:BB8 B9 E9:K9">
    <cfRule type="cellIs" dxfId="26" priority="61" operator="equal">
      <formula>"Quarterly"</formula>
    </cfRule>
  </conditionalFormatting>
  <conditionalFormatting sqref="AE8:AK8">
    <cfRule type="containsText" dxfId="25" priority="41" operator="containsText" text="Please fill in data">
      <formula>NOT(ISERROR(SEARCH("Please fill in data",AE8)))</formula>
    </cfRule>
  </conditionalFormatting>
  <conditionalFormatting sqref="AV8:AX8">
    <cfRule type="containsText" dxfId="24" priority="51" operator="containsText" text="Please fill in data">
      <formula>NOT(ISERROR(SEARCH("Please fill in data",AV8)))</formula>
    </cfRule>
  </conditionalFormatting>
  <conditionalFormatting sqref="BC8:CC8">
    <cfRule type="containsText" dxfId="23" priority="7" operator="containsText" text="Please fill in data">
      <formula>NOT(ISERROR(SEARCH("Please fill in data",BC8)))</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D569E919-228C-4C6F-8E7C-AC8AA55787BF}">
          <x14:formula1>
            <xm:f>'Dropdown Options'!$L$7:$L$12</xm:f>
          </x14:formula1>
          <xm:sqref>D11:D23</xm:sqref>
        </x14:dataValidation>
        <x14:dataValidation type="list" allowBlank="1" showInputMessage="1" showErrorMessage="1" xr:uid="{8A6E7603-94F3-402E-84D4-502BF3347D68}">
          <x14:formula1>
            <xm:f>'Dropdown Options'!$K$7:$K$92</xm:f>
          </x14:formula1>
          <xm:sqref>CB11:CB23</xm:sqref>
        </x14:dataValidation>
        <x14:dataValidation type="list" allowBlank="1" showInputMessage="1" showErrorMessage="1" xr:uid="{AEDA513A-C9E2-4D43-815A-BB6589F0D15E}">
          <x14:formula1>
            <xm:f>'Dropdown Options'!$F$7:$F$8</xm:f>
          </x14:formula1>
          <xm:sqref>AY11:AY23</xm:sqref>
        </x14:dataValidation>
        <x14:dataValidation type="list" allowBlank="1" showInputMessage="1" showErrorMessage="1" xr:uid="{0E25D7D3-A03E-4630-8DA8-388DADC90A56}">
          <x14:formula1>
            <xm:f>'Dropdown Options'!$I$7:$I$10</xm:f>
          </x14:formula1>
          <xm:sqref>AZ11:AZ23</xm:sqref>
        </x14:dataValidation>
        <x14:dataValidation type="list" allowBlank="1" showInputMessage="1" showErrorMessage="1" xr:uid="{FEEEE497-A5C6-4C0B-BD96-A499F2A6E530}">
          <x14:formula1>
            <xm:f>'Dropdown Options'!$J$7:$J$423</xm:f>
          </x14:formula1>
          <xm:sqref>BW11:BX23 BC11:BD23 BR11:BS23 BM11:BN23 BH11:BI23</xm:sqref>
        </x14:dataValidation>
        <x14:dataValidation type="list" allowBlank="1" showInputMessage="1" showErrorMessage="1" xr:uid="{590A07AF-E8EB-4076-96D7-4662B1AEFA86}">
          <x14:formula1>
            <xm:f>'Dropdown Options'!$E$7:$E$68</xm:f>
          </x14:formula1>
          <xm:sqref>BL11:BL23 BV11:BV23 CA11:CA23 BQ11:BQ23 BG11:BG23</xm:sqref>
        </x14:dataValidation>
        <x14:dataValidation type="list" allowBlank="1" showInputMessage="1" showErrorMessage="1" xr:uid="{45FE11CE-FA58-4889-9DDC-22CA1021C679}">
          <x14:formula1>
            <xm:f>'Dropdown Options'!$H$7:$H$47</xm:f>
          </x14:formula1>
          <xm:sqref>M11:M23</xm:sqref>
        </x14:dataValidation>
        <x14:dataValidation type="list" allowBlank="1" showInputMessage="1" showErrorMessage="1" xr:uid="{5BEFCB91-BBF4-4175-B75C-EB9C20A2C5B0}">
          <x14:formula1>
            <xm:f>'Dropdown Options'!$G$7:$G$19</xm:f>
          </x14:formula1>
          <xm:sqref>L11:L23</xm:sqref>
        </x14:dataValidation>
        <x14:dataValidation type="list" allowBlank="1" showInputMessage="1" showErrorMessage="1" xr:uid="{B18A9191-1B72-44DA-98BF-7FCAFF553C0B}">
          <x14:formula1>
            <xm:f>'Dropdown Options'!$A$7:$A$13</xm:f>
          </x14:formula1>
          <xm:sqref>N11:N23</xm:sqref>
        </x14:dataValidation>
        <x14:dataValidation type="list" allowBlank="1" showInputMessage="1" showErrorMessage="1" xr:uid="{5EC01241-9B28-40A6-A2EC-365323C33B8E}">
          <x14:formula1>
            <xm:f>'Dropdown Options'!$O$7:$O$8</xm:f>
          </x14:formula1>
          <xm:sqref>Q11:Q23</xm:sqref>
        </x14:dataValidation>
        <x14:dataValidation type="list" allowBlank="1" showInputMessage="1" showErrorMessage="1" xr:uid="{83B70DC0-B713-40DD-B4D9-9C4E9735AEFC}">
          <x14:formula1>
            <xm:f>'Dropdown Options'!$D$7:$D$41</xm:f>
          </x14:formula1>
          <xm:sqref>T11:T23</xm:sqref>
        </x14:dataValidation>
        <x14:dataValidation type="list" allowBlank="1" showInputMessage="1" showErrorMessage="1" xr:uid="{58D16B97-A3A3-45DF-B698-B9C7F9A30052}">
          <x14:formula1>
            <xm:f>'Dropdown Options'!$Q$7:$Q$8</xm:f>
          </x14:formula1>
          <xm:sqref>X11:X23</xm:sqref>
        </x14:dataValidation>
        <x14:dataValidation type="list" allowBlank="1" showInputMessage="1" showErrorMessage="1" xr:uid="{845DFA18-5FEA-459C-9C5D-FF5455DA88F7}">
          <x14:formula1>
            <xm:f>'Dropdown Options'!$M$7:$M$32</xm:f>
          </x14:formula1>
          <xm:sqref>BZ11:BZ23 C11:C23 BF11:BF23 BK11:BK23 BP11:BP23 BU11:BU23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6BDBC-12B3-41A0-91C5-D07D6290259E}">
  <sheetPr codeName="Sheet5">
    <tabColor rgb="FF006600"/>
  </sheetPr>
  <dimension ref="A1:J98"/>
  <sheetViews>
    <sheetView showGridLines="0" zoomScale="80" zoomScaleNormal="80" workbookViewId="0">
      <pane ySplit="4" topLeftCell="A63" activePane="bottomLeft" state="frozen"/>
      <selection pane="bottomLeft" activeCell="E76" sqref="E76"/>
    </sheetView>
  </sheetViews>
  <sheetFormatPr defaultColWidth="0" defaultRowHeight="12.75"/>
  <cols>
    <col min="1" max="1" width="10.7109375" style="51" customWidth="1"/>
    <col min="2" max="2" width="13.42578125" style="51" customWidth="1"/>
    <col min="3" max="4" width="20.7109375" style="51" customWidth="1"/>
    <col min="5" max="5" width="64.85546875" style="51" customWidth="1"/>
    <col min="6" max="6" width="5.5703125" style="51" customWidth="1"/>
    <col min="7" max="7" width="20.7109375" style="51" customWidth="1"/>
    <col min="8" max="8" width="20.7109375" style="168" customWidth="1"/>
    <col min="9" max="10" width="20.7109375" style="51" customWidth="1"/>
    <col min="11" max="16384" width="8.85546875" style="51" hidden="1"/>
  </cols>
  <sheetData>
    <row r="1" spans="1:9" ht="30" customHeight="1">
      <c r="A1" s="229" t="s">
        <v>697</v>
      </c>
    </row>
    <row r="2" spans="1:9" ht="30" customHeight="1"/>
    <row r="3" spans="1:9" ht="30" customHeight="1">
      <c r="A3" s="252"/>
    </row>
    <row r="4" spans="1:9" ht="54">
      <c r="A4" s="190" t="s">
        <v>9</v>
      </c>
      <c r="B4" s="190" t="s">
        <v>503</v>
      </c>
      <c r="C4" s="190" t="s">
        <v>584</v>
      </c>
      <c r="D4" s="190" t="s">
        <v>698</v>
      </c>
      <c r="E4" s="190" t="s">
        <v>699</v>
      </c>
      <c r="F4" s="185"/>
      <c r="G4" s="190" t="s">
        <v>700</v>
      </c>
      <c r="H4" s="190" t="s">
        <v>701</v>
      </c>
      <c r="I4" s="190" t="s">
        <v>702</v>
      </c>
    </row>
    <row r="5" spans="1:9" ht="20.100000000000001" customHeight="1">
      <c r="A5" s="258"/>
      <c r="B5" s="258"/>
      <c r="C5" s="258"/>
      <c r="D5" s="258"/>
      <c r="E5" s="258"/>
      <c r="F5" s="185"/>
      <c r="G5" s="258"/>
      <c r="H5" s="258"/>
      <c r="I5" s="258"/>
    </row>
    <row r="6" spans="1:9" ht="24.95" customHeight="1">
      <c r="A6" s="191" t="s">
        <v>703</v>
      </c>
      <c r="B6" s="277" t="s">
        <v>504</v>
      </c>
      <c r="C6" s="277" t="s">
        <v>585</v>
      </c>
      <c r="D6" s="277" t="s">
        <v>704</v>
      </c>
      <c r="E6" s="277" t="s">
        <v>705</v>
      </c>
      <c r="F6" s="186"/>
      <c r="G6" s="277" t="s">
        <v>706</v>
      </c>
      <c r="H6" s="277"/>
      <c r="I6" s="277" t="s">
        <v>707</v>
      </c>
    </row>
    <row r="7" spans="1:9" ht="24.95" customHeight="1">
      <c r="A7" s="258" t="s">
        <v>708</v>
      </c>
      <c r="B7" s="258" t="s">
        <v>505</v>
      </c>
      <c r="C7" s="258" t="s">
        <v>30</v>
      </c>
      <c r="D7" s="258" t="s">
        <v>709</v>
      </c>
      <c r="E7" s="258" t="s">
        <v>710</v>
      </c>
      <c r="F7" s="186"/>
      <c r="G7" s="258" t="s">
        <v>711</v>
      </c>
      <c r="H7" s="258"/>
      <c r="I7" s="258"/>
    </row>
    <row r="8" spans="1:9" ht="24.95" customHeight="1">
      <c r="A8" s="191" t="s">
        <v>712</v>
      </c>
      <c r="B8" s="277" t="s">
        <v>506</v>
      </c>
      <c r="C8" s="277" t="s">
        <v>33</v>
      </c>
      <c r="D8" s="277" t="s">
        <v>709</v>
      </c>
      <c r="E8" s="277" t="s">
        <v>713</v>
      </c>
      <c r="F8" s="186"/>
      <c r="G8" s="277" t="s">
        <v>714</v>
      </c>
      <c r="H8" s="277"/>
      <c r="I8" s="277"/>
    </row>
    <row r="9" spans="1:9" ht="24.95" customHeight="1">
      <c r="A9" s="258" t="s">
        <v>715</v>
      </c>
      <c r="B9" s="258" t="s">
        <v>507</v>
      </c>
      <c r="C9" s="258" t="s">
        <v>586</v>
      </c>
      <c r="D9" s="258" t="s">
        <v>716</v>
      </c>
      <c r="E9" s="258" t="s">
        <v>717</v>
      </c>
      <c r="F9" s="186"/>
      <c r="G9" s="258" t="s">
        <v>718</v>
      </c>
      <c r="H9" s="258" t="s">
        <v>719</v>
      </c>
      <c r="I9" s="258" t="s">
        <v>675</v>
      </c>
    </row>
    <row r="10" spans="1:9" ht="24.95" customHeight="1">
      <c r="A10" s="191" t="s">
        <v>720</v>
      </c>
      <c r="B10" s="277" t="s">
        <v>508</v>
      </c>
      <c r="C10" s="277" t="s">
        <v>587</v>
      </c>
      <c r="D10" s="277" t="s">
        <v>716</v>
      </c>
      <c r="E10" s="277" t="s">
        <v>721</v>
      </c>
      <c r="F10" s="186"/>
      <c r="G10" s="277" t="s">
        <v>722</v>
      </c>
      <c r="H10" s="277" t="s">
        <v>723</v>
      </c>
      <c r="I10" s="277" t="s">
        <v>676</v>
      </c>
    </row>
    <row r="11" spans="1:9" ht="24.95" customHeight="1">
      <c r="A11" s="258" t="s">
        <v>724</v>
      </c>
      <c r="B11" s="258" t="s">
        <v>509</v>
      </c>
      <c r="C11" s="258" t="s">
        <v>588</v>
      </c>
      <c r="D11" s="258" t="s">
        <v>716</v>
      </c>
      <c r="E11" s="258" t="s">
        <v>725</v>
      </c>
      <c r="F11" s="186"/>
      <c r="G11" s="258" t="s">
        <v>726</v>
      </c>
      <c r="H11" s="258"/>
      <c r="I11" s="258" t="s">
        <v>707</v>
      </c>
    </row>
    <row r="12" spans="1:9" ht="24.95" customHeight="1">
      <c r="A12" s="191" t="s">
        <v>727</v>
      </c>
      <c r="B12" s="277" t="s">
        <v>510</v>
      </c>
      <c r="C12" s="277" t="s">
        <v>589</v>
      </c>
      <c r="D12" s="277" t="s">
        <v>704</v>
      </c>
      <c r="E12" s="277" t="s">
        <v>728</v>
      </c>
      <c r="F12" s="186"/>
      <c r="G12" s="277" t="s">
        <v>729</v>
      </c>
      <c r="H12" s="277"/>
      <c r="I12" s="277" t="s">
        <v>707</v>
      </c>
    </row>
    <row r="13" spans="1:9" ht="24.95" customHeight="1">
      <c r="A13" s="258" t="s">
        <v>730</v>
      </c>
      <c r="B13" s="258" t="s">
        <v>511</v>
      </c>
      <c r="C13" s="258" t="s">
        <v>590</v>
      </c>
      <c r="D13" s="258" t="s">
        <v>716</v>
      </c>
      <c r="E13" s="258" t="s">
        <v>731</v>
      </c>
      <c r="F13" s="186"/>
      <c r="G13" s="258" t="s">
        <v>732</v>
      </c>
      <c r="H13" s="258" t="s">
        <v>733</v>
      </c>
      <c r="I13" s="258" t="s">
        <v>677</v>
      </c>
    </row>
    <row r="14" spans="1:9" ht="24.95" customHeight="1">
      <c r="A14" s="191" t="s">
        <v>734</v>
      </c>
      <c r="B14" s="277" t="s">
        <v>512</v>
      </c>
      <c r="C14" s="277" t="s">
        <v>591</v>
      </c>
      <c r="D14" s="277" t="s">
        <v>716</v>
      </c>
      <c r="E14" s="277" t="s">
        <v>735</v>
      </c>
      <c r="F14" s="186"/>
      <c r="G14" s="277" t="s">
        <v>591</v>
      </c>
      <c r="H14" s="277" t="s">
        <v>736</v>
      </c>
      <c r="I14" s="277" t="s">
        <v>678</v>
      </c>
    </row>
    <row r="15" spans="1:9" ht="24.95" customHeight="1">
      <c r="A15" s="258" t="s">
        <v>737</v>
      </c>
      <c r="B15" s="258" t="s">
        <v>513</v>
      </c>
      <c r="C15" s="258" t="s">
        <v>592</v>
      </c>
      <c r="D15" s="258" t="s">
        <v>738</v>
      </c>
      <c r="E15" s="258" t="s">
        <v>739</v>
      </c>
      <c r="F15" s="186"/>
      <c r="G15" s="258" t="s">
        <v>740</v>
      </c>
      <c r="H15" s="258"/>
      <c r="I15" s="258" t="s">
        <v>707</v>
      </c>
    </row>
    <row r="16" spans="1:9" ht="24.95" customHeight="1">
      <c r="A16" s="191" t="s">
        <v>741</v>
      </c>
      <c r="B16" s="277" t="s">
        <v>514</v>
      </c>
      <c r="C16" s="277" t="s">
        <v>593</v>
      </c>
      <c r="D16" s="277" t="s">
        <v>709</v>
      </c>
      <c r="E16" s="277" t="s">
        <v>742</v>
      </c>
      <c r="F16" s="186"/>
      <c r="G16" s="277" t="s">
        <v>743</v>
      </c>
      <c r="H16" s="277" t="s">
        <v>744</v>
      </c>
      <c r="I16" s="277" t="s">
        <v>679</v>
      </c>
    </row>
    <row r="17" spans="1:9" ht="24.95" customHeight="1">
      <c r="A17" s="258" t="s">
        <v>745</v>
      </c>
      <c r="B17" s="258" t="s">
        <v>746</v>
      </c>
      <c r="C17" s="258" t="s">
        <v>747</v>
      </c>
      <c r="D17" s="258" t="s">
        <v>709</v>
      </c>
      <c r="E17" s="258" t="s">
        <v>748</v>
      </c>
      <c r="F17" s="186"/>
      <c r="G17" s="258"/>
      <c r="H17" s="258"/>
      <c r="I17" s="258"/>
    </row>
    <row r="18" spans="1:9" ht="24.95" customHeight="1">
      <c r="A18" s="191" t="s">
        <v>749</v>
      </c>
      <c r="B18" s="277" t="s">
        <v>750</v>
      </c>
      <c r="C18" s="277" t="s">
        <v>751</v>
      </c>
      <c r="D18" s="277" t="s">
        <v>709</v>
      </c>
      <c r="E18" s="277" t="s">
        <v>752</v>
      </c>
      <c r="F18" s="186"/>
      <c r="G18" s="277"/>
      <c r="H18" s="277"/>
      <c r="I18" s="277"/>
    </row>
    <row r="19" spans="1:9" ht="24.95" customHeight="1">
      <c r="A19" s="258" t="s">
        <v>753</v>
      </c>
      <c r="B19" s="258" t="s">
        <v>754</v>
      </c>
      <c r="C19" s="258" t="s">
        <v>755</v>
      </c>
      <c r="D19" s="258" t="s">
        <v>709</v>
      </c>
      <c r="E19" s="258" t="s">
        <v>756</v>
      </c>
      <c r="F19" s="186"/>
      <c r="G19" s="258"/>
      <c r="H19" s="258"/>
      <c r="I19" s="258"/>
    </row>
    <row r="20" spans="1:9" ht="24.95" customHeight="1">
      <c r="A20" s="191" t="s">
        <v>757</v>
      </c>
      <c r="B20" s="277" t="s">
        <v>758</v>
      </c>
      <c r="C20" s="277" t="s">
        <v>759</v>
      </c>
      <c r="D20" s="277" t="s">
        <v>709</v>
      </c>
      <c r="E20" s="277" t="s">
        <v>760</v>
      </c>
      <c r="F20" s="186"/>
      <c r="G20" s="277"/>
      <c r="H20" s="277"/>
      <c r="I20" s="277"/>
    </row>
    <row r="21" spans="1:9" ht="24.95" customHeight="1">
      <c r="A21" s="258" t="s">
        <v>761</v>
      </c>
      <c r="B21" s="258" t="s">
        <v>762</v>
      </c>
      <c r="C21" s="258" t="s">
        <v>763</v>
      </c>
      <c r="D21" s="258" t="s">
        <v>709</v>
      </c>
      <c r="E21" s="258" t="s">
        <v>764</v>
      </c>
      <c r="F21" s="186"/>
      <c r="G21" s="258"/>
      <c r="H21" s="258"/>
      <c r="I21" s="258"/>
    </row>
    <row r="22" spans="1:9" ht="24.95" customHeight="1">
      <c r="A22" s="191" t="s">
        <v>765</v>
      </c>
      <c r="B22" s="277" t="s">
        <v>766</v>
      </c>
      <c r="C22" s="277" t="s">
        <v>767</v>
      </c>
      <c r="D22" s="277" t="s">
        <v>709</v>
      </c>
      <c r="E22" s="277" t="s">
        <v>768</v>
      </c>
      <c r="F22" s="186"/>
      <c r="G22" s="277"/>
      <c r="H22" s="277"/>
      <c r="I22" s="277"/>
    </row>
    <row r="23" spans="1:9" ht="24.95" customHeight="1">
      <c r="A23" s="258" t="s">
        <v>769</v>
      </c>
      <c r="B23" s="258" t="s">
        <v>770</v>
      </c>
      <c r="C23" s="258" t="s">
        <v>771</v>
      </c>
      <c r="D23" s="258" t="s">
        <v>709</v>
      </c>
      <c r="E23" s="258" t="s">
        <v>772</v>
      </c>
      <c r="F23" s="186"/>
      <c r="G23" s="258"/>
      <c r="H23" s="258"/>
      <c r="I23" s="258"/>
    </row>
    <row r="24" spans="1:9" ht="24.95" customHeight="1">
      <c r="A24" s="191" t="s">
        <v>773</v>
      </c>
      <c r="B24" s="277" t="s">
        <v>774</v>
      </c>
      <c r="C24" s="277" t="s">
        <v>775</v>
      </c>
      <c r="D24" s="277" t="s">
        <v>709</v>
      </c>
      <c r="E24" s="277" t="s">
        <v>776</v>
      </c>
      <c r="F24" s="186"/>
      <c r="G24" s="277"/>
      <c r="H24" s="277"/>
      <c r="I24" s="277"/>
    </row>
    <row r="25" spans="1:9" ht="24.95" customHeight="1">
      <c r="A25" s="258" t="s">
        <v>777</v>
      </c>
      <c r="B25" s="258" t="s">
        <v>778</v>
      </c>
      <c r="C25" s="258" t="s">
        <v>779</v>
      </c>
      <c r="D25" s="258" t="s">
        <v>709</v>
      </c>
      <c r="E25" s="258" t="s">
        <v>780</v>
      </c>
      <c r="F25" s="186"/>
      <c r="G25" s="258"/>
      <c r="H25" s="258"/>
      <c r="I25" s="258"/>
    </row>
    <row r="26" spans="1:9" ht="24.95" customHeight="1">
      <c r="A26" s="191" t="s">
        <v>781</v>
      </c>
      <c r="B26" s="277" t="s">
        <v>782</v>
      </c>
      <c r="C26" s="277" t="s">
        <v>783</v>
      </c>
      <c r="D26" s="277" t="s">
        <v>709</v>
      </c>
      <c r="E26" s="277" t="s">
        <v>784</v>
      </c>
      <c r="F26" s="186"/>
      <c r="G26" s="277"/>
      <c r="H26" s="277"/>
      <c r="I26" s="277"/>
    </row>
    <row r="27" spans="1:9" ht="24.95" customHeight="1">
      <c r="A27" s="258" t="s">
        <v>785</v>
      </c>
      <c r="B27" s="258" t="s">
        <v>786</v>
      </c>
      <c r="C27" s="258" t="s">
        <v>787</v>
      </c>
      <c r="D27" s="258" t="s">
        <v>709</v>
      </c>
      <c r="E27" s="258" t="s">
        <v>788</v>
      </c>
      <c r="F27" s="186"/>
      <c r="G27" s="258"/>
      <c r="H27" s="258"/>
      <c r="I27" s="258"/>
    </row>
    <row r="28" spans="1:9" ht="24.95" customHeight="1">
      <c r="A28" s="191" t="s">
        <v>789</v>
      </c>
      <c r="B28" s="277" t="s">
        <v>790</v>
      </c>
      <c r="C28" s="277" t="s">
        <v>791</v>
      </c>
      <c r="D28" s="277" t="s">
        <v>709</v>
      </c>
      <c r="E28" s="277" t="s">
        <v>792</v>
      </c>
      <c r="F28" s="186"/>
      <c r="G28" s="277"/>
      <c r="H28" s="277"/>
      <c r="I28" s="277"/>
    </row>
    <row r="29" spans="1:9" ht="24.95" customHeight="1">
      <c r="A29" s="258" t="s">
        <v>793</v>
      </c>
      <c r="B29" s="258" t="s">
        <v>794</v>
      </c>
      <c r="C29" s="258" t="s">
        <v>795</v>
      </c>
      <c r="D29" s="258" t="s">
        <v>709</v>
      </c>
      <c r="E29" s="258" t="s">
        <v>796</v>
      </c>
      <c r="F29" s="186"/>
      <c r="G29" s="258"/>
      <c r="H29" s="258"/>
      <c r="I29" s="258"/>
    </row>
    <row r="30" spans="1:9" ht="24.95" customHeight="1">
      <c r="A30" s="191" t="s">
        <v>797</v>
      </c>
      <c r="B30" s="277" t="s">
        <v>798</v>
      </c>
      <c r="C30" s="277" t="s">
        <v>799</v>
      </c>
      <c r="D30" s="277" t="s">
        <v>709</v>
      </c>
      <c r="E30" s="277" t="s">
        <v>800</v>
      </c>
      <c r="F30" s="186"/>
      <c r="G30" s="277"/>
      <c r="H30" s="277"/>
      <c r="I30" s="277"/>
    </row>
    <row r="31" spans="1:9" ht="24.95" customHeight="1">
      <c r="A31" s="258" t="s">
        <v>801</v>
      </c>
      <c r="B31" s="258" t="s">
        <v>515</v>
      </c>
      <c r="C31" s="258" t="s">
        <v>594</v>
      </c>
      <c r="D31" s="258" t="s">
        <v>709</v>
      </c>
      <c r="E31" s="258" t="s">
        <v>802</v>
      </c>
      <c r="F31" s="186"/>
      <c r="G31" s="258" t="s">
        <v>803</v>
      </c>
      <c r="H31" s="258"/>
      <c r="I31" s="258" t="s">
        <v>707</v>
      </c>
    </row>
    <row r="32" spans="1:9" ht="24.95" customHeight="1">
      <c r="A32" s="191" t="s">
        <v>804</v>
      </c>
      <c r="B32" s="277" t="s">
        <v>516</v>
      </c>
      <c r="C32" s="277" t="s">
        <v>595</v>
      </c>
      <c r="D32" s="277" t="s">
        <v>709</v>
      </c>
      <c r="E32" s="277" t="s">
        <v>805</v>
      </c>
      <c r="F32" s="186"/>
      <c r="G32" s="277" t="s">
        <v>806</v>
      </c>
      <c r="H32" s="277"/>
      <c r="I32" s="277" t="s">
        <v>707</v>
      </c>
    </row>
    <row r="33" spans="1:9" ht="24.95" customHeight="1">
      <c r="A33" s="258" t="s">
        <v>807</v>
      </c>
      <c r="B33" s="258" t="s">
        <v>517</v>
      </c>
      <c r="C33" s="258" t="s">
        <v>596</v>
      </c>
      <c r="D33" s="258" t="s">
        <v>716</v>
      </c>
      <c r="E33" s="258" t="s">
        <v>808</v>
      </c>
      <c r="F33" s="186"/>
      <c r="G33" s="258" t="s">
        <v>809</v>
      </c>
      <c r="H33" s="258"/>
      <c r="I33" s="258" t="s">
        <v>707</v>
      </c>
    </row>
    <row r="34" spans="1:9" ht="24.95" customHeight="1">
      <c r="A34" s="191" t="s">
        <v>810</v>
      </c>
      <c r="B34" s="277" t="s">
        <v>518</v>
      </c>
      <c r="C34" s="277" t="s">
        <v>597</v>
      </c>
      <c r="D34" s="277" t="s">
        <v>704</v>
      </c>
      <c r="E34" s="277" t="s">
        <v>811</v>
      </c>
      <c r="F34" s="186"/>
      <c r="G34" s="277" t="s">
        <v>812</v>
      </c>
      <c r="H34" s="277"/>
      <c r="I34" s="277" t="s">
        <v>707</v>
      </c>
    </row>
    <row r="35" spans="1:9" ht="24.95" customHeight="1">
      <c r="A35" s="258" t="s">
        <v>813</v>
      </c>
      <c r="B35" s="258" t="s">
        <v>519</v>
      </c>
      <c r="C35" s="258" t="s">
        <v>598</v>
      </c>
      <c r="D35" s="258" t="s">
        <v>709</v>
      </c>
      <c r="E35" s="258" t="s">
        <v>814</v>
      </c>
      <c r="F35" s="186"/>
      <c r="G35" s="258"/>
      <c r="H35" s="258"/>
      <c r="I35" s="258"/>
    </row>
    <row r="36" spans="1:9" ht="24.95" customHeight="1">
      <c r="A36" s="191" t="s">
        <v>815</v>
      </c>
      <c r="B36" s="277" t="s">
        <v>520</v>
      </c>
      <c r="C36" s="277" t="s">
        <v>599</v>
      </c>
      <c r="D36" s="277" t="s">
        <v>816</v>
      </c>
      <c r="E36" s="277" t="s">
        <v>817</v>
      </c>
      <c r="F36" s="186"/>
      <c r="G36" s="277"/>
      <c r="H36" s="277" t="s">
        <v>818</v>
      </c>
      <c r="I36" s="277" t="s">
        <v>680</v>
      </c>
    </row>
    <row r="37" spans="1:9" ht="42.75">
      <c r="A37" s="258" t="s">
        <v>819</v>
      </c>
      <c r="B37" s="258" t="s">
        <v>521</v>
      </c>
      <c r="C37" s="258" t="s">
        <v>600</v>
      </c>
      <c r="D37" s="258" t="s">
        <v>816</v>
      </c>
      <c r="E37" s="258" t="s">
        <v>820</v>
      </c>
      <c r="F37" s="186"/>
      <c r="G37" s="258"/>
      <c r="H37" s="258"/>
      <c r="I37" s="258" t="s">
        <v>707</v>
      </c>
    </row>
    <row r="38" spans="1:9" ht="24.95" customHeight="1">
      <c r="A38" s="191" t="s">
        <v>821</v>
      </c>
      <c r="B38" s="277" t="s">
        <v>522</v>
      </c>
      <c r="C38" s="277" t="s">
        <v>601</v>
      </c>
      <c r="D38" s="277" t="s">
        <v>709</v>
      </c>
      <c r="E38" s="277" t="s">
        <v>316</v>
      </c>
      <c r="F38" s="186"/>
      <c r="G38" s="277"/>
      <c r="H38" s="277"/>
      <c r="I38" s="277"/>
    </row>
    <row r="39" spans="1:9" ht="24.95" customHeight="1">
      <c r="A39" s="258" t="s">
        <v>822</v>
      </c>
      <c r="B39" s="258" t="s">
        <v>523</v>
      </c>
      <c r="C39" s="258" t="s">
        <v>602</v>
      </c>
      <c r="D39" s="258" t="s">
        <v>823</v>
      </c>
      <c r="E39" s="258" t="s">
        <v>824</v>
      </c>
      <c r="F39" s="186"/>
      <c r="G39" s="258"/>
      <c r="H39" s="258"/>
      <c r="I39" s="258"/>
    </row>
    <row r="40" spans="1:9" ht="24.95" customHeight="1">
      <c r="A40" s="191" t="s">
        <v>825</v>
      </c>
      <c r="B40" s="277" t="s">
        <v>524</v>
      </c>
      <c r="C40" s="277" t="s">
        <v>603</v>
      </c>
      <c r="D40" s="277" t="s">
        <v>823</v>
      </c>
      <c r="E40" s="277" t="s">
        <v>826</v>
      </c>
      <c r="F40" s="186"/>
      <c r="G40" s="277"/>
      <c r="H40" s="277"/>
      <c r="I40" s="277"/>
    </row>
    <row r="41" spans="1:9" ht="24.95" customHeight="1">
      <c r="A41" s="258" t="s">
        <v>827</v>
      </c>
      <c r="B41" s="258" t="s">
        <v>525</v>
      </c>
      <c r="C41" s="258" t="s">
        <v>604</v>
      </c>
      <c r="D41" s="258" t="s">
        <v>828</v>
      </c>
      <c r="E41" s="258" t="s">
        <v>829</v>
      </c>
      <c r="F41" s="186"/>
      <c r="G41" s="258" t="s">
        <v>830</v>
      </c>
      <c r="H41" s="258"/>
      <c r="I41" s="258"/>
    </row>
    <row r="42" spans="1:9" ht="24.95" customHeight="1">
      <c r="A42" s="191" t="s">
        <v>831</v>
      </c>
      <c r="B42" s="277" t="s">
        <v>526</v>
      </c>
      <c r="C42" s="277" t="s">
        <v>605</v>
      </c>
      <c r="D42" s="277" t="s">
        <v>709</v>
      </c>
      <c r="E42" s="277" t="s">
        <v>832</v>
      </c>
      <c r="F42" s="186"/>
      <c r="G42" s="277" t="s">
        <v>833</v>
      </c>
      <c r="H42" s="277"/>
      <c r="I42" s="277"/>
    </row>
    <row r="43" spans="1:9" ht="24.95" customHeight="1">
      <c r="A43" s="258" t="s">
        <v>834</v>
      </c>
      <c r="B43" s="258" t="s">
        <v>527</v>
      </c>
      <c r="C43" s="258" t="s">
        <v>606</v>
      </c>
      <c r="D43" s="258" t="s">
        <v>816</v>
      </c>
      <c r="E43" s="258" t="s">
        <v>835</v>
      </c>
      <c r="F43" s="186"/>
      <c r="G43" s="258"/>
      <c r="H43" s="258" t="s">
        <v>836</v>
      </c>
      <c r="I43" s="258" t="s">
        <v>681</v>
      </c>
    </row>
    <row r="44" spans="1:9" ht="24.95" customHeight="1">
      <c r="A44" s="191" t="s">
        <v>837</v>
      </c>
      <c r="B44" s="277" t="s">
        <v>528</v>
      </c>
      <c r="C44" s="277" t="s">
        <v>607</v>
      </c>
      <c r="D44" s="277" t="s">
        <v>816</v>
      </c>
      <c r="E44" s="277" t="s">
        <v>838</v>
      </c>
      <c r="F44" s="187"/>
      <c r="G44" s="277"/>
      <c r="H44" s="277" t="s">
        <v>839</v>
      </c>
      <c r="I44" s="277" t="s">
        <v>682</v>
      </c>
    </row>
    <row r="45" spans="1:9" ht="24.95" customHeight="1">
      <c r="A45" s="258" t="s">
        <v>840</v>
      </c>
      <c r="B45" s="258" t="s">
        <v>529</v>
      </c>
      <c r="C45" s="258" t="s">
        <v>100</v>
      </c>
      <c r="D45" s="258" t="s">
        <v>828</v>
      </c>
      <c r="E45" s="258" t="s">
        <v>841</v>
      </c>
      <c r="F45" s="188"/>
      <c r="G45" s="258"/>
      <c r="H45" s="258" t="s">
        <v>842</v>
      </c>
      <c r="I45" s="258" t="s">
        <v>843</v>
      </c>
    </row>
    <row r="46" spans="1:9" ht="24.95" customHeight="1">
      <c r="A46" s="191" t="s">
        <v>844</v>
      </c>
      <c r="B46" s="277" t="s">
        <v>530</v>
      </c>
      <c r="C46" s="277" t="s">
        <v>103</v>
      </c>
      <c r="D46" s="277" t="s">
        <v>816</v>
      </c>
      <c r="E46" s="277" t="s">
        <v>845</v>
      </c>
      <c r="F46" s="187"/>
      <c r="G46" s="277"/>
      <c r="H46" s="277"/>
      <c r="I46" s="277" t="s">
        <v>27</v>
      </c>
    </row>
    <row r="47" spans="1:9" ht="24.95" customHeight="1">
      <c r="A47" s="258" t="s">
        <v>846</v>
      </c>
      <c r="B47" s="258" t="s">
        <v>531</v>
      </c>
      <c r="C47" s="258" t="s">
        <v>106</v>
      </c>
      <c r="D47" s="258" t="s">
        <v>816</v>
      </c>
      <c r="E47" s="258" t="s">
        <v>845</v>
      </c>
      <c r="F47" s="186"/>
      <c r="G47" s="258"/>
      <c r="H47" s="258"/>
      <c r="I47" s="258" t="s">
        <v>707</v>
      </c>
    </row>
    <row r="48" spans="1:9" ht="24.95" customHeight="1">
      <c r="A48" s="191" t="s">
        <v>847</v>
      </c>
      <c r="B48" s="277" t="s">
        <v>532</v>
      </c>
      <c r="C48" s="277" t="s">
        <v>109</v>
      </c>
      <c r="D48" s="277" t="s">
        <v>816</v>
      </c>
      <c r="E48" s="277" t="s">
        <v>848</v>
      </c>
      <c r="F48" s="187"/>
      <c r="G48" s="277"/>
      <c r="H48" s="277"/>
      <c r="I48" s="277" t="s">
        <v>707</v>
      </c>
    </row>
    <row r="49" spans="1:9" ht="24.95" customHeight="1">
      <c r="A49" s="258" t="s">
        <v>849</v>
      </c>
      <c r="B49" s="258" t="s">
        <v>533</v>
      </c>
      <c r="C49" s="258" t="s">
        <v>608</v>
      </c>
      <c r="D49" s="258" t="s">
        <v>828</v>
      </c>
      <c r="E49" s="258" t="s">
        <v>850</v>
      </c>
      <c r="F49" s="186"/>
      <c r="G49" s="258" t="s">
        <v>851</v>
      </c>
      <c r="H49" s="258"/>
      <c r="I49" s="258" t="s">
        <v>707</v>
      </c>
    </row>
    <row r="50" spans="1:9" ht="24.95" customHeight="1">
      <c r="A50" s="191" t="s">
        <v>852</v>
      </c>
      <c r="B50" s="277" t="s">
        <v>534</v>
      </c>
      <c r="C50" s="277" t="s">
        <v>115</v>
      </c>
      <c r="D50" s="277" t="s">
        <v>853</v>
      </c>
      <c r="E50" s="277" t="s">
        <v>854</v>
      </c>
      <c r="F50" s="186"/>
      <c r="G50" s="277" t="s">
        <v>855</v>
      </c>
      <c r="H50" s="277"/>
      <c r="I50" s="277" t="s">
        <v>707</v>
      </c>
    </row>
    <row r="51" spans="1:9" ht="24.95" customHeight="1">
      <c r="A51" s="258" t="s">
        <v>856</v>
      </c>
      <c r="B51" s="258" t="s">
        <v>535</v>
      </c>
      <c r="C51" s="258" t="s">
        <v>609</v>
      </c>
      <c r="D51" s="258" t="s">
        <v>816</v>
      </c>
      <c r="E51" s="258" t="s">
        <v>857</v>
      </c>
      <c r="F51" s="186"/>
      <c r="G51" s="258" t="s">
        <v>858</v>
      </c>
      <c r="H51" s="258" t="s">
        <v>859</v>
      </c>
      <c r="I51" s="258" t="s">
        <v>683</v>
      </c>
    </row>
    <row r="52" spans="1:9" ht="24.95" customHeight="1">
      <c r="A52" s="191" t="s">
        <v>860</v>
      </c>
      <c r="B52" s="277" t="s">
        <v>536</v>
      </c>
      <c r="C52" s="277" t="s">
        <v>610</v>
      </c>
      <c r="D52" s="277" t="s">
        <v>816</v>
      </c>
      <c r="E52" s="277" t="s">
        <v>861</v>
      </c>
      <c r="F52" s="186"/>
      <c r="G52" s="277" t="s">
        <v>862</v>
      </c>
      <c r="H52" s="277" t="s">
        <v>863</v>
      </c>
      <c r="I52" s="277" t="s">
        <v>684</v>
      </c>
    </row>
    <row r="53" spans="1:9" ht="24.95" customHeight="1">
      <c r="A53" s="258" t="s">
        <v>864</v>
      </c>
      <c r="B53" s="258" t="s">
        <v>537</v>
      </c>
      <c r="C53" s="258" t="s">
        <v>611</v>
      </c>
      <c r="D53" s="258" t="s">
        <v>816</v>
      </c>
      <c r="E53" s="258" t="s">
        <v>865</v>
      </c>
      <c r="F53" s="186"/>
      <c r="G53" s="258" t="s">
        <v>866</v>
      </c>
      <c r="H53" s="258" t="s">
        <v>867</v>
      </c>
      <c r="I53" s="258" t="s">
        <v>685</v>
      </c>
    </row>
    <row r="54" spans="1:9" ht="24.95" customHeight="1">
      <c r="A54" s="191" t="s">
        <v>868</v>
      </c>
      <c r="B54" s="277" t="s">
        <v>538</v>
      </c>
      <c r="C54" s="277" t="s">
        <v>612</v>
      </c>
      <c r="D54" s="277" t="s">
        <v>816</v>
      </c>
      <c r="E54" s="277" t="s">
        <v>869</v>
      </c>
      <c r="F54" s="186"/>
      <c r="G54" s="277" t="s">
        <v>870</v>
      </c>
      <c r="H54" s="277" t="s">
        <v>871</v>
      </c>
      <c r="I54" s="277" t="s">
        <v>686</v>
      </c>
    </row>
    <row r="55" spans="1:9" ht="24.95" customHeight="1">
      <c r="A55" s="258" t="s">
        <v>872</v>
      </c>
      <c r="B55" s="258" t="s">
        <v>539</v>
      </c>
      <c r="C55" s="258" t="s">
        <v>613</v>
      </c>
      <c r="D55" s="258" t="s">
        <v>816</v>
      </c>
      <c r="E55" s="258" t="s">
        <v>873</v>
      </c>
      <c r="F55" s="186"/>
      <c r="G55" s="258" t="s">
        <v>874</v>
      </c>
      <c r="H55" s="258" t="s">
        <v>875</v>
      </c>
      <c r="I55" s="258" t="s">
        <v>687</v>
      </c>
    </row>
    <row r="56" spans="1:9" ht="24.95" customHeight="1">
      <c r="A56" s="191" t="s">
        <v>876</v>
      </c>
      <c r="B56" s="277" t="s">
        <v>540</v>
      </c>
      <c r="C56" s="277" t="s">
        <v>175</v>
      </c>
      <c r="D56" s="277" t="s">
        <v>816</v>
      </c>
      <c r="E56" s="277" t="s">
        <v>877</v>
      </c>
      <c r="F56" s="186"/>
      <c r="G56" s="277"/>
      <c r="H56" s="277" t="s">
        <v>878</v>
      </c>
      <c r="I56" s="277" t="s">
        <v>688</v>
      </c>
    </row>
    <row r="57" spans="1:9" ht="24.95" customHeight="1">
      <c r="A57" s="258" t="s">
        <v>879</v>
      </c>
      <c r="B57" s="258" t="s">
        <v>541</v>
      </c>
      <c r="C57" s="258" t="s">
        <v>181</v>
      </c>
      <c r="D57" s="258" t="s">
        <v>816</v>
      </c>
      <c r="E57" s="258" t="s">
        <v>880</v>
      </c>
      <c r="F57" s="186"/>
      <c r="G57" s="258"/>
      <c r="H57" s="258" t="s">
        <v>881</v>
      </c>
      <c r="I57" s="258" t="s">
        <v>689</v>
      </c>
    </row>
    <row r="58" spans="1:9" ht="24.95" customHeight="1">
      <c r="A58" s="191" t="s">
        <v>882</v>
      </c>
      <c r="B58" s="277" t="s">
        <v>542</v>
      </c>
      <c r="C58" s="277" t="s">
        <v>184</v>
      </c>
      <c r="D58" s="277" t="s">
        <v>816</v>
      </c>
      <c r="E58" s="277" t="s">
        <v>883</v>
      </c>
      <c r="F58" s="186"/>
      <c r="G58" s="277"/>
      <c r="H58" s="277" t="s">
        <v>884</v>
      </c>
      <c r="I58" s="277" t="s">
        <v>690</v>
      </c>
    </row>
    <row r="59" spans="1:9" ht="24.95" customHeight="1">
      <c r="A59" s="258" t="s">
        <v>885</v>
      </c>
      <c r="B59" s="258" t="s">
        <v>543</v>
      </c>
      <c r="C59" s="258" t="s">
        <v>190</v>
      </c>
      <c r="D59" s="258" t="s">
        <v>816</v>
      </c>
      <c r="E59" s="258" t="s">
        <v>886</v>
      </c>
      <c r="F59" s="186"/>
      <c r="G59" s="258"/>
      <c r="H59" s="258" t="s">
        <v>887</v>
      </c>
      <c r="I59" s="258" t="s">
        <v>691</v>
      </c>
    </row>
    <row r="60" spans="1:9" ht="24.95" customHeight="1">
      <c r="A60" s="191" t="s">
        <v>888</v>
      </c>
      <c r="B60" s="277" t="s">
        <v>544</v>
      </c>
      <c r="C60" s="277" t="s">
        <v>196</v>
      </c>
      <c r="D60" s="277" t="s">
        <v>816</v>
      </c>
      <c r="E60" s="277" t="s">
        <v>889</v>
      </c>
      <c r="F60" s="186"/>
      <c r="G60" s="277"/>
      <c r="H60" s="277"/>
      <c r="I60" s="277" t="s">
        <v>707</v>
      </c>
    </row>
    <row r="61" spans="1:9" ht="24.95" customHeight="1">
      <c r="A61" s="258" t="s">
        <v>890</v>
      </c>
      <c r="B61" s="258" t="s">
        <v>545</v>
      </c>
      <c r="C61" s="258" t="s">
        <v>614</v>
      </c>
      <c r="D61" s="258" t="s">
        <v>816</v>
      </c>
      <c r="E61" s="258" t="s">
        <v>891</v>
      </c>
      <c r="F61" s="186"/>
      <c r="G61" s="258"/>
      <c r="H61" s="258"/>
      <c r="I61" s="258" t="s">
        <v>707</v>
      </c>
    </row>
    <row r="62" spans="1:9" ht="24.95" customHeight="1">
      <c r="A62" s="191" t="s">
        <v>892</v>
      </c>
      <c r="B62" s="277" t="s">
        <v>546</v>
      </c>
      <c r="C62" s="277" t="s">
        <v>202</v>
      </c>
      <c r="D62" s="277" t="s">
        <v>816</v>
      </c>
      <c r="E62" s="277" t="s">
        <v>893</v>
      </c>
      <c r="F62" s="186"/>
      <c r="G62" s="277"/>
      <c r="H62" s="277"/>
      <c r="I62" s="277" t="s">
        <v>707</v>
      </c>
    </row>
    <row r="63" spans="1:9" ht="24.95" customHeight="1">
      <c r="A63" s="258" t="s">
        <v>894</v>
      </c>
      <c r="B63" s="258" t="s">
        <v>547</v>
      </c>
      <c r="C63" s="258" t="s">
        <v>205</v>
      </c>
      <c r="D63" s="258" t="s">
        <v>816</v>
      </c>
      <c r="E63" s="258" t="s">
        <v>895</v>
      </c>
      <c r="F63" s="186"/>
      <c r="G63" s="258"/>
      <c r="H63" s="258"/>
      <c r="I63" s="258" t="s">
        <v>707</v>
      </c>
    </row>
    <row r="64" spans="1:9" ht="24.95" customHeight="1">
      <c r="A64" s="191" t="s">
        <v>896</v>
      </c>
      <c r="B64" s="277" t="s">
        <v>548</v>
      </c>
      <c r="C64" s="277" t="s">
        <v>208</v>
      </c>
      <c r="D64" s="277" t="s">
        <v>816</v>
      </c>
      <c r="E64" s="277" t="s">
        <v>897</v>
      </c>
      <c r="F64" s="186"/>
      <c r="G64" s="277"/>
      <c r="H64" s="277"/>
      <c r="I64" s="277" t="s">
        <v>707</v>
      </c>
    </row>
    <row r="65" spans="1:9" ht="24.95" customHeight="1">
      <c r="A65" s="258" t="s">
        <v>898</v>
      </c>
      <c r="B65" s="258" t="s">
        <v>549</v>
      </c>
      <c r="C65" s="258" t="s">
        <v>211</v>
      </c>
      <c r="D65" s="258" t="s">
        <v>816</v>
      </c>
      <c r="E65" s="258" t="s">
        <v>899</v>
      </c>
      <c r="F65" s="187"/>
      <c r="G65" s="258"/>
      <c r="H65" s="258"/>
      <c r="I65" s="258" t="s">
        <v>707</v>
      </c>
    </row>
    <row r="66" spans="1:9" ht="24.95" customHeight="1">
      <c r="A66" s="191" t="s">
        <v>900</v>
      </c>
      <c r="B66" s="277" t="s">
        <v>550</v>
      </c>
      <c r="C66" s="277" t="s">
        <v>214</v>
      </c>
      <c r="D66" s="277" t="s">
        <v>828</v>
      </c>
      <c r="E66" s="277" t="s">
        <v>901</v>
      </c>
      <c r="F66" s="186"/>
      <c r="G66" s="277" t="s">
        <v>902</v>
      </c>
      <c r="H66" s="277"/>
      <c r="I66" s="277" t="s">
        <v>707</v>
      </c>
    </row>
    <row r="67" spans="1:9" ht="24.95" customHeight="1">
      <c r="A67" s="258" t="s">
        <v>903</v>
      </c>
      <c r="B67" s="258" t="s">
        <v>551</v>
      </c>
      <c r="C67" s="258" t="s">
        <v>217</v>
      </c>
      <c r="D67" s="258" t="s">
        <v>853</v>
      </c>
      <c r="E67" s="258" t="s">
        <v>904</v>
      </c>
      <c r="F67" s="187"/>
      <c r="G67" s="258" t="s">
        <v>905</v>
      </c>
      <c r="H67" s="258"/>
      <c r="I67" s="258" t="s">
        <v>707</v>
      </c>
    </row>
    <row r="68" spans="1:9" ht="24.95" customHeight="1">
      <c r="A68" s="191" t="s">
        <v>906</v>
      </c>
      <c r="B68" s="277" t="s">
        <v>552</v>
      </c>
      <c r="C68" s="277" t="s">
        <v>220</v>
      </c>
      <c r="D68" s="277" t="s">
        <v>853</v>
      </c>
      <c r="E68" s="277" t="s">
        <v>907</v>
      </c>
      <c r="F68" s="186"/>
      <c r="G68" s="277" t="s">
        <v>905</v>
      </c>
      <c r="H68" s="277"/>
      <c r="I68" s="277" t="s">
        <v>707</v>
      </c>
    </row>
    <row r="69" spans="1:9" ht="24.95" customHeight="1">
      <c r="A69" s="258" t="s">
        <v>908</v>
      </c>
      <c r="B69" s="258" t="s">
        <v>553</v>
      </c>
      <c r="C69" s="258" t="s">
        <v>615</v>
      </c>
      <c r="D69" s="258" t="s">
        <v>709</v>
      </c>
      <c r="E69" s="258" t="s">
        <v>909</v>
      </c>
      <c r="F69" s="186"/>
      <c r="G69" s="258"/>
      <c r="H69" s="258"/>
      <c r="I69" s="258" t="s">
        <v>707</v>
      </c>
    </row>
    <row r="70" spans="1:9" ht="24.95" customHeight="1">
      <c r="A70" s="191" t="s">
        <v>910</v>
      </c>
      <c r="B70" s="277" t="s">
        <v>554</v>
      </c>
      <c r="C70" s="277" t="s">
        <v>616</v>
      </c>
      <c r="D70" s="277" t="s">
        <v>709</v>
      </c>
      <c r="E70" s="277" t="s">
        <v>911</v>
      </c>
      <c r="F70" s="186"/>
      <c r="G70" s="277"/>
      <c r="H70" s="277"/>
      <c r="I70" s="277" t="s">
        <v>707</v>
      </c>
    </row>
    <row r="71" spans="1:9" ht="24.95" customHeight="1">
      <c r="A71" s="258" t="s">
        <v>912</v>
      </c>
      <c r="B71" s="258" t="s">
        <v>555</v>
      </c>
      <c r="C71" s="258" t="s">
        <v>277</v>
      </c>
      <c r="D71" s="258" t="s">
        <v>816</v>
      </c>
      <c r="E71" s="258" t="s">
        <v>913</v>
      </c>
      <c r="F71" s="187"/>
      <c r="G71" s="258"/>
      <c r="H71" s="258" t="s">
        <v>914</v>
      </c>
      <c r="I71" s="258" t="s">
        <v>692</v>
      </c>
    </row>
    <row r="72" spans="1:9" ht="24.95" customHeight="1">
      <c r="A72" s="191" t="s">
        <v>915</v>
      </c>
      <c r="B72" s="277" t="s">
        <v>556</v>
      </c>
      <c r="C72" s="277" t="s">
        <v>617</v>
      </c>
      <c r="D72" s="277" t="s">
        <v>816</v>
      </c>
      <c r="E72" s="277" t="s">
        <v>916</v>
      </c>
      <c r="F72" s="187"/>
      <c r="G72" s="277"/>
      <c r="H72" s="277"/>
      <c r="I72" s="277" t="s">
        <v>707</v>
      </c>
    </row>
    <row r="73" spans="1:9" ht="24.95" customHeight="1">
      <c r="A73" s="258" t="s">
        <v>917</v>
      </c>
      <c r="B73" s="258" t="s">
        <v>557</v>
      </c>
      <c r="C73" s="258" t="s">
        <v>618</v>
      </c>
      <c r="D73" s="258" t="s">
        <v>709</v>
      </c>
      <c r="E73" s="258" t="s">
        <v>918</v>
      </c>
      <c r="F73" s="186"/>
      <c r="G73" s="258" t="s">
        <v>919</v>
      </c>
      <c r="H73" s="258" t="s">
        <v>920</v>
      </c>
      <c r="I73" s="258" t="s">
        <v>695</v>
      </c>
    </row>
    <row r="74" spans="1:9" ht="24.95" customHeight="1">
      <c r="A74" s="191" t="s">
        <v>921</v>
      </c>
      <c r="B74" s="277" t="s">
        <v>559</v>
      </c>
      <c r="C74" s="277" t="s">
        <v>620</v>
      </c>
      <c r="D74" s="277" t="s">
        <v>816</v>
      </c>
      <c r="E74" s="277" t="s">
        <v>922</v>
      </c>
      <c r="F74" s="186"/>
      <c r="G74" s="277" t="s">
        <v>923</v>
      </c>
      <c r="H74" s="277" t="s">
        <v>924</v>
      </c>
      <c r="I74" s="277" t="s">
        <v>694</v>
      </c>
    </row>
    <row r="75" spans="1:9" ht="24.95" customHeight="1">
      <c r="A75" s="258" t="s">
        <v>925</v>
      </c>
      <c r="B75" s="258" t="s">
        <v>582</v>
      </c>
      <c r="C75" s="258" t="s">
        <v>926</v>
      </c>
      <c r="D75" s="258" t="s">
        <v>709</v>
      </c>
      <c r="E75" s="258" t="s">
        <v>918</v>
      </c>
      <c r="F75" s="186"/>
      <c r="G75" s="258" t="s">
        <v>927</v>
      </c>
      <c r="H75" s="258" t="s">
        <v>920</v>
      </c>
      <c r="I75" s="258" t="s">
        <v>695</v>
      </c>
    </row>
    <row r="76" spans="1:9" ht="24.95" customHeight="1">
      <c r="A76" s="191" t="s">
        <v>928</v>
      </c>
      <c r="B76" s="277" t="s">
        <v>583</v>
      </c>
      <c r="C76" s="277" t="s">
        <v>644</v>
      </c>
      <c r="D76" s="277" t="s">
        <v>816</v>
      </c>
      <c r="E76" s="277" t="s">
        <v>929</v>
      </c>
      <c r="F76" s="186"/>
      <c r="G76" s="277" t="s">
        <v>923</v>
      </c>
      <c r="H76" s="277" t="s">
        <v>930</v>
      </c>
      <c r="I76" s="277" t="s">
        <v>696</v>
      </c>
    </row>
    <row r="77" spans="1:9">
      <c r="G77" s="278"/>
      <c r="H77" s="279"/>
      <c r="I77" s="278"/>
    </row>
    <row r="79" spans="1:9" ht="13.5" thickBot="1"/>
    <row r="80" spans="1:9" ht="14.25">
      <c r="B80" s="335" t="s">
        <v>931</v>
      </c>
      <c r="C80" s="336"/>
      <c r="D80" s="336"/>
      <c r="E80" s="336"/>
      <c r="F80" s="336"/>
      <c r="G80" s="336"/>
      <c r="H80" s="336"/>
      <c r="I80" s="337"/>
    </row>
    <row r="81" spans="2:9" ht="14.25">
      <c r="B81" s="244"/>
      <c r="C81" s="192" t="s">
        <v>932</v>
      </c>
      <c r="D81" s="192"/>
      <c r="E81" s="192" t="s">
        <v>933</v>
      </c>
      <c r="F81" s="192"/>
      <c r="G81" s="192"/>
      <c r="H81" s="192"/>
      <c r="I81" s="245"/>
    </row>
    <row r="82" spans="2:9" ht="14.25">
      <c r="B82" s="246"/>
      <c r="C82" s="191" t="s">
        <v>934</v>
      </c>
      <c r="D82" s="191"/>
      <c r="E82" s="191" t="s">
        <v>935</v>
      </c>
      <c r="F82" s="191"/>
      <c r="G82" s="191"/>
      <c r="H82" s="191"/>
      <c r="I82" s="247"/>
    </row>
    <row r="83" spans="2:9" ht="14.25">
      <c r="B83" s="244"/>
      <c r="C83" s="192" t="s">
        <v>936</v>
      </c>
      <c r="D83" s="192"/>
      <c r="E83" s="192" t="s">
        <v>937</v>
      </c>
      <c r="F83" s="192"/>
      <c r="G83" s="192"/>
      <c r="H83" s="192"/>
      <c r="I83" s="245"/>
    </row>
    <row r="84" spans="2:9" ht="14.25">
      <c r="B84" s="246"/>
      <c r="C84" s="191" t="s">
        <v>938</v>
      </c>
      <c r="D84" s="191"/>
      <c r="E84" s="191" t="s">
        <v>939</v>
      </c>
      <c r="F84" s="191"/>
      <c r="G84" s="191"/>
      <c r="H84" s="191"/>
      <c r="I84" s="247"/>
    </row>
    <row r="85" spans="2:9" ht="14.25">
      <c r="B85" s="244"/>
      <c r="C85" s="192" t="s">
        <v>940</v>
      </c>
      <c r="D85" s="192"/>
      <c r="E85" s="192" t="s">
        <v>941</v>
      </c>
      <c r="F85" s="192"/>
      <c r="G85" s="192"/>
      <c r="H85" s="192"/>
      <c r="I85" s="245"/>
    </row>
    <row r="86" spans="2:9" ht="14.25">
      <c r="B86" s="246"/>
      <c r="C86" s="191" t="s">
        <v>942</v>
      </c>
      <c r="D86" s="191"/>
      <c r="E86" s="191" t="s">
        <v>943</v>
      </c>
      <c r="F86" s="191"/>
      <c r="G86" s="191"/>
      <c r="H86" s="191"/>
      <c r="I86" s="247"/>
    </row>
    <row r="87" spans="2:9" ht="14.25">
      <c r="B87" s="244"/>
      <c r="C87" s="192" t="s">
        <v>944</v>
      </c>
      <c r="D87" s="192"/>
      <c r="E87" s="192" t="s">
        <v>945</v>
      </c>
      <c r="F87" s="192"/>
      <c r="G87" s="192"/>
      <c r="H87" s="192"/>
      <c r="I87" s="245"/>
    </row>
    <row r="88" spans="2:9" ht="14.25">
      <c r="B88" s="246"/>
      <c r="C88" s="191" t="s">
        <v>946</v>
      </c>
      <c r="D88" s="191"/>
      <c r="E88" s="191" t="s">
        <v>947</v>
      </c>
      <c r="F88" s="191"/>
      <c r="G88" s="191"/>
      <c r="H88" s="191"/>
      <c r="I88" s="247"/>
    </row>
    <row r="89" spans="2:9" ht="14.25">
      <c r="B89" s="244"/>
      <c r="C89" s="192" t="s">
        <v>948</v>
      </c>
      <c r="D89" s="192"/>
      <c r="E89" s="192" t="s">
        <v>949</v>
      </c>
      <c r="F89" s="192"/>
      <c r="G89" s="192"/>
      <c r="H89" s="192"/>
      <c r="I89" s="245"/>
    </row>
    <row r="90" spans="2:9" ht="14.25">
      <c r="B90" s="246"/>
      <c r="C90" s="191" t="s">
        <v>950</v>
      </c>
      <c r="D90" s="191"/>
      <c r="E90" s="191" t="s">
        <v>951</v>
      </c>
      <c r="F90" s="191"/>
      <c r="G90" s="191"/>
      <c r="H90" s="191"/>
      <c r="I90" s="247"/>
    </row>
    <row r="91" spans="2:9" ht="14.25">
      <c r="B91" s="244"/>
      <c r="C91" s="192" t="s">
        <v>952</v>
      </c>
      <c r="D91" s="192"/>
      <c r="E91" s="192" t="s">
        <v>953</v>
      </c>
      <c r="F91" s="192"/>
      <c r="G91" s="192"/>
      <c r="H91" s="192"/>
      <c r="I91" s="245"/>
    </row>
    <row r="92" spans="2:9" ht="14.25">
      <c r="B92" s="246"/>
      <c r="C92" s="191" t="s">
        <v>954</v>
      </c>
      <c r="D92" s="191"/>
      <c r="E92" s="191" t="s">
        <v>955</v>
      </c>
      <c r="F92" s="191"/>
      <c r="G92" s="191"/>
      <c r="H92" s="191"/>
      <c r="I92" s="247"/>
    </row>
    <row r="93" spans="2:9" ht="14.25">
      <c r="B93" s="244"/>
      <c r="C93" s="192" t="s">
        <v>956</v>
      </c>
      <c r="D93" s="192"/>
      <c r="E93" s="192" t="s">
        <v>957</v>
      </c>
      <c r="F93" s="192"/>
      <c r="G93" s="192"/>
      <c r="H93" s="192"/>
      <c r="I93" s="245"/>
    </row>
    <row r="94" spans="2:9" ht="14.25">
      <c r="B94" s="246"/>
      <c r="C94" s="191" t="s">
        <v>958</v>
      </c>
      <c r="D94" s="191"/>
      <c r="E94" s="191" t="s">
        <v>959</v>
      </c>
      <c r="F94" s="191"/>
      <c r="G94" s="191"/>
      <c r="H94" s="191"/>
      <c r="I94" s="247"/>
    </row>
    <row r="95" spans="2:9" ht="14.25">
      <c r="B95" s="244"/>
      <c r="C95" s="192" t="s">
        <v>960</v>
      </c>
      <c r="D95" s="192"/>
      <c r="E95" s="192" t="s">
        <v>961</v>
      </c>
      <c r="F95" s="192"/>
      <c r="G95" s="192"/>
      <c r="H95" s="192"/>
      <c r="I95" s="245"/>
    </row>
    <row r="96" spans="2:9" ht="14.25">
      <c r="B96" s="246"/>
      <c r="C96" s="191" t="s">
        <v>962</v>
      </c>
      <c r="D96" s="191"/>
      <c r="E96" s="191" t="s">
        <v>963</v>
      </c>
      <c r="F96" s="191"/>
      <c r="G96" s="191"/>
      <c r="H96" s="191"/>
      <c r="I96" s="247"/>
    </row>
    <row r="97" spans="1:9" ht="14.25">
      <c r="A97" s="325"/>
      <c r="B97" s="326"/>
      <c r="C97" s="192" t="s">
        <v>964</v>
      </c>
      <c r="D97" s="332"/>
      <c r="E97" s="192" t="s">
        <v>965</v>
      </c>
      <c r="F97" s="332"/>
      <c r="G97" s="332"/>
      <c r="H97" s="332"/>
      <c r="I97" s="327"/>
    </row>
    <row r="98" spans="1:9" ht="15" thickBot="1">
      <c r="A98" s="325"/>
      <c r="B98" s="328"/>
      <c r="C98" s="249" t="s">
        <v>966</v>
      </c>
      <c r="D98" s="329"/>
      <c r="E98" s="249" t="s">
        <v>967</v>
      </c>
      <c r="F98" s="329"/>
      <c r="G98" s="329"/>
      <c r="H98" s="329"/>
      <c r="I98" s="330"/>
    </row>
  </sheetData>
  <sheetProtection algorithmName="SHA-512" hashValue="EjEP4qai0sNG5Ubl+QgYAnbCtrBP1ULZLxhm+gm9Gs+EF2hkL/7UQkBPxFrUtmGJIdhnt/n87BcxRKJY8TQzGA==" saltValue="hFWgbpzbFkdWpW9f6xmhOQ==" spinCount="100000" sheet="1" objects="1" scenarios="1"/>
  <mergeCells count="1">
    <mergeCell ref="B80:I80"/>
  </mergeCells>
  <phoneticPr fontId="16" type="noConversion"/>
  <conditionalFormatting sqref="F6:F76">
    <cfRule type="containsText" dxfId="22" priority="7" operator="containsText" text="Please fill in data">
      <formula>NOT(ISERROR(SEARCH("Please fill in data",F6)))</formula>
    </cfRule>
  </conditionalFormatting>
  <conditionalFormatting sqref="F77:J79 J80:J83">
    <cfRule type="containsText" dxfId="21" priority="24" operator="containsText" text="Please fill in data">
      <formula>NOT(ISERROR(SEARCH("Please fill in data",F77)))</formula>
    </cfRule>
  </conditionalFormatting>
  <hyperlinks>
    <hyperlink ref="E6" r:id="rId1" display="ID provided by fund manager/direct investor. Unique identifier of asset known by the direct fund manager/direct investor. This ID should remain unchanged for every period. Aligned with INREV ALI, click to see the details." xr:uid="{EA5F5AE1-54D5-45B2-8E01-3475A8256766}"/>
    <hyperlink ref="E9" r:id="rId2" xr:uid="{8D565690-D1D3-497E-82D4-5F454C3E58AC}"/>
    <hyperlink ref="E10" r:id="rId3" xr:uid="{EDF2A01F-C6A3-4CBC-B4EA-9676A37225A6}"/>
    <hyperlink ref="E11" r:id="rId4" xr:uid="{4AF85240-16AC-4ADA-98EC-1504BA5CA9AB}"/>
    <hyperlink ref="E12" r:id="rId5" xr:uid="{BE116AED-97B4-4111-B53E-EA2B987F3FA6}"/>
    <hyperlink ref="E13" r:id="rId6" xr:uid="{4140CBB1-F606-4385-A46E-6F81951D1FAE}"/>
    <hyperlink ref="E14" r:id="rId7" xr:uid="{129E2943-FD3D-41EC-BFBD-01939B81FF09}"/>
    <hyperlink ref="E15" r:id="rId8" display="Geocoding is the process of converting addresses (like &quot;1600 Amphitheatre Parkway, Mountain View, CA&quot;) into geographic coordinates (like latitude 37.423021 and longitude -122.083739). The following website https://plus.codes/ needs to be used to lookup the correct GEO code. GEO code should be provided in the following format: 52.337063,4.873062. Aligned with INREV ALI, click to see the details." xr:uid="{14614C10-C75C-443C-9EF0-8B78491CC940}"/>
    <hyperlink ref="E16" r:id="rId9" display="Asset use (e.g. retail, office, industrial, residential, etc).  Main asset use is determined by the local authority classification or is manager defined. If the share of market rent of any single asset use type is greater than 50% select this as the main asset use. If none of the types has a share greater than 50%, the asset type should be defined as mixed. Aligned with INREV ALI, click to see the details." xr:uid="{B252D03B-30BB-4572-915B-9B6B5874F46C}"/>
    <hyperlink ref="E31" r:id="rId10" display="Asset sub-type depends on the asset type. (eg for residential: student housing, social housing, etc). If the share of market rent of any single sub-asset use type is greater than 50% select this as the main asset use. If none of the types has a share greater than 50%, the asset sub type should be defined as mixed. Aligned with INREV ALI, click to see the details." xr:uid="{0A865940-6E09-4338-93E6-683B66695E8B}"/>
    <hyperlink ref="E32" r:id="rId11" xr:uid="{EB488BFE-15A9-489C-A60F-35950D4A71A0}"/>
    <hyperlink ref="E33" r:id="rId12" xr:uid="{ABD0F290-26A8-4870-99C4-4B438817E4C3}"/>
    <hyperlink ref="E34" r:id="rId13" display="ID provided by fund manager. Unique identifier of asset known by the fund manager. This ID should only change when the asset is sold to another fund or investor. Aligned with INREV ALI, click to see the details." xr:uid="{2418086A-82FB-43E2-B8AE-F041F34647E9}"/>
  </hyperlinks>
  <pageMargins left="0.7" right="0.7" top="0.75" bottom="0.75" header="0.3" footer="0.3"/>
  <pageSetup paperSize="9" orientation="portrait" r:id="rId14"/>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D3576-AEEF-4681-BC0D-48A523151A97}">
  <sheetPr codeName="Sheet6">
    <tabColor theme="0"/>
  </sheetPr>
  <dimension ref="A1"/>
  <sheetViews>
    <sheetView workbookViewId="0"/>
  </sheetViews>
  <sheetFormatPr defaultRowHeight="12.7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86DEC2-9923-41E7-A81F-FC2CF9EDA866}">
  <sheetPr codeName="Sheet8">
    <tabColor rgb="FF92D050"/>
  </sheetPr>
  <dimension ref="A1:H171"/>
  <sheetViews>
    <sheetView zoomScale="80" zoomScaleNormal="80" workbookViewId="0">
      <pane ySplit="4" topLeftCell="A39" activePane="bottomLeft" state="frozen"/>
      <selection pane="bottomLeft" activeCell="E39" sqref="E39"/>
      <selection activeCell="F10" sqref="F10"/>
    </sheetView>
  </sheetViews>
  <sheetFormatPr defaultColWidth="0" defaultRowHeight="12.75" zeroHeight="1"/>
  <cols>
    <col min="1" max="2" width="10.7109375" customWidth="1"/>
    <col min="3" max="3" width="60.7109375" customWidth="1"/>
    <col min="4" max="7" width="25.7109375" customWidth="1"/>
    <col min="8" max="8" width="9.140625" customWidth="1"/>
    <col min="9" max="16384" width="9.140625" hidden="1"/>
  </cols>
  <sheetData>
    <row r="1" spans="1:8" s="17" customFormat="1" ht="30" customHeight="1">
      <c r="A1" s="256" t="s">
        <v>968</v>
      </c>
      <c r="C1" s="256"/>
    </row>
    <row r="2" spans="1:8" ht="30" customHeight="1">
      <c r="A2" s="17"/>
      <c r="B2" s="29"/>
      <c r="C2" s="17"/>
      <c r="D2" s="17"/>
      <c r="E2" s="17"/>
      <c r="F2" s="17"/>
      <c r="G2" s="17"/>
      <c r="H2" s="17"/>
    </row>
    <row r="3" spans="1:8" ht="30" customHeight="1">
      <c r="A3" s="268" t="s">
        <v>969</v>
      </c>
      <c r="C3" s="17"/>
      <c r="D3" s="17"/>
      <c r="E3" s="17"/>
      <c r="F3" s="17"/>
      <c r="G3" s="17"/>
      <c r="H3" s="17"/>
    </row>
    <row r="4" spans="1:8" ht="35.1" customHeight="1">
      <c r="A4" s="67" t="s">
        <v>9</v>
      </c>
      <c r="B4" s="67" t="s">
        <v>970</v>
      </c>
      <c r="C4" s="67" t="s">
        <v>971</v>
      </c>
      <c r="D4" s="290" t="str">
        <f>_xlfn.CONCAT("Data"," ",'RQD Env Vehicle Overview'!D11," ",'RQD Env Vehicle Overview'!D12)</f>
        <v xml:space="preserve">Data  </v>
      </c>
      <c r="E4" s="290" t="str">
        <f>_xlfn.CONCAT("Data"," ",'RQD Env Vehicle Overview'!E11," ",'RQD Env Vehicle Overview'!E12)</f>
        <v xml:space="preserve">Data  </v>
      </c>
      <c r="F4" s="290" t="str">
        <f>_xlfn.CONCAT("Data"," ",'RQD Env Vehicle Overview'!F11," ",'RQD Env Vehicle Overview'!F12)</f>
        <v xml:space="preserve">Data  </v>
      </c>
      <c r="G4" s="290" t="str">
        <f>_xlfn.CONCAT("Data"," ",'RQD Env Vehicle Overview'!G11," ",'RQD Env Vehicle Overview'!G12)</f>
        <v xml:space="preserve">Data  </v>
      </c>
      <c r="H4" s="17"/>
    </row>
    <row r="5" spans="1:8" ht="20.100000000000001" customHeight="1">
      <c r="A5" s="226"/>
      <c r="B5" s="226"/>
      <c r="C5" s="226"/>
      <c r="D5" s="226"/>
      <c r="E5" s="226"/>
      <c r="F5" s="226"/>
      <c r="G5" s="226"/>
      <c r="H5" s="17"/>
    </row>
    <row r="6" spans="1:8" ht="24.95" customHeight="1">
      <c r="A6" s="261" t="s">
        <v>972</v>
      </c>
      <c r="B6" s="58" t="s">
        <v>973</v>
      </c>
      <c r="C6" s="59" t="s">
        <v>974</v>
      </c>
      <c r="D6" s="308" t="str">
        <f>IF(ISBLANK(_xlfn.XLOOKUP(C6,'RECOMMENDED Env- Vehicle Data'!$D$6:$D$102,'RECOMMENDED Env- Vehicle Data'!$F$6:$F$102,"",0)),"",_xlfn.XLOOKUP(C6,'RECOMMENDED Env- Vehicle Data'!$D$6:$D$102,'RECOMMENDED Env- Vehicle Data'!$F$6:$F$102,"",0))</f>
        <v/>
      </c>
      <c r="E6" s="98"/>
      <c r="F6" s="99"/>
      <c r="G6" s="99"/>
      <c r="H6" s="17"/>
    </row>
    <row r="7" spans="1:8" ht="24.95" customHeight="1">
      <c r="A7" s="262" t="s">
        <v>975</v>
      </c>
      <c r="B7" s="63" t="s">
        <v>976</v>
      </c>
      <c r="C7" s="64" t="s">
        <v>977</v>
      </c>
      <c r="D7" s="309" t="str">
        <f>IF(ISBLANK(_xlfn.XLOOKUP(C7,'RECOMMENDED Env- Vehicle Data'!$D$6:$D$102,'RECOMMENDED Env- Vehicle Data'!$F$6:$F$102,"",0)),"",_xlfn.XLOOKUP(C7,'RECOMMENDED Env- Vehicle Data'!$D$6:$D$102,'RECOMMENDED Env- Vehicle Data'!$F$6:$F$102,"",0))</f>
        <v/>
      </c>
      <c r="E7" s="98"/>
      <c r="F7" s="99"/>
      <c r="G7" s="99"/>
      <c r="H7" s="17"/>
    </row>
    <row r="8" spans="1:8" ht="24.95" customHeight="1">
      <c r="A8" s="261" t="s">
        <v>978</v>
      </c>
      <c r="B8" s="58" t="s">
        <v>979</v>
      </c>
      <c r="C8" s="59" t="s">
        <v>980</v>
      </c>
      <c r="D8" s="310" t="str">
        <f>IF(ISBLANK(_xlfn.XLOOKUP(C8,'RECOMMENDED Env- Vehicle Data'!$D$6:$D$102,'RECOMMENDED Env- Vehicle Data'!$F$6:$F$102,"",0)),"",_xlfn.XLOOKUP(C8,'RECOMMENDED Env- Vehicle Data'!$D$6:$D$102,'RECOMMENDED Env- Vehicle Data'!$F$6:$F$102,"",0))</f>
        <v/>
      </c>
      <c r="E8" s="98"/>
      <c r="F8" s="99"/>
      <c r="G8" s="99"/>
      <c r="H8" s="17"/>
    </row>
    <row r="9" spans="1:8" ht="24.95" customHeight="1">
      <c r="A9" s="262" t="s">
        <v>981</v>
      </c>
      <c r="B9" s="63" t="s">
        <v>982</v>
      </c>
      <c r="C9" s="64" t="s">
        <v>983</v>
      </c>
      <c r="D9" s="309" t="str">
        <f>IF(ISBLANK(_xlfn.XLOOKUP(C9,'RECOMMENDED Env- Vehicle Data'!$D$6:$D$102,'RECOMMENDED Env- Vehicle Data'!$F$6:$F$102,"",0)),"",_xlfn.XLOOKUP(C9,'RECOMMENDED Env- Vehicle Data'!$D$6:$D$102,'RECOMMENDED Env- Vehicle Data'!$F$6:$F$102,"",0))</f>
        <v/>
      </c>
      <c r="E9" s="98"/>
      <c r="F9" s="99"/>
      <c r="G9" s="99"/>
      <c r="H9" s="17"/>
    </row>
    <row r="10" spans="1:8" ht="24.95" customHeight="1">
      <c r="A10" s="261" t="s">
        <v>984</v>
      </c>
      <c r="B10" s="58" t="s">
        <v>985</v>
      </c>
      <c r="C10" s="59" t="s">
        <v>986</v>
      </c>
      <c r="D10" s="310" t="str">
        <f>IF(ISBLANK(_xlfn.XLOOKUP(C10,'RECOMMENDED Env- Vehicle Data'!$D$6:$D$102,'RECOMMENDED Env- Vehicle Data'!$F$6:$F$102,"",0)),"",_xlfn.XLOOKUP(C10,'RECOMMENDED Env- Vehicle Data'!$D$6:$D$102,'RECOMMENDED Env- Vehicle Data'!$F$6:$F$102,"",0))</f>
        <v/>
      </c>
      <c r="E10" s="98"/>
      <c r="F10" s="99"/>
      <c r="G10" s="99"/>
      <c r="H10" s="17"/>
    </row>
    <row r="11" spans="1:8" ht="24.95" customHeight="1">
      <c r="A11" s="262" t="s">
        <v>987</v>
      </c>
      <c r="B11" s="63" t="s">
        <v>988</v>
      </c>
      <c r="C11" s="64" t="s">
        <v>989</v>
      </c>
      <c r="D11" s="309" t="str">
        <f>IF(ISBLANK(_xlfn.XLOOKUP(C11,'RECOMMENDED Env- Vehicle Data'!$D$6:$D$102,'RECOMMENDED Env- Vehicle Data'!$F$6:$F$102,"",0)),"",_xlfn.XLOOKUP(C11,'RECOMMENDED Env- Vehicle Data'!$D$6:$D$102,'RECOMMENDED Env- Vehicle Data'!$F$6:$F$102,"",0))</f>
        <v/>
      </c>
      <c r="E11" s="98"/>
      <c r="F11" s="99"/>
      <c r="G11" s="99"/>
      <c r="H11" s="17"/>
    </row>
    <row r="12" spans="1:8" ht="24.95" customHeight="1">
      <c r="A12" s="261" t="s">
        <v>990</v>
      </c>
      <c r="B12" s="58" t="s">
        <v>991</v>
      </c>
      <c r="C12" s="59" t="s">
        <v>992</v>
      </c>
      <c r="D12" s="308" t="str">
        <f>IF(ISBLANK(_xlfn.XLOOKUP(C12,'RECOMMENDED Env- Vehicle Data'!$D$6:$D$102,'RECOMMENDED Env- Vehicle Data'!$F$6:$F$102,"",0)),"",_xlfn.XLOOKUP(C12,'RECOMMENDED Env- Vehicle Data'!$D$6:$D$102,'RECOMMENDED Env- Vehicle Data'!$F$6:$F$102,"",0))</f>
        <v/>
      </c>
      <c r="E12" s="98"/>
      <c r="F12" s="99"/>
      <c r="G12" s="99"/>
      <c r="H12" s="17"/>
    </row>
    <row r="13" spans="1:8" ht="24.95" customHeight="1">
      <c r="A13" s="262" t="s">
        <v>993</v>
      </c>
      <c r="B13" s="63" t="s">
        <v>994</v>
      </c>
      <c r="C13" s="64" t="s">
        <v>995</v>
      </c>
      <c r="D13" s="311" t="str">
        <f>IF(ISBLANK(_xlfn.XLOOKUP(C13,'RECOMMENDED Env- Vehicle Data'!$D$6:$D$102,'RECOMMENDED Env- Vehicle Data'!$F$6:$F$102,"",0)),"",_xlfn.XLOOKUP(C13,'RECOMMENDED Env- Vehicle Data'!$D$6:$D$102,'RECOMMENDED Env- Vehicle Data'!$F$6:$F$102,"",0))</f>
        <v/>
      </c>
      <c r="E13" s="98"/>
      <c r="F13" s="99"/>
      <c r="G13" s="99"/>
      <c r="H13" s="17"/>
    </row>
    <row r="14" spans="1:8" ht="24.95" customHeight="1">
      <c r="A14" s="261" t="s">
        <v>996</v>
      </c>
      <c r="B14" s="58" t="s">
        <v>997</v>
      </c>
      <c r="C14" s="59" t="s">
        <v>998</v>
      </c>
      <c r="D14" s="308" t="str">
        <f>IF(ISBLANK(_xlfn.XLOOKUP(C14,'RECOMMENDED Env- Vehicle Data'!$D$6:$D$102,'RECOMMENDED Env- Vehicle Data'!$F$6:$F$102,"",0)),"",_xlfn.XLOOKUP(C14,'RECOMMENDED Env- Vehicle Data'!$D$6:$D$102,'RECOMMENDED Env- Vehicle Data'!$F$6:$F$102,"",0))</f>
        <v/>
      </c>
      <c r="E14" s="98"/>
      <c r="F14" s="99"/>
      <c r="G14" s="99"/>
      <c r="H14" s="17"/>
    </row>
    <row r="15" spans="1:8" ht="24.95" customHeight="1">
      <c r="A15" s="262" t="s">
        <v>999</v>
      </c>
      <c r="B15" s="63" t="s">
        <v>1000</v>
      </c>
      <c r="C15" s="64" t="s">
        <v>1001</v>
      </c>
      <c r="D15" s="311" t="str">
        <f>IF(ISBLANK(_xlfn.XLOOKUP(C15,'RECOMMENDED Env- Vehicle Data'!$D$6:$D$102,'RECOMMENDED Env- Vehicle Data'!$F$6:$F$102,"",0)),"",_xlfn.XLOOKUP(C15,'RECOMMENDED Env- Vehicle Data'!$D$6:$D$102,'RECOMMENDED Env- Vehicle Data'!$F$6:$F$102,"",0))</f>
        <v/>
      </c>
      <c r="E15" s="98"/>
      <c r="F15" s="99"/>
      <c r="G15" s="99"/>
      <c r="H15" s="17"/>
    </row>
    <row r="16" spans="1:8" ht="24.95" customHeight="1">
      <c r="A16" s="261" t="s">
        <v>1002</v>
      </c>
      <c r="B16" s="58" t="s">
        <v>1003</v>
      </c>
      <c r="C16" s="59" t="s">
        <v>1004</v>
      </c>
      <c r="D16" s="308" t="str">
        <f>IF(ISBLANK(_xlfn.XLOOKUP(C16,'RECOMMENDED Env- Vehicle Data'!$D$6:$D$102,'RECOMMENDED Env- Vehicle Data'!$F$6:$F$102,"",0)),"",_xlfn.XLOOKUP(C16,'RECOMMENDED Env- Vehicle Data'!$D$6:$D$102,'RECOMMENDED Env- Vehicle Data'!$F$6:$F$102,"",0))</f>
        <v/>
      </c>
      <c r="E16" s="98"/>
      <c r="F16" s="99"/>
      <c r="G16" s="99"/>
      <c r="H16" s="17"/>
    </row>
    <row r="17" spans="1:8" ht="24.95" customHeight="1">
      <c r="A17" s="262" t="s">
        <v>1005</v>
      </c>
      <c r="B17" s="63" t="s">
        <v>1006</v>
      </c>
      <c r="C17" s="64" t="s">
        <v>1007</v>
      </c>
      <c r="D17" s="309" t="str">
        <f>IF(ISBLANK(_xlfn.XLOOKUP(C17,'RECOMMENDED Env- Vehicle Data'!$D$6:$D$102,'RECOMMENDED Env- Vehicle Data'!$F$6:$F$102,"",0)),"",_xlfn.XLOOKUP(C17,'RECOMMENDED Env- Vehicle Data'!$D$6:$D$102,'RECOMMENDED Env- Vehicle Data'!$F$6:$F$102,"",0))</f>
        <v/>
      </c>
      <c r="E17" s="98"/>
      <c r="F17" s="99"/>
      <c r="G17" s="99"/>
      <c r="H17" s="17"/>
    </row>
    <row r="18" spans="1:8" ht="24.95" customHeight="1">
      <c r="A18" s="261" t="s">
        <v>1008</v>
      </c>
      <c r="B18" s="58" t="s">
        <v>1009</v>
      </c>
      <c r="C18" s="59" t="s">
        <v>1010</v>
      </c>
      <c r="D18" s="310" t="str">
        <f>IF(ISBLANK(_xlfn.XLOOKUP(C18,'RECOMMENDED Env- Vehicle Data'!$D$6:$D$102,'RECOMMENDED Env- Vehicle Data'!$F$6:$F$102,"",0)),"",_xlfn.XLOOKUP(C18,'RECOMMENDED Env- Vehicle Data'!$D$6:$D$102,'RECOMMENDED Env- Vehicle Data'!$F$6:$F$102,"",0))</f>
        <v/>
      </c>
      <c r="E18" s="98"/>
      <c r="F18" s="99"/>
      <c r="G18" s="99"/>
      <c r="H18" s="17"/>
    </row>
    <row r="19" spans="1:8" ht="24.95" customHeight="1">
      <c r="A19" s="262" t="s">
        <v>1011</v>
      </c>
      <c r="B19" s="63" t="s">
        <v>1012</v>
      </c>
      <c r="C19" s="64" t="s">
        <v>1013</v>
      </c>
      <c r="D19" s="309" t="str">
        <f>IF(ISBLANK(_xlfn.XLOOKUP(C19,'RECOMMENDED Env- Vehicle Data'!$D$6:$D$102,'RECOMMENDED Env- Vehicle Data'!$F$6:$F$102,"",0)),"",_xlfn.XLOOKUP(C19,'RECOMMENDED Env- Vehicle Data'!$D$6:$D$102,'RECOMMENDED Env- Vehicle Data'!$F$6:$F$102,"",0))</f>
        <v/>
      </c>
      <c r="E19" s="98"/>
      <c r="F19" s="99"/>
      <c r="G19" s="99"/>
      <c r="H19" s="17"/>
    </row>
    <row r="20" spans="1:8" ht="24.95" customHeight="1">
      <c r="A20" s="261" t="s">
        <v>1014</v>
      </c>
      <c r="B20" s="58" t="s">
        <v>1015</v>
      </c>
      <c r="C20" s="59" t="s">
        <v>1016</v>
      </c>
      <c r="D20" s="310" t="str">
        <f>IF(ISBLANK(_xlfn.XLOOKUP(C20,'RECOMMENDED Env- Vehicle Data'!$D$6:$D$102,'RECOMMENDED Env- Vehicle Data'!$F$6:$F$102,"",0)),"",_xlfn.XLOOKUP(C20,'RECOMMENDED Env- Vehicle Data'!$D$6:$D$102,'RECOMMENDED Env- Vehicle Data'!$F$6:$F$102,"",0))</f>
        <v/>
      </c>
      <c r="E20" s="98"/>
      <c r="F20" s="99"/>
      <c r="G20" s="99"/>
      <c r="H20" s="17"/>
    </row>
    <row r="21" spans="1:8" ht="24.95" customHeight="1">
      <c r="A21" s="262" t="s">
        <v>1017</v>
      </c>
      <c r="B21" s="63" t="s">
        <v>1018</v>
      </c>
      <c r="C21" s="64" t="s">
        <v>1019</v>
      </c>
      <c r="D21" s="309" t="str">
        <f>IF(ISBLANK(_xlfn.XLOOKUP(C21,'RECOMMENDED Env- Vehicle Data'!$D$6:$D$102,'RECOMMENDED Env- Vehicle Data'!$F$6:$F$102,"",0)),"",_xlfn.XLOOKUP(C21,'RECOMMENDED Env- Vehicle Data'!$D$6:$D$102,'RECOMMENDED Env- Vehicle Data'!$F$6:$F$102,"",0))</f>
        <v/>
      </c>
      <c r="E21" s="98"/>
      <c r="F21" s="99"/>
      <c r="G21" s="99"/>
      <c r="H21" s="17"/>
    </row>
    <row r="22" spans="1:8" ht="24.95" customHeight="1">
      <c r="A22" s="261" t="s">
        <v>1020</v>
      </c>
      <c r="B22" s="58" t="s">
        <v>1021</v>
      </c>
      <c r="C22" s="59" t="s">
        <v>1022</v>
      </c>
      <c r="D22" s="310" t="str">
        <f>IF(ISBLANK(_xlfn.XLOOKUP(C22,'RECOMMENDED Env- Vehicle Data'!$D$6:$D$102,'RECOMMENDED Env- Vehicle Data'!$F$6:$F$102,"",0)),"",_xlfn.XLOOKUP(C22,'RECOMMENDED Env- Vehicle Data'!$D$6:$D$102,'RECOMMENDED Env- Vehicle Data'!$F$6:$F$102,"",0))</f>
        <v/>
      </c>
      <c r="E22" s="98"/>
      <c r="F22" s="99"/>
      <c r="G22" s="99"/>
      <c r="H22" s="17"/>
    </row>
    <row r="23" spans="1:8" ht="24.95" customHeight="1">
      <c r="A23" s="262" t="s">
        <v>1023</v>
      </c>
      <c r="B23" s="63" t="s">
        <v>1024</v>
      </c>
      <c r="C23" s="64" t="s">
        <v>1025</v>
      </c>
      <c r="D23" s="311" t="str">
        <f>IF(ISBLANK(_xlfn.XLOOKUP(C23,'RECOMMENDED Env- Vehicle Data'!$D$6:$D$102,'RECOMMENDED Env- Vehicle Data'!$F$6:$F$102,"",0)),"",_xlfn.XLOOKUP(C23,'RECOMMENDED Env- Vehicle Data'!$D$6:$D$102,'RECOMMENDED Env- Vehicle Data'!$F$6:$F$102,"",0))</f>
        <v/>
      </c>
      <c r="E23" s="98"/>
      <c r="F23" s="99"/>
      <c r="G23" s="99"/>
      <c r="H23" s="17"/>
    </row>
    <row r="24" spans="1:8" ht="24.95" customHeight="1">
      <c r="A24" s="261" t="s">
        <v>1026</v>
      </c>
      <c r="B24" s="58" t="s">
        <v>1027</v>
      </c>
      <c r="C24" s="59" t="s">
        <v>1028</v>
      </c>
      <c r="D24" s="310" t="str">
        <f>IF(ISBLANK(_xlfn.XLOOKUP(C24,'RECOMMENDED Env- Vehicle Data'!$D$6:$D$102,'RECOMMENDED Env- Vehicle Data'!$F$6:$F$102,"",0)),"",_xlfn.XLOOKUP(C24,'RECOMMENDED Env- Vehicle Data'!$D$6:$D$102,'RECOMMENDED Env- Vehicle Data'!$F$6:$F$102,"",0))</f>
        <v/>
      </c>
      <c r="E24" s="98"/>
      <c r="F24" s="99"/>
      <c r="G24" s="99"/>
      <c r="H24" s="17"/>
    </row>
    <row r="25" spans="1:8" ht="24.95" customHeight="1">
      <c r="A25" s="262" t="s">
        <v>1029</v>
      </c>
      <c r="B25" s="63" t="s">
        <v>1030</v>
      </c>
      <c r="C25" s="64" t="s">
        <v>1031</v>
      </c>
      <c r="D25" s="309" t="str">
        <f>IF(ISBLANK(_xlfn.XLOOKUP(C25,'RECOMMENDED Env- Vehicle Data'!$D$6:$D$102,'RECOMMENDED Env- Vehicle Data'!$F$6:$F$102,"",0)),"",_xlfn.XLOOKUP(C25,'RECOMMENDED Env- Vehicle Data'!$D$6:$D$102,'RECOMMENDED Env- Vehicle Data'!$F$6:$F$102,"",0))</f>
        <v/>
      </c>
      <c r="E25" s="98"/>
      <c r="F25" s="99"/>
      <c r="G25" s="99"/>
      <c r="H25" s="17"/>
    </row>
    <row r="26" spans="1:8" ht="24.95" customHeight="1">
      <c r="A26" s="261" t="s">
        <v>1032</v>
      </c>
      <c r="B26" s="58" t="s">
        <v>1033</v>
      </c>
      <c r="C26" s="59" t="s">
        <v>1034</v>
      </c>
      <c r="D26" s="308">
        <f>IF(ISBLANK(_xlfn.XLOOKUP(C26,'RECOMMENDED Env- Vehicle Data'!$D$6:$D$102,'RECOMMENDED Env- Vehicle Data'!$F$6:$F$102,"",0)),"",_xlfn.XLOOKUP(C26,'RECOMMENDED Env- Vehicle Data'!$D$6:$D$102,'RECOMMENDED Env- Vehicle Data'!$F$6:$F$102,"",0))</f>
        <v>0</v>
      </c>
      <c r="E26" s="98"/>
      <c r="F26" s="99"/>
      <c r="G26" s="99"/>
      <c r="H26" s="17"/>
    </row>
    <row r="27" spans="1:8" ht="24.95" customHeight="1">
      <c r="A27" s="262" t="s">
        <v>1035</v>
      </c>
      <c r="B27" s="63" t="s">
        <v>1036</v>
      </c>
      <c r="C27" s="64" t="s">
        <v>1037</v>
      </c>
      <c r="D27" s="309">
        <f>IF(ISBLANK(_xlfn.XLOOKUP(C27,'RECOMMENDED Env- Vehicle Data'!$D$6:$D$102,'RECOMMENDED Env- Vehicle Data'!$F$6:$F$102,"",0)),"",_xlfn.XLOOKUP(C27,'RECOMMENDED Env- Vehicle Data'!$D$6:$D$102,'RECOMMENDED Env- Vehicle Data'!$F$6:$F$102,"",0))</f>
        <v>0</v>
      </c>
      <c r="E27" s="98"/>
      <c r="F27" s="99"/>
      <c r="G27" s="99"/>
      <c r="H27" s="17"/>
    </row>
    <row r="28" spans="1:8" ht="24.95" customHeight="1">
      <c r="A28" s="261" t="s">
        <v>1038</v>
      </c>
      <c r="B28" s="58" t="s">
        <v>1039</v>
      </c>
      <c r="C28" s="59" t="s">
        <v>1040</v>
      </c>
      <c r="D28" s="105" t="str">
        <f>IF(ISBLANK(_xlfn.XLOOKUP(C28,'RECOMMENDED Env- Vehicle Data'!$D$6:$D$102,'RECOMMENDED Env- Vehicle Data'!$F$6:$F$102,"",0)),"",_xlfn.XLOOKUP(C28,'RECOMMENDED Env- Vehicle Data'!$D$6:$D$102,'RECOMMENDED Env- Vehicle Data'!$F$6:$F$102,"",0))</f>
        <v/>
      </c>
      <c r="E28" s="98"/>
      <c r="F28" s="99"/>
      <c r="G28" s="99"/>
      <c r="H28" s="17"/>
    </row>
    <row r="29" spans="1:8" ht="24.95" customHeight="1">
      <c r="A29" s="262" t="s">
        <v>1041</v>
      </c>
      <c r="B29" s="63" t="s">
        <v>1042</v>
      </c>
      <c r="C29" s="64" t="s">
        <v>1043</v>
      </c>
      <c r="D29" s="226" t="str">
        <f>IF(ISBLANK(_xlfn.XLOOKUP(C29,'RECOMMENDED Env- Vehicle Data'!$D$6:$D$102,'RECOMMENDED Env- Vehicle Data'!$F$6:$F$102,"",0)),"",_xlfn.XLOOKUP(C29,'RECOMMENDED Env- Vehicle Data'!$D$6:$D$102,'RECOMMENDED Env- Vehicle Data'!$F$6:$F$102,"",0))</f>
        <v/>
      </c>
      <c r="E29" s="98"/>
      <c r="F29" s="99"/>
      <c r="G29" s="99"/>
      <c r="H29" s="17"/>
    </row>
    <row r="30" spans="1:8" ht="24.95" customHeight="1">
      <c r="A30" s="261" t="s">
        <v>1044</v>
      </c>
      <c r="B30" s="58" t="s">
        <v>1045</v>
      </c>
      <c r="C30" s="59" t="s">
        <v>1046</v>
      </c>
      <c r="D30" s="308" t="str">
        <f>IF(ISBLANK(_xlfn.XLOOKUP(C30,'RECOMMENDED Env- Vehicle Data'!$D$6:$D$102,'RECOMMENDED Env- Vehicle Data'!$F$6:$F$102,"",0)),"",_xlfn.XLOOKUP(C30,'RECOMMENDED Env- Vehicle Data'!$D$6:$D$102,'RECOMMENDED Env- Vehicle Data'!$F$6:$F$102,"",0))</f>
        <v/>
      </c>
      <c r="E30" s="98"/>
      <c r="F30" s="99"/>
      <c r="G30" s="99"/>
      <c r="H30" s="17"/>
    </row>
    <row r="31" spans="1:8" ht="24.95" customHeight="1">
      <c r="A31" s="262" t="s">
        <v>1047</v>
      </c>
      <c r="B31" s="63" t="s">
        <v>1048</v>
      </c>
      <c r="C31" s="64" t="s">
        <v>1049</v>
      </c>
      <c r="D31" s="311" t="str">
        <f>IF(ISBLANK(_xlfn.XLOOKUP(C31,'RECOMMENDED Env- Vehicle Data'!$D$6:$D$102,'RECOMMENDED Env- Vehicle Data'!$F$6:$F$102,"",0)),"",_xlfn.XLOOKUP(C31,'RECOMMENDED Env- Vehicle Data'!$D$6:$D$102,'RECOMMENDED Env- Vehicle Data'!$F$6:$F$102,"",0))</f>
        <v/>
      </c>
      <c r="E31" s="98"/>
      <c r="F31" s="99"/>
      <c r="G31" s="99"/>
      <c r="H31" s="17"/>
    </row>
    <row r="32" spans="1:8" ht="24.95" customHeight="1">
      <c r="A32" s="261" t="s">
        <v>1050</v>
      </c>
      <c r="B32" s="58" t="s">
        <v>1051</v>
      </c>
      <c r="C32" s="59" t="s">
        <v>1052</v>
      </c>
      <c r="D32" s="308" t="str">
        <f>IF(ISBLANK(_xlfn.XLOOKUP(C32,'RECOMMENDED Env- Vehicle Data'!$D$6:$D$102,'RECOMMENDED Env- Vehicle Data'!$F$6:$F$102,"",0)),"",_xlfn.XLOOKUP(C32,'RECOMMENDED Env- Vehicle Data'!$D$6:$D$102,'RECOMMENDED Env- Vehicle Data'!$F$6:$F$102,"",0))</f>
        <v/>
      </c>
      <c r="E32" s="98"/>
      <c r="F32" s="99"/>
      <c r="G32" s="99"/>
      <c r="H32" s="17"/>
    </row>
    <row r="33" spans="1:8" ht="24.95" customHeight="1">
      <c r="A33" s="262" t="s">
        <v>1053</v>
      </c>
      <c r="B33" s="63" t="s">
        <v>1054</v>
      </c>
      <c r="C33" s="64" t="s">
        <v>1055</v>
      </c>
      <c r="D33" s="309" t="str">
        <f>IF(ISBLANK(_xlfn.XLOOKUP(C33,'RECOMMENDED Env- Vehicle Data'!$D$6:$D$102,'RECOMMENDED Env- Vehicle Data'!$F$6:$F$102,"",0)),"",_xlfn.XLOOKUP(C33,'RECOMMENDED Env- Vehicle Data'!$D$6:$D$102,'RECOMMENDED Env- Vehicle Data'!$F$6:$F$102,"",0))</f>
        <v/>
      </c>
      <c r="E33" s="98"/>
      <c r="F33" s="99"/>
      <c r="G33" s="99"/>
      <c r="H33" s="17"/>
    </row>
    <row r="34" spans="1:8" ht="24.95" customHeight="1">
      <c r="A34" s="261" t="s">
        <v>1056</v>
      </c>
      <c r="B34" s="58" t="s">
        <v>1057</v>
      </c>
      <c r="C34" s="59" t="s">
        <v>1058</v>
      </c>
      <c r="D34" s="308" t="str">
        <f>IF(ISBLANK(_xlfn.XLOOKUP(C34,'RECOMMENDED Env- Vehicle Data'!$D$6:$D$102,'RECOMMENDED Env- Vehicle Data'!$F$6:$F$102,"",0)),"",_xlfn.XLOOKUP(C34,'RECOMMENDED Env- Vehicle Data'!$D$6:$D$102,'RECOMMENDED Env- Vehicle Data'!$F$6:$F$102,"",0))</f>
        <v/>
      </c>
      <c r="E34" s="98"/>
      <c r="F34" s="99"/>
      <c r="G34" s="99"/>
      <c r="H34" s="17"/>
    </row>
    <row r="35" spans="1:8" ht="24.95" customHeight="1">
      <c r="A35" s="262" t="s">
        <v>1059</v>
      </c>
      <c r="B35" s="63" t="s">
        <v>1060</v>
      </c>
      <c r="C35" s="64" t="s">
        <v>1061</v>
      </c>
      <c r="D35" s="311" t="str">
        <f>IF(ISBLANK(_xlfn.XLOOKUP(C35,'RECOMMENDED Env- Vehicle Data'!$D$6:$D$102,'RECOMMENDED Env- Vehicle Data'!$F$6:$F$102,"",0)),"",_xlfn.XLOOKUP(C35,'RECOMMENDED Env- Vehicle Data'!$D$6:$D$102,'RECOMMENDED Env- Vehicle Data'!$F$6:$F$102,"",0))</f>
        <v/>
      </c>
      <c r="E35" s="98"/>
      <c r="F35" s="99"/>
      <c r="G35" s="99"/>
      <c r="H35" s="17"/>
    </row>
    <row r="36" spans="1:8" ht="24.95" customHeight="1">
      <c r="A36" s="261" t="s">
        <v>1062</v>
      </c>
      <c r="B36" s="58" t="s">
        <v>1063</v>
      </c>
      <c r="C36" s="59" t="s">
        <v>1064</v>
      </c>
      <c r="D36" s="310" t="str">
        <f>IF(ISBLANK(_xlfn.XLOOKUP(C36,'RECOMMENDED Env- Vehicle Data'!$D$6:$D$102,'RECOMMENDED Env- Vehicle Data'!$F$6:$F$102,"",0)),"",_xlfn.XLOOKUP(C36,'RECOMMENDED Env- Vehicle Data'!$D$6:$D$102,'RECOMMENDED Env- Vehicle Data'!$F$6:$F$102,"",0))</f>
        <v/>
      </c>
      <c r="E36" s="98"/>
      <c r="F36" s="99"/>
      <c r="G36" s="99"/>
      <c r="H36" s="17"/>
    </row>
    <row r="37" spans="1:8" ht="24.95" customHeight="1">
      <c r="A37" s="262" t="s">
        <v>1065</v>
      </c>
      <c r="B37" s="63" t="s">
        <v>1066</v>
      </c>
      <c r="C37" s="64" t="s">
        <v>1067</v>
      </c>
      <c r="D37" s="311" t="str">
        <f>IF(ISBLANK(_xlfn.XLOOKUP(C37,'RECOMMENDED Env- Vehicle Data'!$D$6:$D$102,'RECOMMENDED Env- Vehicle Data'!$F$6:$F$102,"",0)),"",_xlfn.XLOOKUP(C37,'RECOMMENDED Env- Vehicle Data'!$D$6:$D$102,'RECOMMENDED Env- Vehicle Data'!$F$6:$F$102,"",0))</f>
        <v/>
      </c>
      <c r="E37" s="98"/>
      <c r="F37" s="99"/>
      <c r="G37" s="99"/>
      <c r="H37" s="17"/>
    </row>
    <row r="38" spans="1:8" ht="24.95" customHeight="1">
      <c r="A38" s="261" t="s">
        <v>1068</v>
      </c>
      <c r="B38" s="58" t="s">
        <v>1069</v>
      </c>
      <c r="C38" s="59" t="s">
        <v>1070</v>
      </c>
      <c r="D38" s="310" t="str">
        <f>IF(ISBLANK(_xlfn.XLOOKUP(C38,'RECOMMENDED Env- Vehicle Data'!$D$6:$D$102,'RECOMMENDED Env- Vehicle Data'!$F$6:$F$102,"",0)),"",_xlfn.XLOOKUP(C38,'RECOMMENDED Env- Vehicle Data'!$D$6:$D$102,'RECOMMENDED Env- Vehicle Data'!$F$6:$F$102,"",0))</f>
        <v/>
      </c>
      <c r="E38" s="98"/>
      <c r="F38" s="99"/>
      <c r="G38" s="99"/>
      <c r="H38" s="17"/>
    </row>
    <row r="39" spans="1:8" ht="24.95" customHeight="1">
      <c r="A39" s="262" t="s">
        <v>1071</v>
      </c>
      <c r="B39" s="63" t="s">
        <v>1072</v>
      </c>
      <c r="C39" s="64" t="s">
        <v>1073</v>
      </c>
      <c r="D39" s="311" t="str">
        <f>IF(ISBLANK(_xlfn.XLOOKUP(C39,'RECOMMENDED Env- Vehicle Data'!$D$6:$D$102,'RECOMMENDED Env- Vehicle Data'!$F$6:$F$102,"",0)),"",_xlfn.XLOOKUP(C39,'RECOMMENDED Env- Vehicle Data'!$D$6:$D$102,'RECOMMENDED Env- Vehicle Data'!$F$6:$F$102,"",0))</f>
        <v/>
      </c>
      <c r="E39" s="98"/>
      <c r="F39" s="99"/>
      <c r="G39" s="99"/>
      <c r="H39" s="17"/>
    </row>
    <row r="40" spans="1:8" ht="24.95" customHeight="1">
      <c r="A40" s="261" t="s">
        <v>1074</v>
      </c>
      <c r="B40" s="58" t="s">
        <v>1075</v>
      </c>
      <c r="C40" s="59" t="s">
        <v>1076</v>
      </c>
      <c r="D40" s="310" t="str">
        <f>IF(ISBLANK(_xlfn.XLOOKUP(C40,'RECOMMENDED Env- Vehicle Data'!$D$6:$D$102,'RECOMMENDED Env- Vehicle Data'!$F$6:$F$102,"",0)),"",_xlfn.XLOOKUP(C40,'RECOMMENDED Env- Vehicle Data'!$D$6:$D$102,'RECOMMENDED Env- Vehicle Data'!$F$6:$F$102,"",0))</f>
        <v/>
      </c>
      <c r="E40" s="98"/>
      <c r="F40" s="99"/>
      <c r="G40" s="99"/>
      <c r="H40" s="17"/>
    </row>
    <row r="41" spans="1:8" ht="24.95" customHeight="1">
      <c r="A41" s="262" t="s">
        <v>1077</v>
      </c>
      <c r="B41" s="63" t="s">
        <v>1078</v>
      </c>
      <c r="C41" s="64" t="s">
        <v>1079</v>
      </c>
      <c r="D41" s="309" t="str">
        <f>IF(ISBLANK(_xlfn.XLOOKUP(C41,'RECOMMENDED Env- Vehicle Data'!$D$6:$D$102,'RECOMMENDED Env- Vehicle Data'!$F$6:$F$102,"",0)),"",_xlfn.XLOOKUP(C41,'RECOMMENDED Env- Vehicle Data'!$D$6:$D$102,'RECOMMENDED Env- Vehicle Data'!$F$6:$F$102,"",0))</f>
        <v/>
      </c>
      <c r="E41" s="98"/>
      <c r="F41" s="99"/>
      <c r="G41" s="99"/>
      <c r="H41" s="17"/>
    </row>
    <row r="42" spans="1:8" ht="24.95" customHeight="1">
      <c r="A42" s="261" t="s">
        <v>1080</v>
      </c>
      <c r="B42" s="58" t="s">
        <v>1081</v>
      </c>
      <c r="C42" s="59" t="s">
        <v>1082</v>
      </c>
      <c r="D42" s="310" t="str">
        <f>IF(ISBLANK(_xlfn.XLOOKUP(C42,'RECOMMENDED Env- Vehicle Data'!$D$6:$D$102,'RECOMMENDED Env- Vehicle Data'!$F$6:$F$102,"",0)),"",_xlfn.XLOOKUP(C42,'RECOMMENDED Env- Vehicle Data'!$D$6:$D$102,'RECOMMENDED Env- Vehicle Data'!$F$6:$F$102,"",0))</f>
        <v/>
      </c>
      <c r="E42" s="98"/>
      <c r="F42" s="99"/>
      <c r="G42" s="99"/>
      <c r="H42" s="17"/>
    </row>
    <row r="43" spans="1:8" ht="24.95" customHeight="1">
      <c r="A43" s="262" t="s">
        <v>1083</v>
      </c>
      <c r="B43" s="63" t="s">
        <v>1084</v>
      </c>
      <c r="C43" s="64" t="s">
        <v>1085</v>
      </c>
      <c r="D43" s="311" t="str">
        <f>IF(ISBLANK(_xlfn.XLOOKUP(C43,'RECOMMENDED Env- Vehicle Data'!$D$6:$D$102,'RECOMMENDED Env- Vehicle Data'!$F$6:$F$102,"",0)),"",_xlfn.XLOOKUP(C43,'RECOMMENDED Env- Vehicle Data'!$D$6:$D$102,'RECOMMENDED Env- Vehicle Data'!$F$6:$F$102,"",0))</f>
        <v/>
      </c>
      <c r="E43" s="98"/>
      <c r="F43" s="99"/>
      <c r="G43" s="99"/>
      <c r="H43" s="17"/>
    </row>
    <row r="44" spans="1:8" ht="24.95" customHeight="1">
      <c r="A44" s="261" t="s">
        <v>1086</v>
      </c>
      <c r="B44" s="58" t="s">
        <v>1087</v>
      </c>
      <c r="C44" s="59" t="s">
        <v>1088</v>
      </c>
      <c r="D44" s="310" t="str">
        <f>IF(ISBLANK(_xlfn.XLOOKUP(C44,'RECOMMENDED Env- Vehicle Data'!$D$6:$D$102,'RECOMMENDED Env- Vehicle Data'!$F$6:$F$102,"",0)),"",_xlfn.XLOOKUP(C44,'RECOMMENDED Env- Vehicle Data'!$D$6:$D$102,'RECOMMENDED Env- Vehicle Data'!$F$6:$F$102,"",0))</f>
        <v/>
      </c>
      <c r="E44" s="98"/>
      <c r="F44" s="99"/>
      <c r="G44" s="99"/>
      <c r="H44" s="17"/>
    </row>
    <row r="45" spans="1:8" ht="24.95" customHeight="1">
      <c r="A45" s="262" t="s">
        <v>1089</v>
      </c>
      <c r="B45" s="63" t="s">
        <v>1090</v>
      </c>
      <c r="C45" s="64" t="s">
        <v>1091</v>
      </c>
      <c r="D45" s="311" t="str">
        <f>IF(ISBLANK(_xlfn.XLOOKUP(C45,'RECOMMENDED Env- Vehicle Data'!$D$6:$D$102,'RECOMMENDED Env- Vehicle Data'!$F$6:$F$102,"",0)),"",_xlfn.XLOOKUP(C45,'RECOMMENDED Env- Vehicle Data'!$D$6:$D$102,'RECOMMENDED Env- Vehicle Data'!$F$6:$F$102,"",0))</f>
        <v/>
      </c>
      <c r="E45" s="98"/>
      <c r="F45" s="99"/>
      <c r="G45" s="99"/>
      <c r="H45" s="17"/>
    </row>
    <row r="46" spans="1:8" ht="24.95" customHeight="1">
      <c r="A46" s="261" t="s">
        <v>1092</v>
      </c>
      <c r="B46" s="58" t="s">
        <v>1093</v>
      </c>
      <c r="C46" s="59" t="s">
        <v>1094</v>
      </c>
      <c r="D46" s="308" t="str">
        <f>IF(ISBLANK(_xlfn.XLOOKUP(C46,'RECOMMENDED Env- Vehicle Data'!$D$6:$D$102,'RECOMMENDED Env- Vehicle Data'!$F$6:$F$102,"",0)),"",_xlfn.XLOOKUP(C46,'RECOMMENDED Env- Vehicle Data'!$D$6:$D$102,'RECOMMENDED Env- Vehicle Data'!$F$6:$F$102,"",0))</f>
        <v/>
      </c>
      <c r="E46" s="98"/>
      <c r="F46" s="99"/>
      <c r="G46" s="99"/>
      <c r="H46" s="17"/>
    </row>
    <row r="47" spans="1:8" ht="24.95" customHeight="1">
      <c r="A47" s="262" t="s">
        <v>1095</v>
      </c>
      <c r="B47" s="63" t="s">
        <v>1096</v>
      </c>
      <c r="C47" s="64" t="s">
        <v>1097</v>
      </c>
      <c r="D47" s="309" t="str">
        <f>IF(ISBLANK(_xlfn.XLOOKUP(C47,'RECOMMENDED Env- Vehicle Data'!$D$6:$D$102,'RECOMMENDED Env- Vehicle Data'!$F$6:$F$102,"",0)),"",_xlfn.XLOOKUP(C47,'RECOMMENDED Env- Vehicle Data'!$D$6:$D$102,'RECOMMENDED Env- Vehicle Data'!$F$6:$F$102,"",0))</f>
        <v/>
      </c>
      <c r="E47" s="98"/>
      <c r="F47" s="99"/>
      <c r="G47" s="99"/>
      <c r="H47" s="17"/>
    </row>
    <row r="48" spans="1:8" ht="24.95" customHeight="1">
      <c r="A48" s="261" t="s">
        <v>1098</v>
      </c>
      <c r="B48" s="58" t="s">
        <v>1099</v>
      </c>
      <c r="C48" s="59" t="s">
        <v>1100</v>
      </c>
      <c r="D48" s="105">
        <f>IF(ISBLANK(_xlfn.XLOOKUP(C48,'RECOMMENDED Env- Vehicle Data'!$D$6:$D$102,'RECOMMENDED Env- Vehicle Data'!$F$6:$F$102,"",0)),"",_xlfn.XLOOKUP(C48,'RECOMMENDED Env- Vehicle Data'!$D$6:$D$102,'RECOMMENDED Env- Vehicle Data'!$F$6:$F$102,"",0))</f>
        <v>0</v>
      </c>
      <c r="E48" s="98"/>
      <c r="F48" s="99"/>
      <c r="G48" s="99"/>
      <c r="H48" s="17"/>
    </row>
    <row r="49" spans="1:8" ht="24.95" customHeight="1">
      <c r="A49" s="262" t="s">
        <v>1101</v>
      </c>
      <c r="B49" s="63" t="s">
        <v>1102</v>
      </c>
      <c r="C49" s="64" t="s">
        <v>1103</v>
      </c>
      <c r="D49" s="309" t="str">
        <f>IF(ISBLANK(_xlfn.XLOOKUP(C49,'RECOMMENDED Env- Vehicle Data'!$D$6:$D$102,'RECOMMENDED Env- Vehicle Data'!$F$6:$F$102,"",0)),"",_xlfn.XLOOKUP(C49,'RECOMMENDED Env- Vehicle Data'!$D$6:$D$102,'RECOMMENDED Env- Vehicle Data'!$F$6:$F$102,"",0))</f>
        <v/>
      </c>
      <c r="E49" s="98"/>
      <c r="F49" s="99"/>
      <c r="G49" s="99"/>
      <c r="H49" s="17"/>
    </row>
    <row r="50" spans="1:8" ht="24.95" customHeight="1">
      <c r="A50" s="261" t="s">
        <v>1104</v>
      </c>
      <c r="B50" s="58" t="s">
        <v>1105</v>
      </c>
      <c r="C50" s="59" t="s">
        <v>1106</v>
      </c>
      <c r="D50" s="308" t="str">
        <f>IF(ISBLANK(_xlfn.XLOOKUP(C50,'RECOMMENDED Env- Vehicle Data'!$D$6:$D$102,'RECOMMENDED Env- Vehicle Data'!$F$6:$F$102,"",0)),"",_xlfn.XLOOKUP(C50,'RECOMMENDED Env- Vehicle Data'!$D$6:$D$102,'RECOMMENDED Env- Vehicle Data'!$F$6:$F$102,"",0))</f>
        <v/>
      </c>
      <c r="E50" s="98"/>
      <c r="F50" s="99"/>
      <c r="G50" s="99"/>
      <c r="H50" s="17"/>
    </row>
    <row r="51" spans="1:8" ht="24.95" customHeight="1">
      <c r="A51" s="262" t="s">
        <v>1107</v>
      </c>
      <c r="B51" s="63" t="s">
        <v>1108</v>
      </c>
      <c r="C51" s="64" t="s">
        <v>1109</v>
      </c>
      <c r="D51" s="309" t="str">
        <f>IF(ISBLANK(_xlfn.XLOOKUP(C51,'RECOMMENDED Env- Vehicle Data'!$D$6:$D$102,'RECOMMENDED Env- Vehicle Data'!$F$6:$F$102,"",0)),"",_xlfn.XLOOKUP(C51,'RECOMMENDED Env- Vehicle Data'!$D$6:$D$102,'RECOMMENDED Env- Vehicle Data'!$F$6:$F$102,"",0))</f>
        <v/>
      </c>
      <c r="E51" s="98"/>
      <c r="F51" s="99"/>
      <c r="G51" s="99"/>
      <c r="H51" s="17"/>
    </row>
    <row r="52" spans="1:8" ht="24.95" customHeight="1">
      <c r="A52" s="261" t="s">
        <v>1110</v>
      </c>
      <c r="B52" s="58" t="s">
        <v>1111</v>
      </c>
      <c r="C52" s="59" t="s">
        <v>1112</v>
      </c>
      <c r="D52" s="308" t="str">
        <f>IF(ISBLANK(_xlfn.XLOOKUP(C52,'RECOMMENDED Env- Vehicle Data'!$D$6:$D$102,'RECOMMENDED Env- Vehicle Data'!$F$6:$F$102,"",0)),"",_xlfn.XLOOKUP(C52,'RECOMMENDED Env- Vehicle Data'!$D$6:$D$102,'RECOMMENDED Env- Vehicle Data'!$F$6:$F$102,"",0))</f>
        <v/>
      </c>
      <c r="E52" s="98"/>
      <c r="F52" s="99"/>
      <c r="G52" s="99"/>
      <c r="H52" s="17"/>
    </row>
    <row r="53" spans="1:8" ht="24.95" customHeight="1">
      <c r="A53" s="262" t="s">
        <v>1113</v>
      </c>
      <c r="B53" s="63" t="s">
        <v>1114</v>
      </c>
      <c r="C53" s="64" t="s">
        <v>1115</v>
      </c>
      <c r="D53" s="309" t="str">
        <f>IF(ISBLANK(_xlfn.XLOOKUP(C53,'RECOMMENDED Env- Vehicle Data'!$D$6:$D$102,'RECOMMENDED Env- Vehicle Data'!$F$6:$F$102,"",0)),"",_xlfn.XLOOKUP(C53,'RECOMMENDED Env- Vehicle Data'!$D$6:$D$102,'RECOMMENDED Env- Vehicle Data'!$F$6:$F$102,"",0))</f>
        <v/>
      </c>
      <c r="E53" s="98"/>
      <c r="F53" s="99"/>
      <c r="G53" s="99"/>
      <c r="H53" s="17"/>
    </row>
    <row r="54" spans="1:8" ht="24.95" customHeight="1">
      <c r="A54" s="261" t="s">
        <v>1116</v>
      </c>
      <c r="B54" s="58" t="s">
        <v>1117</v>
      </c>
      <c r="C54" s="59" t="s">
        <v>1118</v>
      </c>
      <c r="D54" s="308" t="str">
        <f>IF(ISBLANK(_xlfn.XLOOKUP(C54,'RECOMMENDED Env- Vehicle Data'!$D$6:$D$102,'RECOMMENDED Env- Vehicle Data'!$F$6:$F$102,"",0)),"",_xlfn.XLOOKUP(C54,'RECOMMENDED Env- Vehicle Data'!$D$6:$D$102,'RECOMMENDED Env- Vehicle Data'!$F$6:$F$102,"",0))</f>
        <v/>
      </c>
      <c r="E54" s="98"/>
      <c r="F54" s="99"/>
      <c r="G54" s="99"/>
      <c r="H54" s="17"/>
    </row>
    <row r="55" spans="1:8" ht="24.95" customHeight="1">
      <c r="A55" s="262" t="s">
        <v>1119</v>
      </c>
      <c r="B55" s="63" t="s">
        <v>1120</v>
      </c>
      <c r="C55" s="64" t="s">
        <v>1121</v>
      </c>
      <c r="D55" s="309" t="str">
        <f>IF(ISBLANK(_xlfn.XLOOKUP(C55,'RECOMMENDED Env- Vehicle Data'!$D$6:$D$102,'RECOMMENDED Env- Vehicle Data'!$F$6:$F$102,"",0)),"",_xlfn.XLOOKUP(C55,'RECOMMENDED Env- Vehicle Data'!$D$6:$D$102,'RECOMMENDED Env- Vehicle Data'!$F$6:$F$102,"",0))</f>
        <v/>
      </c>
      <c r="E55" s="98"/>
      <c r="F55" s="99"/>
      <c r="G55" s="99"/>
      <c r="H55" s="17"/>
    </row>
    <row r="56" spans="1:8" ht="24.95" customHeight="1">
      <c r="A56" s="261" t="s">
        <v>1122</v>
      </c>
      <c r="B56" s="58" t="s">
        <v>1123</v>
      </c>
      <c r="C56" s="59" t="s">
        <v>1124</v>
      </c>
      <c r="D56" s="308" t="str">
        <f>IF(ISBLANK(_xlfn.XLOOKUP(C56,'RECOMMENDED Env- Vehicle Data'!$D$6:$D$102,'RECOMMENDED Env- Vehicle Data'!$F$6:$F$102,"",0)),"",_xlfn.XLOOKUP(C56,'RECOMMENDED Env- Vehicle Data'!$D$6:$D$102,'RECOMMENDED Env- Vehicle Data'!$F$6:$F$102,"",0))</f>
        <v/>
      </c>
      <c r="E56" s="98"/>
      <c r="F56" s="99"/>
      <c r="G56" s="99"/>
      <c r="H56" s="17"/>
    </row>
    <row r="57" spans="1:8" ht="24.95" customHeight="1">
      <c r="A57" s="262" t="s">
        <v>1125</v>
      </c>
      <c r="B57" s="63" t="s">
        <v>1126</v>
      </c>
      <c r="C57" s="64" t="s">
        <v>1127</v>
      </c>
      <c r="D57" s="309" t="str">
        <f>IF(ISBLANK(_xlfn.XLOOKUP(C57,'RECOMMENDED Env- Vehicle Data'!$D$6:$D$102,'RECOMMENDED Env- Vehicle Data'!$F$6:$F$102,"",0)),"",_xlfn.XLOOKUP(C57,'RECOMMENDED Env- Vehicle Data'!$D$6:$D$102,'RECOMMENDED Env- Vehicle Data'!$F$6:$F$102,"",0))</f>
        <v/>
      </c>
      <c r="E57" s="98"/>
      <c r="F57" s="99"/>
      <c r="G57" s="99"/>
      <c r="H57" s="17"/>
    </row>
    <row r="58" spans="1:8" ht="24.95" customHeight="1">
      <c r="A58" s="261" t="s">
        <v>1128</v>
      </c>
      <c r="B58" s="58" t="s">
        <v>1129</v>
      </c>
      <c r="C58" s="59" t="s">
        <v>1130</v>
      </c>
      <c r="D58" s="308" t="str">
        <f>IF(ISBLANK(_xlfn.XLOOKUP(C58,'RECOMMENDED Env- Vehicle Data'!$D$6:$D$102,'RECOMMENDED Env- Vehicle Data'!$F$6:$F$102,"",0)),"",_xlfn.XLOOKUP(C58,'RECOMMENDED Env- Vehicle Data'!$D$6:$D$102,'RECOMMENDED Env- Vehicle Data'!$F$6:$F$102,"",0))</f>
        <v/>
      </c>
      <c r="E58" s="98"/>
      <c r="F58" s="99"/>
      <c r="G58" s="99"/>
      <c r="H58" s="17"/>
    </row>
    <row r="59" spans="1:8" ht="24.95" customHeight="1">
      <c r="A59" s="262" t="s">
        <v>1131</v>
      </c>
      <c r="B59" s="63" t="s">
        <v>1132</v>
      </c>
      <c r="C59" s="64" t="s">
        <v>1133</v>
      </c>
      <c r="D59" s="309" t="str">
        <f>IF(ISBLANK(_xlfn.XLOOKUP(C59,'RECOMMENDED Env- Vehicle Data'!$D$6:$D$102,'RECOMMENDED Env- Vehicle Data'!$F$6:$F$102,"",0)),"",_xlfn.XLOOKUP(C59,'RECOMMENDED Env- Vehicle Data'!$D$6:$D$102,'RECOMMENDED Env- Vehicle Data'!$F$6:$F$102,"",0))</f>
        <v/>
      </c>
      <c r="E59" s="98"/>
      <c r="F59" s="99"/>
      <c r="G59" s="99"/>
      <c r="H59" s="17"/>
    </row>
    <row r="60" spans="1:8" ht="24.95" customHeight="1">
      <c r="A60" s="261" t="s">
        <v>1134</v>
      </c>
      <c r="B60" s="58" t="s">
        <v>1135</v>
      </c>
      <c r="C60" s="59" t="s">
        <v>1136</v>
      </c>
      <c r="D60" s="308" t="str">
        <f>IF(ISBLANK(_xlfn.XLOOKUP(C60,'RECOMMENDED Env- Vehicle Data'!$D$6:$D$102,'RECOMMENDED Env- Vehicle Data'!$F$6:$F$102,"",0)),"",_xlfn.XLOOKUP(C60,'RECOMMENDED Env- Vehicle Data'!$D$6:$D$102,'RECOMMENDED Env- Vehicle Data'!$F$6:$F$102,"",0))</f>
        <v/>
      </c>
      <c r="E60" s="98"/>
      <c r="F60" s="99"/>
      <c r="G60" s="99"/>
      <c r="H60" s="17"/>
    </row>
    <row r="61" spans="1:8" ht="24.95" customHeight="1">
      <c r="A61" s="262" t="s">
        <v>1137</v>
      </c>
      <c r="B61" s="63" t="s">
        <v>1138</v>
      </c>
      <c r="C61" s="64" t="s">
        <v>1139</v>
      </c>
      <c r="D61" s="309" t="str">
        <f>IF(ISBLANK(_xlfn.XLOOKUP(C61,'RECOMMENDED Env- Vehicle Data'!$D$6:$D$102,'RECOMMENDED Env- Vehicle Data'!$F$6:$F$102,"",0)),"",_xlfn.XLOOKUP(C61,'RECOMMENDED Env- Vehicle Data'!$D$6:$D$102,'RECOMMENDED Env- Vehicle Data'!$F$6:$F$102,"",0))</f>
        <v/>
      </c>
      <c r="E61" s="98"/>
      <c r="F61" s="99"/>
      <c r="G61" s="99"/>
      <c r="H61" s="17"/>
    </row>
    <row r="62" spans="1:8" ht="24.95" customHeight="1">
      <c r="A62" s="261" t="s">
        <v>1140</v>
      </c>
      <c r="B62" s="58" t="s">
        <v>1141</v>
      </c>
      <c r="C62" s="59" t="s">
        <v>1142</v>
      </c>
      <c r="D62" s="308" t="str">
        <f>IF(ISBLANK(_xlfn.XLOOKUP(C62,'RECOMMENDED Env- Vehicle Data'!$D$6:$D$102,'RECOMMENDED Env- Vehicle Data'!$F$6:$F$102,"",0)),"",_xlfn.XLOOKUP(C62,'RECOMMENDED Env- Vehicle Data'!$D$6:$D$102,'RECOMMENDED Env- Vehicle Data'!$F$6:$F$102,"",0))</f>
        <v/>
      </c>
      <c r="E62" s="98"/>
      <c r="F62" s="99"/>
      <c r="G62" s="99"/>
      <c r="H62" s="17"/>
    </row>
    <row r="63" spans="1:8" ht="24.95" customHeight="1">
      <c r="A63" s="262" t="s">
        <v>1143</v>
      </c>
      <c r="B63" s="63" t="s">
        <v>1105</v>
      </c>
      <c r="C63" s="64" t="s">
        <v>1144</v>
      </c>
      <c r="D63" s="311" t="str">
        <f>IF(ISBLANK(_xlfn.XLOOKUP(C63,'RECOMMENDED Env- Vehicle Data'!$D$6:$D$102,'RECOMMENDED Env- Vehicle Data'!$F$6:$F$102,"",0)),"",_xlfn.XLOOKUP(C63,'RECOMMENDED Env- Vehicle Data'!$D$6:$D$102,'RECOMMENDED Env- Vehicle Data'!$F$6:$F$102,"",0))</f>
        <v/>
      </c>
      <c r="E63" s="98"/>
      <c r="F63" s="99"/>
      <c r="G63" s="99"/>
      <c r="H63" s="17"/>
    </row>
    <row r="64" spans="1:8" ht="24.95" customHeight="1">
      <c r="A64" s="261" t="s">
        <v>1145</v>
      </c>
      <c r="B64" s="58" t="s">
        <v>1146</v>
      </c>
      <c r="C64" s="59" t="s">
        <v>1147</v>
      </c>
      <c r="D64" s="308" t="str">
        <f>IF(ISBLANK(_xlfn.XLOOKUP(C64,'RECOMMENDED Env- Vehicle Data'!$D$6:$D$102,'RECOMMENDED Env- Vehicle Data'!$F$6:$F$102,"",0)),"",_xlfn.XLOOKUP(C64,'RECOMMENDED Env- Vehicle Data'!$D$6:$D$102,'RECOMMENDED Env- Vehicle Data'!$F$6:$F$102,"",0))</f>
        <v/>
      </c>
      <c r="E64" s="98"/>
      <c r="F64" s="99"/>
      <c r="G64" s="99"/>
      <c r="H64" s="17"/>
    </row>
    <row r="65" spans="1:8" ht="24.95" customHeight="1">
      <c r="A65" s="262" t="s">
        <v>1148</v>
      </c>
      <c r="B65" s="63" t="s">
        <v>1149</v>
      </c>
      <c r="C65" s="64" t="s">
        <v>1150</v>
      </c>
      <c r="D65" s="309" t="str">
        <f>IF(ISBLANK(_xlfn.XLOOKUP(C65,'RECOMMENDED Env- Vehicle Data'!$D$6:$D$102,'RECOMMENDED Env- Vehicle Data'!$F$6:$F$102,"",0)),"",_xlfn.XLOOKUP(C65,'RECOMMENDED Env- Vehicle Data'!$D$6:$D$102,'RECOMMENDED Env- Vehicle Data'!$F$6:$F$102,"",0))</f>
        <v/>
      </c>
      <c r="E65" s="98"/>
      <c r="F65" s="99"/>
      <c r="G65" s="99"/>
      <c r="H65" s="17"/>
    </row>
    <row r="66" spans="1:8" ht="24.95" customHeight="1">
      <c r="A66" s="261" t="s">
        <v>1151</v>
      </c>
      <c r="B66" s="58" t="s">
        <v>1152</v>
      </c>
      <c r="C66" s="59" t="s">
        <v>1153</v>
      </c>
      <c r="D66" s="308">
        <f>IF(ISBLANK(_xlfn.XLOOKUP(C66,'RECOMMENDED Env- Vehicle Data'!$D$6:$D$102,'RECOMMENDED Env- Vehicle Data'!$F$6:$F$102,"",0)),"",_xlfn.XLOOKUP(C66,'RECOMMENDED Env- Vehicle Data'!$D$6:$D$102,'RECOMMENDED Env- Vehicle Data'!$F$6:$F$102,"",0))</f>
        <v>0</v>
      </c>
      <c r="E66" s="98"/>
      <c r="F66" s="99"/>
      <c r="G66" s="99"/>
      <c r="H66" s="17"/>
    </row>
    <row r="67" spans="1:8" ht="24.95" customHeight="1">
      <c r="A67" s="262" t="s">
        <v>1154</v>
      </c>
      <c r="B67" s="63" t="s">
        <v>1155</v>
      </c>
      <c r="C67" s="64" t="s">
        <v>1156</v>
      </c>
      <c r="D67" s="309" t="str">
        <f>IF(ISBLANK(_xlfn.XLOOKUP(C67,'RECOMMENDED Env- Vehicle Data'!$D$6:$D$102,'RECOMMENDED Env- Vehicle Data'!$F$6:$F$102,"",0)),"",_xlfn.XLOOKUP(C67,'RECOMMENDED Env- Vehicle Data'!$D$6:$D$102,'RECOMMENDED Env- Vehicle Data'!$F$6:$F$102,"",0))</f>
        <v/>
      </c>
      <c r="E67" s="98"/>
      <c r="F67" s="99"/>
      <c r="G67" s="99"/>
      <c r="H67" s="17"/>
    </row>
    <row r="68" spans="1:8" ht="24.95" customHeight="1">
      <c r="A68" s="261" t="s">
        <v>1157</v>
      </c>
      <c r="B68" s="58" t="s">
        <v>1158</v>
      </c>
      <c r="C68" s="59" t="s">
        <v>1159</v>
      </c>
      <c r="D68" s="308" t="str">
        <f>IF(ISBLANK(_xlfn.XLOOKUP(C68,'RECOMMENDED Env- Vehicle Data'!$D$6:$D$102,'RECOMMENDED Env- Vehicle Data'!$F$6:$F$102,"",0)),"",_xlfn.XLOOKUP(C68,'RECOMMENDED Env- Vehicle Data'!$D$6:$D$102,'RECOMMENDED Env- Vehicle Data'!$F$6:$F$102,"",0))</f>
        <v/>
      </c>
      <c r="E68" s="98"/>
      <c r="F68" s="99"/>
      <c r="G68" s="99"/>
      <c r="H68" s="17"/>
    </row>
    <row r="69" spans="1:8" ht="24.95" customHeight="1">
      <c r="A69" s="262" t="s">
        <v>1160</v>
      </c>
      <c r="B69" s="63" t="s">
        <v>1161</v>
      </c>
      <c r="C69" s="64" t="s">
        <v>1162</v>
      </c>
      <c r="D69" s="309" t="str">
        <f>IF(ISBLANK(_xlfn.XLOOKUP(C69,'RECOMMENDED Env- Vehicle Data'!$D$6:$D$102,'RECOMMENDED Env- Vehicle Data'!$F$6:$F$102,"",0)),"",_xlfn.XLOOKUP(C69,'RECOMMENDED Env- Vehicle Data'!$D$6:$D$102,'RECOMMENDED Env- Vehicle Data'!$F$6:$F$102,"",0))</f>
        <v/>
      </c>
      <c r="E69" s="98"/>
      <c r="F69" s="99"/>
      <c r="G69" s="99"/>
      <c r="H69" s="17"/>
    </row>
    <row r="70" spans="1:8" ht="24.95" customHeight="1">
      <c r="A70" s="261" t="s">
        <v>1163</v>
      </c>
      <c r="B70" s="58" t="s">
        <v>1164</v>
      </c>
      <c r="C70" s="59" t="s">
        <v>1165</v>
      </c>
      <c r="D70" s="308" t="str">
        <f>IF(ISBLANK(_xlfn.XLOOKUP(C70,'RECOMMENDED Env- Vehicle Data'!$D$6:$D$102,'RECOMMENDED Env- Vehicle Data'!$F$6:$F$102,"",0)),"",_xlfn.XLOOKUP(C70,'RECOMMENDED Env- Vehicle Data'!$D$6:$D$102,'RECOMMENDED Env- Vehicle Data'!$F$6:$F$102,"",0))</f>
        <v/>
      </c>
      <c r="E70" s="98"/>
      <c r="F70" s="99"/>
      <c r="G70" s="99"/>
      <c r="H70" s="17"/>
    </row>
    <row r="71" spans="1:8" ht="24.95" customHeight="1">
      <c r="A71" s="262" t="s">
        <v>1166</v>
      </c>
      <c r="B71" s="63" t="s">
        <v>1167</v>
      </c>
      <c r="C71" s="64" t="s">
        <v>1168</v>
      </c>
      <c r="D71" s="309" t="str">
        <f>IF(ISBLANK(_xlfn.XLOOKUP(C71,'RECOMMENDED Env- Vehicle Data'!$D$6:$D$102,'RECOMMENDED Env- Vehicle Data'!$F$6:$F$102,"",0)),"",_xlfn.XLOOKUP(C71,'RECOMMENDED Env- Vehicle Data'!$D$6:$D$102,'RECOMMENDED Env- Vehicle Data'!$F$6:$F$102,"",0))</f>
        <v/>
      </c>
      <c r="E71" s="98"/>
      <c r="F71" s="99"/>
      <c r="G71" s="99"/>
      <c r="H71" s="17"/>
    </row>
    <row r="72" spans="1:8" ht="24.95" customHeight="1">
      <c r="A72" s="261" t="s">
        <v>1169</v>
      </c>
      <c r="B72" s="58" t="s">
        <v>1170</v>
      </c>
      <c r="C72" s="59" t="s">
        <v>1171</v>
      </c>
      <c r="D72" s="308" t="str">
        <f>IF(ISBLANK(_xlfn.XLOOKUP(C72,'RECOMMENDED Env- Vehicle Data'!$D$6:$D$102,'RECOMMENDED Env- Vehicle Data'!$F$6:$F$102,"",0)),"",_xlfn.XLOOKUP(C72,'RECOMMENDED Env- Vehicle Data'!$D$6:$D$102,'RECOMMENDED Env- Vehicle Data'!$F$6:$F$102,"",0))</f>
        <v/>
      </c>
      <c r="E72" s="98"/>
      <c r="F72" s="99"/>
      <c r="G72" s="99"/>
      <c r="H72" s="17"/>
    </row>
    <row r="73" spans="1:8" ht="24.95" customHeight="1">
      <c r="A73" s="262" t="s">
        <v>1172</v>
      </c>
      <c r="B73" s="63" t="s">
        <v>1173</v>
      </c>
      <c r="C73" s="64" t="s">
        <v>1174</v>
      </c>
      <c r="D73" s="309" t="str">
        <f>IF(ISBLANK(_xlfn.XLOOKUP(C73,'RECOMMENDED Env- Vehicle Data'!$D$6:$D$102,'RECOMMENDED Env- Vehicle Data'!$F$6:$F$102,"",0)),"",_xlfn.XLOOKUP(C73,'RECOMMENDED Env- Vehicle Data'!$D$6:$D$102,'RECOMMENDED Env- Vehicle Data'!$F$6:$F$102,"",0))</f>
        <v/>
      </c>
      <c r="E73" s="98"/>
      <c r="F73" s="99"/>
      <c r="G73" s="99"/>
      <c r="H73" s="17"/>
    </row>
    <row r="74" spans="1:8" ht="24.95" customHeight="1">
      <c r="A74" s="261" t="s">
        <v>1175</v>
      </c>
      <c r="B74" s="58" t="s">
        <v>1176</v>
      </c>
      <c r="C74" s="59" t="s">
        <v>1177</v>
      </c>
      <c r="D74" s="308" t="str">
        <f>IF(ISBLANK(_xlfn.XLOOKUP(C74,'RECOMMENDED Env- Vehicle Data'!$D$6:$D$102,'RECOMMENDED Env- Vehicle Data'!$F$6:$F$102,"",0)),"",_xlfn.XLOOKUP(C74,'RECOMMENDED Env- Vehicle Data'!$D$6:$D$102,'RECOMMENDED Env- Vehicle Data'!$F$6:$F$102,"",0))</f>
        <v/>
      </c>
      <c r="E74" s="98"/>
      <c r="F74" s="99"/>
      <c r="G74" s="99"/>
      <c r="H74" s="17"/>
    </row>
    <row r="75" spans="1:8" ht="24.95" customHeight="1">
      <c r="A75" s="262" t="s">
        <v>1178</v>
      </c>
      <c r="B75" s="63" t="s">
        <v>1179</v>
      </c>
      <c r="C75" s="64" t="s">
        <v>1180</v>
      </c>
      <c r="D75" s="309" t="str">
        <f>IF(ISBLANK(_xlfn.XLOOKUP(C75,'RECOMMENDED Env- Vehicle Data'!$D$6:$D$102,'RECOMMENDED Env- Vehicle Data'!$F$6:$F$102,"",0)),"",_xlfn.XLOOKUP(C75,'RECOMMENDED Env- Vehicle Data'!$D$6:$D$102,'RECOMMENDED Env- Vehicle Data'!$F$6:$F$102,"",0))</f>
        <v/>
      </c>
      <c r="E75" s="98"/>
      <c r="F75" s="99"/>
      <c r="G75" s="99"/>
      <c r="H75" s="17"/>
    </row>
    <row r="76" spans="1:8" ht="24.95" customHeight="1">
      <c r="A76" s="261" t="s">
        <v>1181</v>
      </c>
      <c r="B76" s="58" t="s">
        <v>1182</v>
      </c>
      <c r="C76" s="59" t="s">
        <v>1183</v>
      </c>
      <c r="D76" s="308" t="str">
        <f>IF(ISBLANK(_xlfn.XLOOKUP(C76,'RECOMMENDED Env- Vehicle Data'!$D$6:$D$102,'RECOMMENDED Env- Vehicle Data'!$F$6:$F$102,"",0)),"",_xlfn.XLOOKUP(C76,'RECOMMENDED Env- Vehicle Data'!$D$6:$D$102,'RECOMMENDED Env- Vehicle Data'!$F$6:$F$102,"",0))</f>
        <v/>
      </c>
      <c r="E76" s="98"/>
      <c r="F76" s="99"/>
      <c r="G76" s="99"/>
      <c r="H76" s="17"/>
    </row>
    <row r="77" spans="1:8" ht="24.95" customHeight="1">
      <c r="A77" s="262" t="s">
        <v>1184</v>
      </c>
      <c r="B77" s="63" t="s">
        <v>1185</v>
      </c>
      <c r="C77" s="64" t="s">
        <v>1186</v>
      </c>
      <c r="D77" s="309" t="str">
        <f>IF(ISBLANK(_xlfn.XLOOKUP(C77,'RECOMMENDED Env- Vehicle Data'!$D$6:$D$102,'RECOMMENDED Env- Vehicle Data'!$F$6:$F$102,"",0)),"",_xlfn.XLOOKUP(C77,'RECOMMENDED Env- Vehicle Data'!$D$6:$D$102,'RECOMMENDED Env- Vehicle Data'!$F$6:$F$102,"",0))</f>
        <v/>
      </c>
      <c r="E77" s="98"/>
      <c r="F77" s="99"/>
      <c r="G77" s="99"/>
      <c r="H77" s="17"/>
    </row>
    <row r="78" spans="1:8" ht="24.95" customHeight="1">
      <c r="A78" s="261" t="s">
        <v>1187</v>
      </c>
      <c r="B78" s="58" t="s">
        <v>1188</v>
      </c>
      <c r="C78" s="59" t="s">
        <v>1189</v>
      </c>
      <c r="D78" s="308" t="str">
        <f>IF(ISBLANK(_xlfn.XLOOKUP(C78,'RECOMMENDED Env- Vehicle Data'!$D$6:$D$102,'RECOMMENDED Env- Vehicle Data'!$F$6:$F$102,"",0)),"",_xlfn.XLOOKUP(C78,'RECOMMENDED Env- Vehicle Data'!$D$6:$D$102,'RECOMMENDED Env- Vehicle Data'!$F$6:$F$102,"",0))</f>
        <v/>
      </c>
      <c r="E78" s="98"/>
      <c r="F78" s="99"/>
      <c r="G78" s="99"/>
      <c r="H78" s="17"/>
    </row>
    <row r="79" spans="1:8" ht="24.95" customHeight="1">
      <c r="A79" s="262" t="s">
        <v>1190</v>
      </c>
      <c r="B79" s="63" t="s">
        <v>1191</v>
      </c>
      <c r="C79" s="64" t="s">
        <v>1192</v>
      </c>
      <c r="D79" s="309" t="str">
        <f>IF(ISBLANK(_xlfn.XLOOKUP(C79,'RECOMMENDED Env- Vehicle Data'!$D$6:$D$102,'RECOMMENDED Env- Vehicle Data'!$F$6:$F$102,"",0)),"",_xlfn.XLOOKUP(C79,'RECOMMENDED Env- Vehicle Data'!$D$6:$D$102,'RECOMMENDED Env- Vehicle Data'!$F$6:$F$102,"",0))</f>
        <v/>
      </c>
      <c r="E79" s="98"/>
      <c r="F79" s="99"/>
      <c r="G79" s="99"/>
      <c r="H79" s="17"/>
    </row>
    <row r="80" spans="1:8" ht="24.95" customHeight="1">
      <c r="A80" s="261" t="s">
        <v>1193</v>
      </c>
      <c r="B80" s="58" t="s">
        <v>1194</v>
      </c>
      <c r="C80" s="59" t="s">
        <v>1195</v>
      </c>
      <c r="D80" s="308" t="str">
        <f>IF(ISBLANK(_xlfn.XLOOKUP(C80,'RECOMMENDED Env- Vehicle Data'!$D$6:$D$102,'RECOMMENDED Env- Vehicle Data'!$F$6:$F$102,"",0)),"",_xlfn.XLOOKUP(C80,'RECOMMENDED Env- Vehicle Data'!$D$6:$D$102,'RECOMMENDED Env- Vehicle Data'!$F$6:$F$102,"",0))</f>
        <v/>
      </c>
      <c r="E80" s="98"/>
      <c r="F80" s="99"/>
      <c r="G80" s="99"/>
      <c r="H80" s="17"/>
    </row>
    <row r="81" spans="1:8" ht="24.95" customHeight="1">
      <c r="A81" s="262" t="s">
        <v>1196</v>
      </c>
      <c r="B81" s="63" t="s">
        <v>1197</v>
      </c>
      <c r="C81" s="64" t="s">
        <v>1198</v>
      </c>
      <c r="D81" s="309" t="str">
        <f>IF(ISBLANK(_xlfn.XLOOKUP(C81,'RECOMMENDED Env- Vehicle Data'!$D$6:$D$102,'RECOMMENDED Env- Vehicle Data'!$F$6:$F$102,"",0)),"",_xlfn.XLOOKUP(C81,'RECOMMENDED Env- Vehicle Data'!$D$6:$D$102,'RECOMMENDED Env- Vehicle Data'!$F$6:$F$102,"",0))</f>
        <v/>
      </c>
      <c r="E81" s="98"/>
      <c r="F81" s="99"/>
      <c r="G81" s="99"/>
      <c r="H81" s="17"/>
    </row>
    <row r="82" spans="1:8" ht="24.95" customHeight="1">
      <c r="A82" s="261" t="s">
        <v>1199</v>
      </c>
      <c r="B82" s="58" t="s">
        <v>1200</v>
      </c>
      <c r="C82" s="59" t="s">
        <v>1201</v>
      </c>
      <c r="D82" s="310" t="str">
        <f>IF(ISBLANK(_xlfn.XLOOKUP(C82,'RECOMMENDED Env- Vehicle Data'!$D$6:$D$102,'RECOMMENDED Env- Vehicle Data'!$F$6:$F$102,"",0)),"",_xlfn.XLOOKUP(C82,'RECOMMENDED Env- Vehicle Data'!$D$6:$D$102,'RECOMMENDED Env- Vehicle Data'!$F$6:$F$102,"",0))</f>
        <v/>
      </c>
      <c r="E82" s="98"/>
      <c r="F82" s="99"/>
      <c r="G82" s="99"/>
      <c r="H82" s="17"/>
    </row>
    <row r="83" spans="1:8" ht="24.95" customHeight="1">
      <c r="A83" s="262" t="s">
        <v>1202</v>
      </c>
      <c r="B83" s="63" t="s">
        <v>1203</v>
      </c>
      <c r="C83" s="64" t="s">
        <v>1204</v>
      </c>
      <c r="D83" s="311" t="str">
        <f>IF(ISBLANK(_xlfn.XLOOKUP(C83,'RECOMMENDED Env- Vehicle Data'!$D$6:$D$102,'RECOMMENDED Env- Vehicle Data'!$F$6:$F$102,"",0)),"",_xlfn.XLOOKUP(C83,'RECOMMENDED Env- Vehicle Data'!$D$6:$D$102,'RECOMMENDED Env- Vehicle Data'!$F$6:$F$102,"",0))</f>
        <v/>
      </c>
      <c r="E83" s="98"/>
      <c r="F83" s="99"/>
      <c r="G83" s="99"/>
      <c r="H83" s="17"/>
    </row>
    <row r="84" spans="1:8" ht="24.95" customHeight="1">
      <c r="A84" s="261" t="s">
        <v>1205</v>
      </c>
      <c r="B84" s="58" t="s">
        <v>1206</v>
      </c>
      <c r="C84" s="59" t="s">
        <v>1207</v>
      </c>
      <c r="D84" s="310" t="str">
        <f>IF(ISBLANK(_xlfn.XLOOKUP(C84,'RECOMMENDED Env- Vehicle Data'!$D$6:$D$102,'RECOMMENDED Env- Vehicle Data'!$F$6:$F$102,"",0)),"",_xlfn.XLOOKUP(C84,'RECOMMENDED Env- Vehicle Data'!$D$6:$D$102,'RECOMMENDED Env- Vehicle Data'!$F$6:$F$102,"",0))</f>
        <v/>
      </c>
      <c r="E84" s="98"/>
      <c r="F84" s="99"/>
      <c r="G84" s="99"/>
      <c r="H84" s="17"/>
    </row>
    <row r="85" spans="1:8" ht="24.95" customHeight="1">
      <c r="A85" s="262" t="s">
        <v>1208</v>
      </c>
      <c r="B85" s="63" t="s">
        <v>1209</v>
      </c>
      <c r="C85" s="64" t="s">
        <v>1210</v>
      </c>
      <c r="D85" s="311" t="str">
        <f>IF(ISBLANK(_xlfn.XLOOKUP(C85,'RECOMMENDED Env- Vehicle Data'!$D$6:$D$102,'RECOMMENDED Env- Vehicle Data'!$F$6:$F$102,"",0)),"",_xlfn.XLOOKUP(C85,'RECOMMENDED Env- Vehicle Data'!$D$6:$D$102,'RECOMMENDED Env- Vehicle Data'!$F$6:$F$102,"",0))</f>
        <v/>
      </c>
      <c r="E85" s="98"/>
      <c r="F85" s="99"/>
      <c r="G85" s="99"/>
      <c r="H85" s="17"/>
    </row>
    <row r="86" spans="1:8" ht="24.95" customHeight="1">
      <c r="A86" s="261" t="s">
        <v>1211</v>
      </c>
      <c r="B86" s="58" t="s">
        <v>1212</v>
      </c>
      <c r="C86" s="59" t="s">
        <v>1213</v>
      </c>
      <c r="D86" s="310" t="str">
        <f>IF(ISBLANK(_xlfn.XLOOKUP(C86,'RECOMMENDED Env- Vehicle Data'!$D$6:$D$102,'RECOMMENDED Env- Vehicle Data'!$F$6:$F$102,"",0)),"",_xlfn.XLOOKUP(C86,'RECOMMENDED Env- Vehicle Data'!$D$6:$D$102,'RECOMMENDED Env- Vehicle Data'!$F$6:$F$102,"",0))</f>
        <v/>
      </c>
      <c r="E86" s="98"/>
      <c r="F86" s="99"/>
      <c r="G86" s="99"/>
      <c r="H86" s="17"/>
    </row>
    <row r="87" spans="1:8" ht="24.95" customHeight="1">
      <c r="A87" s="262" t="s">
        <v>1214</v>
      </c>
      <c r="B87" s="63" t="s">
        <v>1215</v>
      </c>
      <c r="C87" s="64" t="s">
        <v>1216</v>
      </c>
      <c r="D87" s="311" t="str">
        <f>IF(ISBLANK(_xlfn.XLOOKUP(C87,'RECOMMENDED Env- Vehicle Data'!$D$6:$D$102,'RECOMMENDED Env- Vehicle Data'!$F$6:$F$102,"",0)),"",_xlfn.XLOOKUP(C87,'RECOMMENDED Env- Vehicle Data'!$D$6:$D$102,'RECOMMENDED Env- Vehicle Data'!$F$6:$F$102,"",0))</f>
        <v/>
      </c>
      <c r="E87" s="98"/>
      <c r="F87" s="99"/>
      <c r="G87" s="99"/>
      <c r="H87" s="17"/>
    </row>
    <row r="88" spans="1:8" ht="24.95" customHeight="1">
      <c r="A88" s="261" t="s">
        <v>1217</v>
      </c>
      <c r="B88" s="58" t="s">
        <v>1218</v>
      </c>
      <c r="C88" s="59" t="s">
        <v>1219</v>
      </c>
      <c r="D88" s="310" t="str">
        <f>IF(ISBLANK(_xlfn.XLOOKUP(C88,'RECOMMENDED Env- Vehicle Data'!$D$6:$D$102,'RECOMMENDED Env- Vehicle Data'!$F$6:$F$102,"",0)),"",_xlfn.XLOOKUP(C88,'RECOMMENDED Env- Vehicle Data'!$D$6:$D$102,'RECOMMENDED Env- Vehicle Data'!$F$6:$F$102,"",0))</f>
        <v/>
      </c>
      <c r="E88" s="98"/>
      <c r="F88" s="99"/>
      <c r="G88" s="99"/>
      <c r="H88" s="17"/>
    </row>
    <row r="89" spans="1:8" ht="24.95" customHeight="1">
      <c r="A89" s="262" t="s">
        <v>1220</v>
      </c>
      <c r="B89" s="63" t="s">
        <v>1221</v>
      </c>
      <c r="C89" s="64" t="s">
        <v>1222</v>
      </c>
      <c r="D89" s="311" t="str">
        <f>IF(ISBLANK(_xlfn.XLOOKUP(C89,'RECOMMENDED Env- Vehicle Data'!$D$6:$D$102,'RECOMMENDED Env- Vehicle Data'!$F$6:$F$102,"",0)),"",_xlfn.XLOOKUP(C89,'RECOMMENDED Env- Vehicle Data'!$D$6:$D$102,'RECOMMENDED Env- Vehicle Data'!$F$6:$F$102,"",0))</f>
        <v/>
      </c>
      <c r="E89" s="98"/>
      <c r="F89" s="99"/>
      <c r="G89" s="99"/>
      <c r="H89" s="17"/>
    </row>
    <row r="90" spans="1:8" ht="24.95" customHeight="1">
      <c r="A90" s="261" t="s">
        <v>1223</v>
      </c>
      <c r="B90" s="58" t="s">
        <v>1224</v>
      </c>
      <c r="C90" s="59" t="s">
        <v>1225</v>
      </c>
      <c r="D90" s="310" t="str">
        <f>IF(ISBLANK(_xlfn.XLOOKUP(C90,'RECOMMENDED Env- Vehicle Data'!$D$6:$D$102,'RECOMMENDED Env- Vehicle Data'!$F$6:$F$102,"",0)),"",_xlfn.XLOOKUP(C90,'RECOMMENDED Env- Vehicle Data'!$D$6:$D$102,'RECOMMENDED Env- Vehicle Data'!$F$6:$F$102,"",0))</f>
        <v/>
      </c>
      <c r="E90" s="98"/>
      <c r="F90" s="99"/>
      <c r="G90" s="99"/>
      <c r="H90" s="17"/>
    </row>
    <row r="91" spans="1:8" ht="24.95" customHeight="1">
      <c r="A91" s="262" t="s">
        <v>1226</v>
      </c>
      <c r="B91" s="63" t="s">
        <v>1227</v>
      </c>
      <c r="C91" s="64" t="s">
        <v>1228</v>
      </c>
      <c r="D91" s="311" t="str">
        <f>IF(ISBLANK(_xlfn.XLOOKUP(C91,'RECOMMENDED Env- Vehicle Data'!$D$6:$D$102,'RECOMMENDED Env- Vehicle Data'!$F$6:$F$102,"",0)),"",_xlfn.XLOOKUP(C91,'RECOMMENDED Env- Vehicle Data'!$D$6:$D$102,'RECOMMENDED Env- Vehicle Data'!$F$6:$F$102,"",0))</f>
        <v/>
      </c>
      <c r="E91" s="98"/>
      <c r="F91" s="99"/>
      <c r="G91" s="99"/>
      <c r="H91" s="17"/>
    </row>
    <row r="92" spans="1:8" ht="24.95" customHeight="1">
      <c r="A92" s="261" t="s">
        <v>1229</v>
      </c>
      <c r="B92" s="58" t="s">
        <v>1230</v>
      </c>
      <c r="C92" s="59" t="s">
        <v>1231</v>
      </c>
      <c r="D92" s="310" t="str">
        <f>IF(ISBLANK(_xlfn.XLOOKUP(C92,'RECOMMENDED Env- Vehicle Data'!$D$6:$D$102,'RECOMMENDED Env- Vehicle Data'!$F$6:$F$102,"",0)),"",_xlfn.XLOOKUP(C92,'RECOMMENDED Env- Vehicle Data'!$D$6:$D$102,'RECOMMENDED Env- Vehicle Data'!$F$6:$F$102,"",0))</f>
        <v/>
      </c>
      <c r="E92" s="98"/>
      <c r="F92" s="99"/>
      <c r="G92" s="99"/>
      <c r="H92" s="17"/>
    </row>
    <row r="93" spans="1:8" ht="24.95" customHeight="1">
      <c r="A93" s="262" t="s">
        <v>1232</v>
      </c>
      <c r="B93" s="63" t="s">
        <v>1233</v>
      </c>
      <c r="C93" s="64" t="s">
        <v>1234</v>
      </c>
      <c r="D93" s="311" t="str">
        <f>IF(ISBLANK(_xlfn.XLOOKUP(C93,'RECOMMENDED Env- Vehicle Data'!$D$6:$D$102,'RECOMMENDED Env- Vehicle Data'!$F$6:$F$102,"",0)),"",_xlfn.XLOOKUP(C93,'RECOMMENDED Env- Vehicle Data'!$D$6:$D$102,'RECOMMENDED Env- Vehicle Data'!$F$6:$F$102,"",0))</f>
        <v/>
      </c>
      <c r="E93" s="98"/>
      <c r="F93" s="99"/>
      <c r="G93" s="99"/>
      <c r="H93" s="17"/>
    </row>
    <row r="94" spans="1:8" ht="24.95" customHeight="1">
      <c r="A94" s="261" t="s">
        <v>1235</v>
      </c>
      <c r="B94" s="58" t="s">
        <v>1236</v>
      </c>
      <c r="C94" s="59" t="s">
        <v>1237</v>
      </c>
      <c r="D94" s="310" t="str">
        <f>IF(ISBLANK(_xlfn.XLOOKUP(C94,'RECOMMENDED Env- Vehicle Data'!$D$6:$D$102,'RECOMMENDED Env- Vehicle Data'!$F$6:$F$102,"",0)),"",_xlfn.XLOOKUP(C94,'RECOMMENDED Env- Vehicle Data'!$D$6:$D$102,'RECOMMENDED Env- Vehicle Data'!$F$6:$F$102,"",0))</f>
        <v/>
      </c>
      <c r="E94" s="98"/>
      <c r="F94" s="99"/>
      <c r="G94" s="99"/>
      <c r="H94" s="17"/>
    </row>
    <row r="95" spans="1:8" ht="24.95" customHeight="1">
      <c r="A95" s="262" t="s">
        <v>1238</v>
      </c>
      <c r="B95" s="63" t="s">
        <v>1239</v>
      </c>
      <c r="C95" s="64" t="s">
        <v>1240</v>
      </c>
      <c r="D95" s="226" t="str">
        <f>IF(ISBLANK(_xlfn.XLOOKUP(C95,'RECOMMENDED Env- Vehicle Data'!$D$6:$D$102,'RECOMMENDED Env- Vehicle Data'!$F$6:$F$102,"",0)),"",_xlfn.XLOOKUP(C95,'RECOMMENDED Env- Vehicle Data'!$D$6:$D$102,'RECOMMENDED Env- Vehicle Data'!$F$6:$F$102,"",0))</f>
        <v/>
      </c>
      <c r="E95" s="98"/>
      <c r="F95" s="99"/>
      <c r="G95" s="99"/>
      <c r="H95" s="17"/>
    </row>
    <row r="96" spans="1:8" ht="24.95" customHeight="1">
      <c r="A96" s="261" t="s">
        <v>1241</v>
      </c>
      <c r="B96" s="58" t="s">
        <v>1242</v>
      </c>
      <c r="C96" s="59" t="s">
        <v>1243</v>
      </c>
      <c r="D96" s="310" t="str">
        <f>IF(ISBLANK(_xlfn.XLOOKUP(C96,'RECOMMENDED Env- Vehicle Data'!$D$6:$D$102,'RECOMMENDED Env- Vehicle Data'!$F$6:$F$102,"",0)),"",_xlfn.XLOOKUP(C96,'RECOMMENDED Env- Vehicle Data'!$D$6:$D$102,'RECOMMENDED Env- Vehicle Data'!$F$6:$F$102,"",0))</f>
        <v/>
      </c>
      <c r="E96" s="98"/>
      <c r="F96" s="99"/>
      <c r="G96" s="99"/>
      <c r="H96" s="17"/>
    </row>
    <row r="97" spans="1:8" ht="24.95" customHeight="1">
      <c r="A97" s="262" t="s">
        <v>1244</v>
      </c>
      <c r="B97" s="63" t="s">
        <v>1245</v>
      </c>
      <c r="C97" s="64" t="s">
        <v>1246</v>
      </c>
      <c r="D97" s="311" t="str">
        <f>IF(ISBLANK(_xlfn.XLOOKUP(C97,'RECOMMENDED Env- Vehicle Data'!$D$6:$D$102,'RECOMMENDED Env- Vehicle Data'!$F$6:$F$102,"",0)),"",_xlfn.XLOOKUP(C97,'RECOMMENDED Env- Vehicle Data'!$D$6:$D$102,'RECOMMENDED Env- Vehicle Data'!$F$6:$F$102,"",0))</f>
        <v/>
      </c>
      <c r="E97" s="98"/>
      <c r="F97" s="99"/>
      <c r="G97" s="99"/>
      <c r="H97" s="17"/>
    </row>
    <row r="98" spans="1:8" ht="24.95" customHeight="1">
      <c r="A98" s="261" t="s">
        <v>1247</v>
      </c>
      <c r="B98" s="58" t="s">
        <v>1248</v>
      </c>
      <c r="C98" s="59" t="s">
        <v>1249</v>
      </c>
      <c r="D98" s="310" t="str">
        <f>IF(ISBLANK(_xlfn.XLOOKUP(C98,'RECOMMENDED Env- Vehicle Data'!$D$6:$D$102,'RECOMMENDED Env- Vehicle Data'!$F$6:$F$102,"",0)),"",_xlfn.XLOOKUP(C98,'RECOMMENDED Env- Vehicle Data'!$D$6:$D$102,'RECOMMENDED Env- Vehicle Data'!$F$6:$F$102,"",0))</f>
        <v/>
      </c>
      <c r="E98" s="98"/>
      <c r="F98" s="99"/>
      <c r="G98" s="99"/>
      <c r="H98" s="17"/>
    </row>
    <row r="99" spans="1:8" ht="24.95" customHeight="1">
      <c r="A99" s="262" t="s">
        <v>1250</v>
      </c>
      <c r="B99" s="63" t="s">
        <v>1251</v>
      </c>
      <c r="C99" s="64" t="s">
        <v>1252</v>
      </c>
      <c r="D99" s="226" t="str">
        <f>IF(ISBLANK(_xlfn.XLOOKUP(C99,'RECOMMENDED Env- Vehicle Data'!$D$6:$D$102,'RECOMMENDED Env- Vehicle Data'!$F$6:$F$102,"",0)),"",_xlfn.XLOOKUP(C99,'RECOMMENDED Env- Vehicle Data'!$D$6:$D$102,'RECOMMENDED Env- Vehicle Data'!$F$6:$F$102,"",0))</f>
        <v/>
      </c>
      <c r="E99" s="98"/>
      <c r="F99" s="99"/>
      <c r="G99" s="99"/>
      <c r="H99" s="17"/>
    </row>
    <row r="100" spans="1:8" ht="24.95" customHeight="1">
      <c r="A100" s="261" t="s">
        <v>1253</v>
      </c>
      <c r="B100" s="58" t="s">
        <v>1254</v>
      </c>
      <c r="C100" s="59" t="s">
        <v>1255</v>
      </c>
      <c r="D100" s="310" t="str">
        <f>IF(ISBLANK(_xlfn.XLOOKUP(C100,'RECOMMENDED Env- Vehicle Data'!$D$6:$D$102,'RECOMMENDED Env- Vehicle Data'!$F$6:$F$102,"",0)),"",_xlfn.XLOOKUP(C100,'RECOMMENDED Env- Vehicle Data'!$D$6:$D$102,'RECOMMENDED Env- Vehicle Data'!$F$6:$F$102,"",0))</f>
        <v/>
      </c>
      <c r="E100" s="98"/>
      <c r="F100" s="99"/>
      <c r="G100" s="99"/>
      <c r="H100" s="17"/>
    </row>
    <row r="101" spans="1:8" ht="24.95" customHeight="1">
      <c r="A101" s="262" t="s">
        <v>1256</v>
      </c>
      <c r="B101" s="63" t="s">
        <v>1257</v>
      </c>
      <c r="C101" s="64" t="s">
        <v>1258</v>
      </c>
      <c r="D101" s="311" t="str">
        <f>IF(ISBLANK(_xlfn.XLOOKUP(C101,'RECOMMENDED Env- Vehicle Data'!$D$6:$D$102,'RECOMMENDED Env- Vehicle Data'!$F$6:$F$102,"",0)),"",_xlfn.XLOOKUP(C101,'RECOMMENDED Env- Vehicle Data'!$D$6:$D$102,'RECOMMENDED Env- Vehicle Data'!$F$6:$F$102,"",0))</f>
        <v/>
      </c>
      <c r="E101" s="98"/>
      <c r="F101" s="99"/>
      <c r="G101" s="99"/>
      <c r="H101" s="17"/>
    </row>
    <row r="102" spans="1:8" ht="24.95" customHeight="1">
      <c r="A102" s="261" t="s">
        <v>1259</v>
      </c>
      <c r="B102" s="58" t="s">
        <v>1257</v>
      </c>
      <c r="C102" s="59" t="s">
        <v>1260</v>
      </c>
      <c r="D102" s="310" t="str">
        <f>IF(ISBLANK(_xlfn.XLOOKUP(C102,'RECOMMENDED Env- Vehicle Data'!$D$6:$D$102,'RECOMMENDED Env- Vehicle Data'!$F$6:$F$102,"",0)),"",_xlfn.XLOOKUP(C102,'RECOMMENDED Env- Vehicle Data'!$D$6:$D$102,'RECOMMENDED Env- Vehicle Data'!$F$6:$F$102,"",0))</f>
        <v/>
      </c>
      <c r="E102" s="98"/>
      <c r="F102" s="99"/>
      <c r="G102" s="99"/>
      <c r="H102" s="17"/>
    </row>
    <row r="103" spans="1:8" ht="36">
      <c r="A103" s="263" t="s">
        <v>9</v>
      </c>
      <c r="B103" s="67" t="s">
        <v>1261</v>
      </c>
      <c r="C103" s="67" t="s">
        <v>1262</v>
      </c>
      <c r="D103" s="290" t="str">
        <f>_xlfn.CONCAT("Data"," ",'RQD Env Vehicle Overview'!D11," ",'RQD Env Vehicle Overview'!D12)</f>
        <v xml:space="preserve">Data  </v>
      </c>
      <c r="E103" s="290" t="str">
        <f>_xlfn.CONCAT("Data"," ",'RQD Env Vehicle Overview'!E11," ",'RQD Env Vehicle Overview'!E12)</f>
        <v xml:space="preserve">Data  </v>
      </c>
      <c r="F103" s="290" t="str">
        <f>_xlfn.CONCAT("Data"," ",'RQD Env Vehicle Overview'!F11," ",'RQD Env Vehicle Overview'!F12)</f>
        <v xml:space="preserve">Data  </v>
      </c>
      <c r="G103" s="290" t="str">
        <f>_xlfn.CONCAT("Data"," ",'RQD Env Vehicle Overview'!G11," ",'RQD Env Vehicle Overview'!G12)</f>
        <v xml:space="preserve">Data  </v>
      </c>
      <c r="H103" s="17"/>
    </row>
    <row r="104" spans="1:8" ht="24.95" customHeight="1">
      <c r="A104" s="261" t="s">
        <v>1263</v>
      </c>
      <c r="B104" s="58" t="s">
        <v>1264</v>
      </c>
      <c r="C104" s="13" t="s">
        <v>1265</v>
      </c>
      <c r="D104" s="310" t="str">
        <f>IF(ISBLANK(_xlfn.XLOOKUP(C104,'RECOMMENDED Soc- Vehicle Data'!$D$7:$D$73,'RECOMMENDED Soc- Vehicle Data'!$F$7:$F$73,"",0)),"",_xlfn.XLOOKUP(C104,'RECOMMENDED Soc- Vehicle Data'!$D$7:$D$73,'RECOMMENDED Soc- Vehicle Data'!$F$7:$F$73,"",0))</f>
        <v/>
      </c>
      <c r="E104" s="98"/>
      <c r="F104" s="99"/>
      <c r="G104" s="99"/>
      <c r="H104" s="17"/>
    </row>
    <row r="105" spans="1:8" ht="24.95" customHeight="1">
      <c r="A105" s="264" t="s">
        <v>1266</v>
      </c>
      <c r="B105" s="63" t="s">
        <v>1267</v>
      </c>
      <c r="C105" s="14" t="s">
        <v>1268</v>
      </c>
      <c r="D105" s="311" t="str">
        <f>IF(ISBLANK(_xlfn.XLOOKUP(C105,'RECOMMENDED Soc- Vehicle Data'!$D$7:$D$73,'RECOMMENDED Soc- Vehicle Data'!$F$7:$F$73,"",0)),"",_xlfn.XLOOKUP(C105,'RECOMMENDED Soc- Vehicle Data'!$D$7:$D$73,'RECOMMENDED Soc- Vehicle Data'!$F$7:$F$73,"",0))</f>
        <v/>
      </c>
      <c r="E105" s="98"/>
      <c r="F105" s="99"/>
      <c r="G105" s="99"/>
      <c r="H105" s="17"/>
    </row>
    <row r="106" spans="1:8" ht="24.95" customHeight="1">
      <c r="A106" s="261" t="s">
        <v>1269</v>
      </c>
      <c r="B106" s="58" t="s">
        <v>1270</v>
      </c>
      <c r="C106" s="13" t="s">
        <v>1271</v>
      </c>
      <c r="D106" s="310" t="str">
        <f>IF(ISBLANK(_xlfn.XLOOKUP(C106,'RECOMMENDED Soc- Vehicle Data'!$D$7:$D$73,'RECOMMENDED Soc- Vehicle Data'!$F$7:$F$73,"",0)),"",_xlfn.XLOOKUP(C106,'RECOMMENDED Soc- Vehicle Data'!$D$7:$D$73,'RECOMMENDED Soc- Vehicle Data'!$F$7:$F$73,"",0))</f>
        <v/>
      </c>
      <c r="E106" s="98"/>
      <c r="F106" s="99"/>
      <c r="G106" s="99"/>
      <c r="H106" s="17"/>
    </row>
    <row r="107" spans="1:8" ht="24.95" customHeight="1">
      <c r="A107" s="264" t="s">
        <v>1272</v>
      </c>
      <c r="B107" s="63" t="s">
        <v>1273</v>
      </c>
      <c r="C107" s="14" t="s">
        <v>1274</v>
      </c>
      <c r="D107" s="311" t="str">
        <f>IF(ISBLANK(_xlfn.XLOOKUP(C107,'RECOMMENDED Soc- Vehicle Data'!$D$7:$D$73,'RECOMMENDED Soc- Vehicle Data'!$F$7:$F$73,"",0)),"",_xlfn.XLOOKUP(C107,'RECOMMENDED Soc- Vehicle Data'!$D$7:$D$73,'RECOMMENDED Soc- Vehicle Data'!$F$7:$F$73,"",0))</f>
        <v/>
      </c>
      <c r="E107" s="98"/>
      <c r="F107" s="99"/>
      <c r="G107" s="99"/>
      <c r="H107" s="17"/>
    </row>
    <row r="108" spans="1:8" ht="24.95" customHeight="1">
      <c r="A108" s="261" t="s">
        <v>1275</v>
      </c>
      <c r="B108" s="58" t="s">
        <v>1276</v>
      </c>
      <c r="C108" s="13" t="s">
        <v>1277</v>
      </c>
      <c r="D108" s="310" t="str">
        <f>IF(ISBLANK(_xlfn.XLOOKUP(C108,'RECOMMENDED Soc- Vehicle Data'!$D$7:$D$73,'RECOMMENDED Soc- Vehicle Data'!$F$7:$F$73,"",0)),"",_xlfn.XLOOKUP(C108,'RECOMMENDED Soc- Vehicle Data'!$D$7:$D$73,'RECOMMENDED Soc- Vehicle Data'!$F$7:$F$73,"",0))</f>
        <v/>
      </c>
      <c r="E108" s="98"/>
      <c r="F108" s="99"/>
      <c r="G108" s="99"/>
      <c r="H108" s="17"/>
    </row>
    <row r="109" spans="1:8" ht="24.95" customHeight="1">
      <c r="A109" s="264" t="s">
        <v>1278</v>
      </c>
      <c r="B109" s="63" t="s">
        <v>1279</v>
      </c>
      <c r="C109" s="14" t="s">
        <v>1280</v>
      </c>
      <c r="D109" s="311" t="str">
        <f>IF(ISBLANK(_xlfn.XLOOKUP(C109,'RECOMMENDED Soc- Vehicle Data'!$D$7:$D$73,'RECOMMENDED Soc- Vehicle Data'!$F$7:$F$73,"",0)),"",_xlfn.XLOOKUP(C109,'RECOMMENDED Soc- Vehicle Data'!$D$7:$D$73,'RECOMMENDED Soc- Vehicle Data'!$F$7:$F$73,"",0))</f>
        <v/>
      </c>
      <c r="E109" s="98"/>
      <c r="F109" s="99"/>
      <c r="G109" s="99"/>
      <c r="H109" s="17"/>
    </row>
    <row r="110" spans="1:8" ht="24.95" customHeight="1">
      <c r="A110" s="261" t="s">
        <v>1281</v>
      </c>
      <c r="B110" s="58" t="s">
        <v>1282</v>
      </c>
      <c r="C110" s="13" t="s">
        <v>1283</v>
      </c>
      <c r="D110" s="310" t="str">
        <f>IF(ISBLANK(_xlfn.XLOOKUP(C110,'RECOMMENDED Soc- Vehicle Data'!$D$7:$D$73,'RECOMMENDED Soc- Vehicle Data'!$F$7:$F$73,"",0)),"",_xlfn.XLOOKUP(C110,'RECOMMENDED Soc- Vehicle Data'!$D$7:$D$73,'RECOMMENDED Soc- Vehicle Data'!$F$7:$F$73,"",0))</f>
        <v/>
      </c>
      <c r="E110" s="98"/>
      <c r="F110" s="99"/>
      <c r="G110" s="99"/>
      <c r="H110" s="17"/>
    </row>
    <row r="111" spans="1:8" ht="24.95" customHeight="1">
      <c r="A111" s="264" t="s">
        <v>1284</v>
      </c>
      <c r="B111" s="63" t="s">
        <v>1285</v>
      </c>
      <c r="C111" s="14" t="s">
        <v>1286</v>
      </c>
      <c r="D111" s="311" t="str">
        <f>IF(ISBLANK(_xlfn.XLOOKUP(C111,'RECOMMENDED Soc- Vehicle Data'!$D$7:$D$73,'RECOMMENDED Soc- Vehicle Data'!$F$7:$F$73,"",0)),"",_xlfn.XLOOKUP(C111,'RECOMMENDED Soc- Vehicle Data'!$D$7:$D$73,'RECOMMENDED Soc- Vehicle Data'!$F$7:$F$73,"",0))</f>
        <v/>
      </c>
      <c r="E111" s="98"/>
      <c r="F111" s="99"/>
      <c r="G111" s="99"/>
      <c r="H111" s="17"/>
    </row>
    <row r="112" spans="1:8" ht="24.95" customHeight="1">
      <c r="A112" s="261" t="s">
        <v>1287</v>
      </c>
      <c r="B112" s="58" t="s">
        <v>1288</v>
      </c>
      <c r="C112" s="13" t="s">
        <v>1289</v>
      </c>
      <c r="D112" s="310" t="str">
        <f>IF(ISBLANK(_xlfn.XLOOKUP(C112,'RECOMMENDED Soc- Vehicle Data'!$D$7:$D$73,'RECOMMENDED Soc- Vehicle Data'!$F$7:$F$73,"",0)),"",_xlfn.XLOOKUP(C112,'RECOMMENDED Soc- Vehicle Data'!$D$7:$D$73,'RECOMMENDED Soc- Vehicle Data'!$F$7:$F$73,"",0))</f>
        <v/>
      </c>
      <c r="E112" s="98"/>
      <c r="F112" s="99"/>
      <c r="G112" s="99"/>
      <c r="H112" s="17"/>
    </row>
    <row r="113" spans="1:8" ht="24.95" customHeight="1">
      <c r="A113" s="264" t="s">
        <v>1290</v>
      </c>
      <c r="B113" s="63" t="s">
        <v>1291</v>
      </c>
      <c r="C113" s="14" t="s">
        <v>1292</v>
      </c>
      <c r="D113" s="311" t="str">
        <f>IF(ISBLANK(_xlfn.XLOOKUP(C113,'RECOMMENDED Soc- Vehicle Data'!$D$7:$D$73,'RECOMMENDED Soc- Vehicle Data'!$F$7:$F$73,"",0)),"",_xlfn.XLOOKUP(C113,'RECOMMENDED Soc- Vehicle Data'!$D$7:$D$73,'RECOMMENDED Soc- Vehicle Data'!$F$7:$F$73,"",0))</f>
        <v/>
      </c>
      <c r="E113" s="98"/>
      <c r="F113" s="99"/>
      <c r="G113" s="99"/>
      <c r="H113" s="17"/>
    </row>
    <row r="114" spans="1:8" ht="24.95" customHeight="1">
      <c r="A114" s="261" t="s">
        <v>1293</v>
      </c>
      <c r="B114" s="58" t="s">
        <v>1294</v>
      </c>
      <c r="C114" s="13" t="s">
        <v>1295</v>
      </c>
      <c r="D114" s="310" t="str">
        <f>IF(ISBLANK(_xlfn.XLOOKUP(C114,'RECOMMENDED Soc- Vehicle Data'!$D$7:$D$73,'RECOMMENDED Soc- Vehicle Data'!$F$7:$F$73,"",0)),"",_xlfn.XLOOKUP(C114,'RECOMMENDED Soc- Vehicle Data'!$D$7:$D$73,'RECOMMENDED Soc- Vehicle Data'!$F$7:$F$73,"",0))</f>
        <v/>
      </c>
      <c r="E114" s="98"/>
      <c r="F114" s="99"/>
      <c r="G114" s="99"/>
      <c r="H114" s="17"/>
    </row>
    <row r="115" spans="1:8" ht="24.95" customHeight="1">
      <c r="A115" s="264" t="s">
        <v>1296</v>
      </c>
      <c r="B115" s="63" t="s">
        <v>1297</v>
      </c>
      <c r="C115" s="14" t="s">
        <v>1298</v>
      </c>
      <c r="D115" s="311" t="str">
        <f>IF(ISBLANK(_xlfn.XLOOKUP(C115,'RECOMMENDED Soc- Vehicle Data'!$D$7:$D$73,'RECOMMENDED Soc- Vehicle Data'!$F$7:$F$73,"",0)),"",_xlfn.XLOOKUP(C115,'RECOMMENDED Soc- Vehicle Data'!$D$7:$D$73,'RECOMMENDED Soc- Vehicle Data'!$F$7:$F$73,"",0))</f>
        <v/>
      </c>
      <c r="E115" s="98"/>
      <c r="F115" s="99"/>
      <c r="G115" s="99"/>
      <c r="H115" s="17"/>
    </row>
    <row r="116" spans="1:8" ht="24.95" customHeight="1">
      <c r="A116" s="261" t="s">
        <v>1299</v>
      </c>
      <c r="B116" s="58" t="s">
        <v>1300</v>
      </c>
      <c r="C116" s="13" t="s">
        <v>1301</v>
      </c>
      <c r="D116" s="308" t="str">
        <f>IF(ISBLANK(_xlfn.XLOOKUP(C116,'RECOMMENDED Soc- Vehicle Data'!$D$7:$D$73,'RECOMMENDED Soc- Vehicle Data'!$F$7:$F$73,"",0)),"",_xlfn.XLOOKUP(C116,'RECOMMENDED Soc- Vehicle Data'!$D$7:$D$73,'RECOMMENDED Soc- Vehicle Data'!$F$7:$F$73,"",0))</f>
        <v/>
      </c>
      <c r="E116" s="98"/>
      <c r="F116" s="99"/>
      <c r="G116" s="99"/>
      <c r="H116" s="17"/>
    </row>
    <row r="117" spans="1:8" ht="24.95" customHeight="1">
      <c r="A117" s="264" t="s">
        <v>1302</v>
      </c>
      <c r="B117" s="63" t="s">
        <v>1303</v>
      </c>
      <c r="C117" s="14" t="s">
        <v>1304</v>
      </c>
      <c r="D117" s="309" t="str">
        <f>IF(ISBLANK(_xlfn.XLOOKUP(C117,'RECOMMENDED Soc- Vehicle Data'!$D$7:$D$73,'RECOMMENDED Soc- Vehicle Data'!$F$7:$F$73,"",0)),"",_xlfn.XLOOKUP(C117,'RECOMMENDED Soc- Vehicle Data'!$D$7:$D$73,'RECOMMENDED Soc- Vehicle Data'!$F$7:$F$73,"",0))</f>
        <v/>
      </c>
      <c r="E117" s="98"/>
      <c r="F117" s="99"/>
      <c r="G117" s="99"/>
      <c r="H117" s="17"/>
    </row>
    <row r="118" spans="1:8" ht="24.95" customHeight="1">
      <c r="A118" s="261" t="s">
        <v>1305</v>
      </c>
      <c r="B118" s="58" t="s">
        <v>1306</v>
      </c>
      <c r="C118" s="13" t="s">
        <v>1307</v>
      </c>
      <c r="D118" s="308" t="str">
        <f>IF(ISBLANK(_xlfn.XLOOKUP(C118,'RECOMMENDED Soc- Vehicle Data'!$D$7:$D$73,'RECOMMENDED Soc- Vehicle Data'!$F$7:$F$73,"",0)),"",_xlfn.XLOOKUP(C118,'RECOMMENDED Soc- Vehicle Data'!$D$7:$D$73,'RECOMMENDED Soc- Vehicle Data'!$F$7:$F$73,"",0))</f>
        <v/>
      </c>
      <c r="E118" s="98"/>
      <c r="F118" s="99"/>
      <c r="G118" s="99"/>
      <c r="H118" s="17"/>
    </row>
    <row r="119" spans="1:8" ht="24.95" customHeight="1">
      <c r="A119" s="264" t="s">
        <v>1308</v>
      </c>
      <c r="B119" s="63" t="s">
        <v>1309</v>
      </c>
      <c r="C119" s="14" t="s">
        <v>1310</v>
      </c>
      <c r="D119" s="309" t="str">
        <f>IF(ISBLANK(_xlfn.XLOOKUP(C119,'RECOMMENDED Soc- Vehicle Data'!$D$7:$D$73,'RECOMMENDED Soc- Vehicle Data'!$F$7:$F$73,"",0)),"",_xlfn.XLOOKUP(C119,'RECOMMENDED Soc- Vehicle Data'!$D$7:$D$73,'RECOMMENDED Soc- Vehicle Data'!$F$7:$F$73,"",0))</f>
        <v/>
      </c>
      <c r="E119" s="98"/>
      <c r="F119" s="99"/>
      <c r="G119" s="99"/>
      <c r="H119" s="17"/>
    </row>
    <row r="120" spans="1:8" ht="24.95" customHeight="1">
      <c r="A120" s="261" t="s">
        <v>1311</v>
      </c>
      <c r="B120" s="58" t="s">
        <v>1312</v>
      </c>
      <c r="C120" s="13" t="s">
        <v>1313</v>
      </c>
      <c r="D120" s="308" t="str">
        <f>IF(ISBLANK(_xlfn.XLOOKUP(C120,'RECOMMENDED Soc- Vehicle Data'!$D$7:$D$73,'RECOMMENDED Soc- Vehicle Data'!$F$7:$F$73,"",0)),"",_xlfn.XLOOKUP(C120,'RECOMMENDED Soc- Vehicle Data'!$D$7:$D$73,'RECOMMENDED Soc- Vehicle Data'!$F$7:$F$73,"",0))</f>
        <v/>
      </c>
      <c r="E120" s="98"/>
      <c r="F120" s="99"/>
      <c r="G120" s="99"/>
      <c r="H120" s="17"/>
    </row>
    <row r="121" spans="1:8" ht="24.95" customHeight="1">
      <c r="A121" s="264" t="s">
        <v>1314</v>
      </c>
      <c r="B121" s="63" t="s">
        <v>1315</v>
      </c>
      <c r="C121" s="14" t="s">
        <v>1316</v>
      </c>
      <c r="D121" s="309" t="str">
        <f>IF(ISBLANK(_xlfn.XLOOKUP(C121,'RECOMMENDED Soc- Vehicle Data'!$D$7:$D$73,'RECOMMENDED Soc- Vehicle Data'!$F$7:$F$73,"",0)),"",_xlfn.XLOOKUP(C121,'RECOMMENDED Soc- Vehicle Data'!$D$7:$D$73,'RECOMMENDED Soc- Vehicle Data'!$F$7:$F$73,"",0))</f>
        <v/>
      </c>
      <c r="E121" s="98"/>
      <c r="F121" s="99"/>
      <c r="G121" s="99"/>
      <c r="H121" s="17"/>
    </row>
    <row r="122" spans="1:8" ht="24.95" customHeight="1">
      <c r="A122" s="261" t="s">
        <v>1317</v>
      </c>
      <c r="B122" s="58" t="s">
        <v>1312</v>
      </c>
      <c r="C122" s="13" t="s">
        <v>1318</v>
      </c>
      <c r="D122" s="308" t="str">
        <f>IF(ISBLANK(_xlfn.XLOOKUP(C122,'RECOMMENDED Soc- Vehicle Data'!$D$7:$D$73,'RECOMMENDED Soc- Vehicle Data'!$F$7:$F$73,"",0)),"",_xlfn.XLOOKUP(C122,'RECOMMENDED Soc- Vehicle Data'!$D$7:$D$73,'RECOMMENDED Soc- Vehicle Data'!$F$7:$F$73,"",0))</f>
        <v/>
      </c>
      <c r="E122" s="98"/>
      <c r="F122" s="99"/>
      <c r="G122" s="99"/>
      <c r="H122" s="17"/>
    </row>
    <row r="123" spans="1:8" ht="24.95" customHeight="1">
      <c r="A123" s="264" t="s">
        <v>1319</v>
      </c>
      <c r="B123" s="63" t="s">
        <v>1320</v>
      </c>
      <c r="C123" s="14" t="s">
        <v>1321</v>
      </c>
      <c r="D123" s="309" t="str">
        <f>IF(ISBLANK(_xlfn.XLOOKUP(C123,'RECOMMENDED Soc- Vehicle Data'!$D$7:$D$73,'RECOMMENDED Soc- Vehicle Data'!$F$7:$F$73,"",0)),"",_xlfn.XLOOKUP(C123,'RECOMMENDED Soc- Vehicle Data'!$D$7:$D$73,'RECOMMENDED Soc- Vehicle Data'!$F$7:$F$73,"",0))</f>
        <v/>
      </c>
      <c r="E123" s="98"/>
      <c r="F123" s="99"/>
      <c r="G123" s="99"/>
      <c r="H123" s="17"/>
    </row>
    <row r="124" spans="1:8" ht="24.95" customHeight="1">
      <c r="A124" s="261" t="s">
        <v>1322</v>
      </c>
      <c r="B124" s="58" t="s">
        <v>1323</v>
      </c>
      <c r="C124" s="13" t="s">
        <v>1324</v>
      </c>
      <c r="D124" s="308" t="str">
        <f>IF(ISBLANK(_xlfn.XLOOKUP(C124,'RECOMMENDED Soc- Vehicle Data'!$D$7:$D$73,'RECOMMENDED Soc- Vehicle Data'!$F$7:$F$73,"",0)),"",_xlfn.XLOOKUP(C124,'RECOMMENDED Soc- Vehicle Data'!$D$7:$D$73,'RECOMMENDED Soc- Vehicle Data'!$F$7:$F$73,"",0))</f>
        <v/>
      </c>
      <c r="E124" s="98"/>
      <c r="F124" s="99"/>
      <c r="G124" s="99"/>
      <c r="H124" s="17"/>
    </row>
    <row r="125" spans="1:8" ht="24.95" customHeight="1">
      <c r="A125" s="264" t="s">
        <v>1325</v>
      </c>
      <c r="B125" s="63" t="s">
        <v>1315</v>
      </c>
      <c r="C125" s="14" t="s">
        <v>1326</v>
      </c>
      <c r="D125" s="311" t="str">
        <f>IF(ISBLANK(_xlfn.XLOOKUP(C125,'RECOMMENDED Soc- Vehicle Data'!$D$7:$D$73,'RECOMMENDED Soc- Vehicle Data'!$F$7:$F$73,"",0)),"",_xlfn.XLOOKUP(C125,'RECOMMENDED Soc- Vehicle Data'!$D$7:$D$73,'RECOMMENDED Soc- Vehicle Data'!$F$7:$F$73,"",0))</f>
        <v/>
      </c>
      <c r="E125" s="98"/>
      <c r="F125" s="99"/>
      <c r="G125" s="99"/>
      <c r="H125" s="17"/>
    </row>
    <row r="126" spans="1:8" ht="24.95" customHeight="1">
      <c r="A126" s="261" t="s">
        <v>1327</v>
      </c>
      <c r="B126" s="58" t="s">
        <v>1328</v>
      </c>
      <c r="C126" s="13" t="s">
        <v>1329</v>
      </c>
      <c r="D126" s="308" t="str">
        <f>IF(ISBLANK(_xlfn.XLOOKUP(C126,'RECOMMENDED Soc- Vehicle Data'!$D$7:$D$73,'RECOMMENDED Soc- Vehicle Data'!$F$7:$F$73,"",0)),"",_xlfn.XLOOKUP(C126,'RECOMMENDED Soc- Vehicle Data'!$D$7:$D$73,'RECOMMENDED Soc- Vehicle Data'!$F$7:$F$73,"",0))</f>
        <v/>
      </c>
      <c r="E126" s="98"/>
      <c r="F126" s="99"/>
      <c r="G126" s="99"/>
      <c r="H126" s="17"/>
    </row>
    <row r="127" spans="1:8" ht="24.95" customHeight="1">
      <c r="A127" s="264" t="s">
        <v>1330</v>
      </c>
      <c r="B127" s="63" t="s">
        <v>1331</v>
      </c>
      <c r="C127" s="14" t="s">
        <v>1332</v>
      </c>
      <c r="D127" s="309" t="str">
        <f>IF(ISBLANK(_xlfn.XLOOKUP(C127,'RECOMMENDED Soc- Vehicle Data'!$D$7:$D$73,'RECOMMENDED Soc- Vehicle Data'!$F$7:$F$73,"",0)),"",_xlfn.XLOOKUP(C127,'RECOMMENDED Soc- Vehicle Data'!$D$7:$D$73,'RECOMMENDED Soc- Vehicle Data'!$F$7:$F$73,"",0))</f>
        <v/>
      </c>
      <c r="E127" s="98"/>
      <c r="F127" s="99"/>
      <c r="G127" s="99"/>
      <c r="H127" s="17"/>
    </row>
    <row r="128" spans="1:8" ht="24.95" customHeight="1">
      <c r="A128" s="261" t="s">
        <v>1333</v>
      </c>
      <c r="B128" s="58" t="s">
        <v>1334</v>
      </c>
      <c r="C128" s="13" t="s">
        <v>1335</v>
      </c>
      <c r="D128" s="308" t="str">
        <f>IF(ISBLANK(_xlfn.XLOOKUP(C128,'RECOMMENDED Soc- Vehicle Data'!$D$7:$D$73,'RECOMMENDED Soc- Vehicle Data'!$F$7:$F$73,"",0)),"",_xlfn.XLOOKUP(C128,'RECOMMENDED Soc- Vehicle Data'!$D$7:$D$73,'RECOMMENDED Soc- Vehicle Data'!$F$7:$F$73,"",0))</f>
        <v/>
      </c>
      <c r="E128" s="98"/>
      <c r="F128" s="99"/>
      <c r="G128" s="99"/>
      <c r="H128" s="17"/>
    </row>
    <row r="129" spans="1:8" ht="24.95" customHeight="1">
      <c r="A129" s="264" t="s">
        <v>1336</v>
      </c>
      <c r="B129" s="63" t="s">
        <v>1337</v>
      </c>
      <c r="C129" s="14" t="s">
        <v>1338</v>
      </c>
      <c r="D129" s="309" t="str">
        <f>IF(ISBLANK(_xlfn.XLOOKUP(C129,'RECOMMENDED Soc- Vehicle Data'!$D$7:$D$73,'RECOMMENDED Soc- Vehicle Data'!$F$7:$F$73,"",0)),"",_xlfn.XLOOKUP(C129,'RECOMMENDED Soc- Vehicle Data'!$D$7:$D$73,'RECOMMENDED Soc- Vehicle Data'!$F$7:$F$73,"",0))</f>
        <v/>
      </c>
      <c r="E129" s="98"/>
      <c r="F129" s="99"/>
      <c r="G129" s="99"/>
      <c r="H129" s="17"/>
    </row>
    <row r="130" spans="1:8" ht="24.95" customHeight="1">
      <c r="A130" s="261" t="s">
        <v>1339</v>
      </c>
      <c r="B130" s="58" t="s">
        <v>1340</v>
      </c>
      <c r="C130" s="13" t="s">
        <v>1341</v>
      </c>
      <c r="D130" s="308" t="str">
        <f>IF(ISBLANK(_xlfn.XLOOKUP(C130,'RECOMMENDED Soc- Vehicle Data'!$D$7:$D$73,'RECOMMENDED Soc- Vehicle Data'!$F$7:$F$73,"",0)),"",_xlfn.XLOOKUP(C130,'RECOMMENDED Soc- Vehicle Data'!$D$7:$D$73,'RECOMMENDED Soc- Vehicle Data'!$F$7:$F$73,"",0))</f>
        <v/>
      </c>
      <c r="E130" s="98"/>
      <c r="F130" s="99"/>
      <c r="G130" s="99"/>
      <c r="H130" s="17"/>
    </row>
    <row r="131" spans="1:8" ht="24.95" customHeight="1">
      <c r="A131" s="264" t="s">
        <v>1342</v>
      </c>
      <c r="B131" s="63" t="s">
        <v>1343</v>
      </c>
      <c r="C131" s="14" t="s">
        <v>1344</v>
      </c>
      <c r="D131" s="309" t="str">
        <f>IF(ISBLANK(_xlfn.XLOOKUP(C131,'RECOMMENDED Soc- Vehicle Data'!$D$7:$D$73,'RECOMMENDED Soc- Vehicle Data'!$F$7:$F$73,"",0)),"",_xlfn.XLOOKUP(C131,'RECOMMENDED Soc- Vehicle Data'!$D$7:$D$73,'RECOMMENDED Soc- Vehicle Data'!$F$7:$F$73,"",0))</f>
        <v/>
      </c>
      <c r="E131" s="98"/>
      <c r="F131" s="99"/>
      <c r="G131" s="99"/>
      <c r="H131" s="17"/>
    </row>
    <row r="132" spans="1:8" ht="24.95" customHeight="1">
      <c r="A132" s="261" t="s">
        <v>1345</v>
      </c>
      <c r="B132" s="58" t="s">
        <v>1346</v>
      </c>
      <c r="C132" s="13" t="s">
        <v>1347</v>
      </c>
      <c r="D132" s="310" t="str">
        <f>IF(ISBLANK(_xlfn.XLOOKUP(C132,'RECOMMENDED Soc- Vehicle Data'!$D$7:$D$73,'RECOMMENDED Soc- Vehicle Data'!$F$7:$F$73,"",0)),"",_xlfn.XLOOKUP(C132,'RECOMMENDED Soc- Vehicle Data'!$D$7:$D$73,'RECOMMENDED Soc- Vehicle Data'!$F$7:$F$73,"",0))</f>
        <v/>
      </c>
      <c r="E132" s="98"/>
      <c r="F132" s="99"/>
      <c r="G132" s="99"/>
      <c r="H132" s="17"/>
    </row>
    <row r="133" spans="1:8" ht="24.95" customHeight="1">
      <c r="A133" s="264" t="s">
        <v>1348</v>
      </c>
      <c r="B133" s="63" t="s">
        <v>1349</v>
      </c>
      <c r="C133" s="14" t="s">
        <v>1350</v>
      </c>
      <c r="D133" s="311" t="str">
        <f>IF(ISBLANK(_xlfn.XLOOKUP(C133,'RECOMMENDED Soc- Vehicle Data'!$D$7:$D$73,'RECOMMENDED Soc- Vehicle Data'!$F$7:$F$73,"",0)),"",_xlfn.XLOOKUP(C133,'RECOMMENDED Soc- Vehicle Data'!$D$7:$D$73,'RECOMMENDED Soc- Vehicle Data'!$F$7:$F$73,"",0))</f>
        <v/>
      </c>
      <c r="E133" s="98"/>
      <c r="F133" s="99"/>
      <c r="G133" s="99"/>
      <c r="H133" s="17"/>
    </row>
    <row r="134" spans="1:8" ht="24.95" customHeight="1">
      <c r="A134" s="261" t="s">
        <v>1351</v>
      </c>
      <c r="B134" s="58" t="s">
        <v>1352</v>
      </c>
      <c r="C134" s="13" t="s">
        <v>1353</v>
      </c>
      <c r="D134" s="310" t="str">
        <f>IF(ISBLANK(_xlfn.XLOOKUP(C134,'RECOMMENDED Soc- Vehicle Data'!$D$7:$D$73,'RECOMMENDED Soc- Vehicle Data'!$F$7:$F$73,"",0)),"",_xlfn.XLOOKUP(C134,'RECOMMENDED Soc- Vehicle Data'!$D$7:$D$73,'RECOMMENDED Soc- Vehicle Data'!$F$7:$F$73,"",0))</f>
        <v/>
      </c>
      <c r="E134" s="98"/>
      <c r="F134" s="99"/>
      <c r="G134" s="99"/>
      <c r="H134" s="17"/>
    </row>
    <row r="135" spans="1:8" ht="24.95" customHeight="1">
      <c r="A135" s="264" t="s">
        <v>1354</v>
      </c>
      <c r="B135" s="63" t="s">
        <v>1355</v>
      </c>
      <c r="C135" s="14" t="s">
        <v>1356</v>
      </c>
      <c r="D135" s="309" t="str">
        <f>IF(ISBLANK(_xlfn.XLOOKUP(C135,'RECOMMENDED Soc- Vehicle Data'!$D$7:$D$73,'RECOMMENDED Soc- Vehicle Data'!$F$7:$F$73,"",0)),"",_xlfn.XLOOKUP(C135,'RECOMMENDED Soc- Vehicle Data'!$D$7:$D$73,'RECOMMENDED Soc- Vehicle Data'!$F$7:$F$73,"",0))</f>
        <v/>
      </c>
      <c r="E135" s="98"/>
      <c r="F135" s="99"/>
      <c r="G135" s="99"/>
      <c r="H135" s="17"/>
    </row>
    <row r="136" spans="1:8" ht="24.95" customHeight="1">
      <c r="A136" s="261" t="s">
        <v>1357</v>
      </c>
      <c r="B136" s="58" t="s">
        <v>1358</v>
      </c>
      <c r="C136" s="13" t="s">
        <v>1359</v>
      </c>
      <c r="D136" s="310" t="str">
        <f>IF(ISBLANK(_xlfn.XLOOKUP(C136,'RECOMMENDED Soc- Vehicle Data'!$D$7:$D$73,'RECOMMENDED Soc- Vehicle Data'!$F$7:$F$73,"",0)),"",_xlfn.XLOOKUP(C136,'RECOMMENDED Soc- Vehicle Data'!$D$7:$D$73,'RECOMMENDED Soc- Vehicle Data'!$F$7:$F$73,"",0))</f>
        <v/>
      </c>
      <c r="E136" s="98"/>
      <c r="F136" s="99"/>
      <c r="G136" s="99"/>
      <c r="H136" s="17"/>
    </row>
    <row r="137" spans="1:8" ht="24.95" customHeight="1">
      <c r="A137" s="264" t="s">
        <v>1360</v>
      </c>
      <c r="B137" s="63" t="s">
        <v>1361</v>
      </c>
      <c r="C137" s="14" t="s">
        <v>1362</v>
      </c>
      <c r="D137" s="311" t="str">
        <f>IF(ISBLANK(_xlfn.XLOOKUP(C137,'RECOMMENDED Soc- Vehicle Data'!$D$7:$D$73,'RECOMMENDED Soc- Vehicle Data'!$F$7:$F$73,"",0)),"",_xlfn.XLOOKUP(C137,'RECOMMENDED Soc- Vehicle Data'!$D$7:$D$73,'RECOMMENDED Soc- Vehicle Data'!$F$7:$F$73,"",0))</f>
        <v/>
      </c>
      <c r="E137" s="98"/>
      <c r="F137" s="99"/>
      <c r="G137" s="99"/>
      <c r="H137" s="17"/>
    </row>
    <row r="138" spans="1:8" ht="24.95" customHeight="1">
      <c r="A138" s="261" t="s">
        <v>1363</v>
      </c>
      <c r="B138" s="58" t="s">
        <v>1364</v>
      </c>
      <c r="C138" s="13" t="s">
        <v>1365</v>
      </c>
      <c r="D138" s="310" t="str">
        <f>IF(ISBLANK(_xlfn.XLOOKUP(C138,'RECOMMENDED Soc- Vehicle Data'!$D$7:$D$73,'RECOMMENDED Soc- Vehicle Data'!$F$7:$F$73,"",0)),"",_xlfn.XLOOKUP(C138,'RECOMMENDED Soc- Vehicle Data'!$D$7:$D$73,'RECOMMENDED Soc- Vehicle Data'!$F$7:$F$73,"",0))</f>
        <v/>
      </c>
      <c r="E138" s="98"/>
      <c r="F138" s="99"/>
      <c r="G138" s="99"/>
      <c r="H138" s="17"/>
    </row>
    <row r="139" spans="1:8" ht="24.95" customHeight="1">
      <c r="A139" s="264" t="s">
        <v>1366</v>
      </c>
      <c r="B139" s="63" t="s">
        <v>1367</v>
      </c>
      <c r="C139" s="14" t="s">
        <v>1368</v>
      </c>
      <c r="D139" s="311" t="str">
        <f>IF(ISBLANK(_xlfn.XLOOKUP(C139,'RECOMMENDED Soc- Vehicle Data'!$D$7:$D$73,'RECOMMENDED Soc- Vehicle Data'!$F$7:$F$73,"",0)),"",_xlfn.XLOOKUP(C139,'RECOMMENDED Soc- Vehicle Data'!$D$7:$D$73,'RECOMMENDED Soc- Vehicle Data'!$F$7:$F$73,"",0))</f>
        <v/>
      </c>
      <c r="E139" s="98"/>
      <c r="F139" s="99"/>
      <c r="G139" s="99"/>
      <c r="H139" s="17"/>
    </row>
    <row r="140" spans="1:8" ht="24.95" customHeight="1">
      <c r="A140" s="261" t="s">
        <v>1369</v>
      </c>
      <c r="B140" s="58" t="s">
        <v>1370</v>
      </c>
      <c r="C140" s="13" t="s">
        <v>1371</v>
      </c>
      <c r="D140" s="308" t="str">
        <f>IF(ISBLANK(_xlfn.XLOOKUP(C140,'RECOMMENDED Soc- Vehicle Data'!$D$7:$D$73,'RECOMMENDED Soc- Vehicle Data'!$F$7:$F$73,"",0)),"",_xlfn.XLOOKUP(C140,'RECOMMENDED Soc- Vehicle Data'!$D$7:$D$73,'RECOMMENDED Soc- Vehicle Data'!$F$7:$F$73,"",0))</f>
        <v/>
      </c>
      <c r="E140" s="98"/>
      <c r="F140" s="99"/>
      <c r="G140" s="99"/>
      <c r="H140" s="17"/>
    </row>
    <row r="141" spans="1:8" ht="24.95" customHeight="1">
      <c r="A141" s="264" t="s">
        <v>1372</v>
      </c>
      <c r="B141" s="63" t="s">
        <v>1373</v>
      </c>
      <c r="C141" s="14" t="s">
        <v>1374</v>
      </c>
      <c r="D141" s="311" t="str">
        <f>IF(ISBLANK(_xlfn.XLOOKUP(C141,'RECOMMENDED Soc- Vehicle Data'!$D$7:$D$73,'RECOMMENDED Soc- Vehicle Data'!$F$7:$F$73,"",0)),"",_xlfn.XLOOKUP(C141,'RECOMMENDED Soc- Vehicle Data'!$D$7:$D$73,'RECOMMENDED Soc- Vehicle Data'!$F$7:$F$73,"",0))</f>
        <v/>
      </c>
      <c r="E141" s="98"/>
      <c r="F141" s="99"/>
      <c r="G141" s="99"/>
      <c r="H141" s="17"/>
    </row>
    <row r="142" spans="1:8" ht="24.95" customHeight="1">
      <c r="A142" s="261" t="s">
        <v>1375</v>
      </c>
      <c r="B142" s="58" t="s">
        <v>1376</v>
      </c>
      <c r="C142" s="13" t="s">
        <v>1377</v>
      </c>
      <c r="D142" s="310" t="str">
        <f>IF(ISBLANK(_xlfn.XLOOKUP(C142,'RECOMMENDED Soc- Vehicle Data'!$D$7:$D$73,'RECOMMENDED Soc- Vehicle Data'!$F$7:$F$73,"",0)),"",_xlfn.XLOOKUP(C142,'RECOMMENDED Soc- Vehicle Data'!$D$7:$D$73,'RECOMMENDED Soc- Vehicle Data'!$F$7:$F$73,"",0))</f>
        <v/>
      </c>
      <c r="E142" s="98"/>
      <c r="F142" s="99"/>
      <c r="G142" s="99"/>
      <c r="H142" s="17"/>
    </row>
    <row r="143" spans="1:8" ht="24.95" customHeight="1">
      <c r="A143" s="264" t="s">
        <v>1378</v>
      </c>
      <c r="B143" s="63" t="s">
        <v>1379</v>
      </c>
      <c r="C143" s="14" t="s">
        <v>1380</v>
      </c>
      <c r="D143" s="309" t="str">
        <f>IF(ISBLANK(_xlfn.XLOOKUP(C143,'RECOMMENDED Soc- Vehicle Data'!$D$7:$D$73,'RECOMMENDED Soc- Vehicle Data'!$F$7:$F$73,"",0)),"",_xlfn.XLOOKUP(C143,'RECOMMENDED Soc- Vehicle Data'!$D$7:$D$73,'RECOMMENDED Soc- Vehicle Data'!$F$7:$F$73,"",0))</f>
        <v/>
      </c>
      <c r="E143" s="98"/>
      <c r="F143" s="99"/>
      <c r="G143" s="99"/>
      <c r="H143" s="17"/>
    </row>
    <row r="144" spans="1:8" ht="24.95" customHeight="1">
      <c r="A144" s="261" t="s">
        <v>1381</v>
      </c>
      <c r="B144" s="58" t="s">
        <v>1379</v>
      </c>
      <c r="C144" s="13" t="s">
        <v>1382</v>
      </c>
      <c r="D144" s="308" t="str">
        <f>IF(ISBLANK(_xlfn.XLOOKUP(C144,'RECOMMENDED Soc- Vehicle Data'!$D$7:$D$73,'RECOMMENDED Soc- Vehicle Data'!$F$7:$F$73,"",0)),"",_xlfn.XLOOKUP(C144,'RECOMMENDED Soc- Vehicle Data'!$D$7:$D$73,'RECOMMENDED Soc- Vehicle Data'!$F$7:$F$73,"",0))</f>
        <v/>
      </c>
      <c r="E144" s="98"/>
      <c r="F144" s="99"/>
      <c r="G144" s="99"/>
      <c r="H144" s="17"/>
    </row>
    <row r="145" spans="1:8" ht="24.95" customHeight="1">
      <c r="A145" s="264" t="s">
        <v>1383</v>
      </c>
      <c r="B145" s="63" t="s">
        <v>1384</v>
      </c>
      <c r="C145" s="14" t="s">
        <v>1385</v>
      </c>
      <c r="D145" s="309" t="str">
        <f>IF(ISBLANK(_xlfn.XLOOKUP(C145,'RECOMMENDED Soc- Vehicle Data'!$D$7:$D$73,'RECOMMENDED Soc- Vehicle Data'!$F$7:$F$73,"",0)),"",_xlfn.XLOOKUP(C145,'RECOMMENDED Soc- Vehicle Data'!$D$7:$D$73,'RECOMMENDED Soc- Vehicle Data'!$F$7:$F$73,"",0))</f>
        <v/>
      </c>
      <c r="E145" s="98"/>
      <c r="F145" s="99"/>
      <c r="G145" s="99"/>
      <c r="H145" s="17"/>
    </row>
    <row r="146" spans="1:8" ht="24.95" customHeight="1">
      <c r="A146" s="261" t="s">
        <v>1383</v>
      </c>
      <c r="B146" s="58" t="s">
        <v>1386</v>
      </c>
      <c r="C146" s="13" t="s">
        <v>1387</v>
      </c>
      <c r="D146" s="308" t="str">
        <f>IF(ISBLANK(_xlfn.XLOOKUP(C146,'RECOMMENDED Soc- Vehicle Data'!$D$7:$D$73,'RECOMMENDED Soc- Vehicle Data'!$F$7:$F$73,"",0)),"",_xlfn.XLOOKUP(C146,'RECOMMENDED Soc- Vehicle Data'!$D$7:$D$73,'RECOMMENDED Soc- Vehicle Data'!$F$7:$F$73,"",0))</f>
        <v/>
      </c>
      <c r="E146" s="98"/>
      <c r="F146" s="99"/>
      <c r="G146" s="99"/>
      <c r="H146" s="17"/>
    </row>
    <row r="147" spans="1:8" ht="24.95" customHeight="1">
      <c r="A147" s="264" t="s">
        <v>1388</v>
      </c>
      <c r="B147" s="63" t="s">
        <v>1389</v>
      </c>
      <c r="C147" s="14" t="s">
        <v>1390</v>
      </c>
      <c r="D147" s="309" t="str">
        <f>IF(ISBLANK(_xlfn.XLOOKUP(C147,'RECOMMENDED Soc- Vehicle Data'!$D$7:$D$73,'RECOMMENDED Soc- Vehicle Data'!$F$7:$F$73,"",0)),"",_xlfn.XLOOKUP(C147,'RECOMMENDED Soc- Vehicle Data'!$D$7:$D$73,'RECOMMENDED Soc- Vehicle Data'!$F$7:$F$73,"",0))</f>
        <v/>
      </c>
      <c r="E147" s="98"/>
      <c r="F147" s="99"/>
      <c r="G147" s="99"/>
      <c r="H147" s="17"/>
    </row>
    <row r="148" spans="1:8" ht="24.95" customHeight="1">
      <c r="A148" s="261" t="s">
        <v>1391</v>
      </c>
      <c r="B148" s="58" t="s">
        <v>1392</v>
      </c>
      <c r="C148" s="13" t="s">
        <v>1393</v>
      </c>
      <c r="D148" s="310" t="str">
        <f>IF(ISBLANK(_xlfn.XLOOKUP(C148,'RECOMMENDED Soc- Vehicle Data'!$D$7:$D$73,'RECOMMENDED Soc- Vehicle Data'!$F$7:$F$73,"",0)),"",_xlfn.XLOOKUP(C148,'RECOMMENDED Soc- Vehicle Data'!$D$7:$D$73,'RECOMMENDED Soc- Vehicle Data'!$F$7:$F$73,"",0))</f>
        <v/>
      </c>
      <c r="E148" s="98"/>
      <c r="F148" s="99"/>
      <c r="G148" s="99"/>
      <c r="H148" s="17"/>
    </row>
    <row r="149" spans="1:8" ht="24.95" customHeight="1">
      <c r="A149" s="264" t="s">
        <v>1394</v>
      </c>
      <c r="B149" s="63" t="s">
        <v>1395</v>
      </c>
      <c r="C149" s="14" t="s">
        <v>1396</v>
      </c>
      <c r="D149" s="311" t="str">
        <f>IF(ISBLANK(_xlfn.XLOOKUP(C149,'RECOMMENDED Soc- Vehicle Data'!$D$7:$D$73,'RECOMMENDED Soc- Vehicle Data'!$F$7:$F$73,"",0)),"",_xlfn.XLOOKUP(C149,'RECOMMENDED Soc- Vehicle Data'!$D$7:$D$73,'RECOMMENDED Soc- Vehicle Data'!$F$7:$F$73,"",0))</f>
        <v/>
      </c>
      <c r="E149" s="98"/>
      <c r="F149" s="99"/>
      <c r="G149" s="99"/>
      <c r="H149" s="17"/>
    </row>
    <row r="150" spans="1:8" ht="24.95" customHeight="1">
      <c r="A150" s="261" t="s">
        <v>1397</v>
      </c>
      <c r="B150" s="58" t="s">
        <v>1398</v>
      </c>
      <c r="C150" s="13" t="s">
        <v>1399</v>
      </c>
      <c r="D150" s="310" t="str">
        <f>IF(ISBLANK(_xlfn.XLOOKUP(C150,'RECOMMENDED Soc- Vehicle Data'!$D$7:$D$73,'RECOMMENDED Soc- Vehicle Data'!$F$7:$F$73,"",0)),"",_xlfn.XLOOKUP(C150,'RECOMMENDED Soc- Vehicle Data'!$D$7:$D$73,'RECOMMENDED Soc- Vehicle Data'!$F$7:$F$73,"",0))</f>
        <v/>
      </c>
      <c r="E150" s="98"/>
      <c r="F150" s="99"/>
      <c r="G150" s="99"/>
      <c r="H150" s="17"/>
    </row>
    <row r="151" spans="1:8" ht="24.95" customHeight="1">
      <c r="A151" s="264" t="s">
        <v>1400</v>
      </c>
      <c r="B151" s="63" t="s">
        <v>1401</v>
      </c>
      <c r="C151" s="14" t="s">
        <v>1402</v>
      </c>
      <c r="D151" s="311" t="str">
        <f>IF(ISBLANK(_xlfn.XLOOKUP(C151,'RECOMMENDED Soc- Vehicle Data'!$D$7:$D$73,'RECOMMENDED Soc- Vehicle Data'!$F$7:$F$73,"",0)),"",_xlfn.XLOOKUP(C151,'RECOMMENDED Soc- Vehicle Data'!$D$7:$D$73,'RECOMMENDED Soc- Vehicle Data'!$F$7:$F$73,"",0))</f>
        <v/>
      </c>
      <c r="E151" s="98"/>
      <c r="F151" s="99"/>
      <c r="G151" s="99"/>
      <c r="H151" s="17"/>
    </row>
    <row r="152" spans="1:8" ht="24.95" customHeight="1">
      <c r="A152" s="261" t="s">
        <v>1403</v>
      </c>
      <c r="B152" s="58" t="s">
        <v>1376</v>
      </c>
      <c r="C152" s="13" t="s">
        <v>1404</v>
      </c>
      <c r="D152" s="308" t="str">
        <f>IF(ISBLANK(_xlfn.XLOOKUP(C152,'RECOMMENDED Soc- Vehicle Data'!$D$7:$D$73,'RECOMMENDED Soc- Vehicle Data'!$F$7:$F$73,"",0)),"",_xlfn.XLOOKUP(C152,'RECOMMENDED Soc- Vehicle Data'!$D$7:$D$73,'RECOMMENDED Soc- Vehicle Data'!$F$7:$F$73,"",0))</f>
        <v/>
      </c>
      <c r="E152" s="98"/>
      <c r="F152" s="99"/>
      <c r="G152" s="99"/>
      <c r="H152" s="17"/>
    </row>
    <row r="153" spans="1:8" ht="24.95" customHeight="1">
      <c r="A153" s="264" t="s">
        <v>1405</v>
      </c>
      <c r="B153" s="63" t="s">
        <v>1379</v>
      </c>
      <c r="C153" s="14" t="s">
        <v>1406</v>
      </c>
      <c r="D153" s="309" t="str">
        <f>IF(ISBLANK(_xlfn.XLOOKUP(C153,'RECOMMENDED Soc- Vehicle Data'!$D$7:$D$73,'RECOMMENDED Soc- Vehicle Data'!$F$7:$F$73,"",0)),"",_xlfn.XLOOKUP(C153,'RECOMMENDED Soc- Vehicle Data'!$D$7:$D$73,'RECOMMENDED Soc- Vehicle Data'!$F$7:$F$73,"",0))</f>
        <v/>
      </c>
      <c r="E153" s="98"/>
      <c r="F153" s="99"/>
      <c r="G153" s="99"/>
      <c r="H153" s="17"/>
    </row>
    <row r="154" spans="1:8" ht="24.95" customHeight="1">
      <c r="A154" s="261" t="s">
        <v>1407</v>
      </c>
      <c r="B154" s="58" t="s">
        <v>1384</v>
      </c>
      <c r="C154" s="13" t="s">
        <v>1408</v>
      </c>
      <c r="D154" s="308" t="str">
        <f>IF(ISBLANK(_xlfn.XLOOKUP(C154,'RECOMMENDED Soc- Vehicle Data'!$D$7:$D$73,'RECOMMENDED Soc- Vehicle Data'!$F$7:$F$73,"",0)),"",_xlfn.XLOOKUP(C154,'RECOMMENDED Soc- Vehicle Data'!$D$7:$D$73,'RECOMMENDED Soc- Vehicle Data'!$F$7:$F$73,"",0))</f>
        <v/>
      </c>
      <c r="E154" s="98"/>
      <c r="F154" s="99"/>
      <c r="G154" s="99"/>
      <c r="H154" s="17"/>
    </row>
    <row r="155" spans="1:8" ht="24.95" customHeight="1">
      <c r="A155" s="264" t="s">
        <v>1409</v>
      </c>
      <c r="B155" s="63" t="s">
        <v>1379</v>
      </c>
      <c r="C155" s="14" t="s">
        <v>1410</v>
      </c>
      <c r="D155" s="309" t="str">
        <f>IF(ISBLANK(_xlfn.XLOOKUP(C155,'RECOMMENDED Soc- Vehicle Data'!$D$7:$D$73,'RECOMMENDED Soc- Vehicle Data'!$F$7:$F$73,"",0)),"",_xlfn.XLOOKUP(C155,'RECOMMENDED Soc- Vehicle Data'!$D$7:$D$73,'RECOMMENDED Soc- Vehicle Data'!$F$7:$F$73,"",0))</f>
        <v/>
      </c>
      <c r="E155" s="98"/>
      <c r="F155" s="99"/>
      <c r="G155" s="99"/>
      <c r="H155" s="17"/>
    </row>
    <row r="156" spans="1:8" ht="24.95" customHeight="1">
      <c r="A156" s="261" t="s">
        <v>1411</v>
      </c>
      <c r="B156" s="58" t="s">
        <v>1412</v>
      </c>
      <c r="C156" s="13" t="s">
        <v>1413</v>
      </c>
      <c r="D156" s="308" t="str">
        <f>IF(ISBLANK(_xlfn.XLOOKUP(C156,'RECOMMENDED Soc- Vehicle Data'!$D$7:$D$73,'RECOMMENDED Soc- Vehicle Data'!$F$7:$F$73,"",0)),"",_xlfn.XLOOKUP(C156,'RECOMMENDED Soc- Vehicle Data'!$D$7:$D$73,'RECOMMENDED Soc- Vehicle Data'!$F$7:$F$73,"",0))</f>
        <v/>
      </c>
      <c r="E156" s="98"/>
      <c r="F156" s="99"/>
      <c r="G156" s="99"/>
      <c r="H156" s="17"/>
    </row>
    <row r="157" spans="1:8" ht="24.95" customHeight="1">
      <c r="A157" s="264" t="s">
        <v>1414</v>
      </c>
      <c r="B157" s="63" t="s">
        <v>1415</v>
      </c>
      <c r="C157" s="14" t="s">
        <v>1416</v>
      </c>
      <c r="D157" s="309" t="str">
        <f>IF(ISBLANK(_xlfn.XLOOKUP(C157,'RECOMMENDED Soc- Vehicle Data'!$D$7:$D$73,'RECOMMENDED Soc- Vehicle Data'!$F$7:$F$73,"",0)),"",_xlfn.XLOOKUP(C157,'RECOMMENDED Soc- Vehicle Data'!$D$7:$D$73,'RECOMMENDED Soc- Vehicle Data'!$F$7:$F$73,"",0))</f>
        <v/>
      </c>
      <c r="E157" s="98"/>
      <c r="F157" s="99"/>
      <c r="G157" s="99"/>
      <c r="H157" s="17"/>
    </row>
    <row r="158" spans="1:8" ht="24.95" customHeight="1">
      <c r="A158" s="261" t="s">
        <v>1417</v>
      </c>
      <c r="B158" s="58" t="s">
        <v>1384</v>
      </c>
      <c r="C158" s="13" t="s">
        <v>1418</v>
      </c>
      <c r="D158" s="308" t="str">
        <f>IF(ISBLANK(_xlfn.XLOOKUP(C158,'RECOMMENDED Soc- Vehicle Data'!$D$7:$D$73,'RECOMMENDED Soc- Vehicle Data'!$F$7:$F$73,"",0)),"",_xlfn.XLOOKUP(C158,'RECOMMENDED Soc- Vehicle Data'!$D$7:$D$73,'RECOMMENDED Soc- Vehicle Data'!$F$7:$F$73,"",0))</f>
        <v/>
      </c>
      <c r="E158" s="98"/>
      <c r="F158" s="99"/>
      <c r="G158" s="99"/>
      <c r="H158" s="17"/>
    </row>
    <row r="159" spans="1:8" ht="24.95" customHeight="1">
      <c r="A159" s="264" t="s">
        <v>1419</v>
      </c>
      <c r="B159" s="63" t="s">
        <v>1386</v>
      </c>
      <c r="C159" s="14" t="s">
        <v>1420</v>
      </c>
      <c r="D159" s="309" t="str">
        <f>IF(ISBLANK(_xlfn.XLOOKUP(C159,'RECOMMENDED Soc- Vehicle Data'!$D$7:$D$73,'RECOMMENDED Soc- Vehicle Data'!$F$7:$F$73,"",0)),"",_xlfn.XLOOKUP(C159,'RECOMMENDED Soc- Vehicle Data'!$D$7:$D$73,'RECOMMENDED Soc- Vehicle Data'!$F$7:$F$73,"",0))</f>
        <v/>
      </c>
      <c r="E159" s="98"/>
      <c r="F159" s="99"/>
      <c r="G159" s="99"/>
      <c r="H159" s="17"/>
    </row>
    <row r="160" spans="1:8" ht="24.95" customHeight="1">
      <c r="A160" s="261" t="s">
        <v>1421</v>
      </c>
      <c r="B160" s="58" t="s">
        <v>1389</v>
      </c>
      <c r="C160" s="13" t="s">
        <v>1422</v>
      </c>
      <c r="D160" s="308" t="str">
        <f>IF(ISBLANK(_xlfn.XLOOKUP(C160,'RECOMMENDED Soc- Vehicle Data'!$D$7:$D$73,'RECOMMENDED Soc- Vehicle Data'!$F$7:$F$73,"",0)),"",_xlfn.XLOOKUP(C160,'RECOMMENDED Soc- Vehicle Data'!$D$7:$D$73,'RECOMMENDED Soc- Vehicle Data'!$F$7:$F$73,"",0))</f>
        <v/>
      </c>
      <c r="E160" s="98"/>
      <c r="F160" s="99"/>
      <c r="G160" s="99"/>
      <c r="H160" s="17"/>
    </row>
    <row r="161" spans="1:8" ht="24.95" customHeight="1">
      <c r="A161" s="264" t="s">
        <v>1423</v>
      </c>
      <c r="B161" s="63" t="s">
        <v>1392</v>
      </c>
      <c r="C161" s="14" t="s">
        <v>1424</v>
      </c>
      <c r="D161" s="311" t="str">
        <f>IF(ISBLANK(_xlfn.XLOOKUP(C161,'RECOMMENDED Soc- Vehicle Data'!$D$7:$D$73,'RECOMMENDED Soc- Vehicle Data'!$F$7:$F$73,"",0)),"",_xlfn.XLOOKUP(C161,'RECOMMENDED Soc- Vehicle Data'!$D$7:$D$73,'RECOMMENDED Soc- Vehicle Data'!$F$7:$F$73,"",0))</f>
        <v/>
      </c>
      <c r="E161" s="98"/>
      <c r="F161" s="99"/>
      <c r="G161" s="99"/>
      <c r="H161" s="17"/>
    </row>
    <row r="162" spans="1:8" ht="24.95" customHeight="1">
      <c r="A162" s="261" t="s">
        <v>1425</v>
      </c>
      <c r="B162" s="58" t="s">
        <v>1395</v>
      </c>
      <c r="C162" s="13" t="s">
        <v>1426</v>
      </c>
      <c r="D162" s="308" t="str">
        <f>IF(ISBLANK(_xlfn.XLOOKUP(C162,'RECOMMENDED Soc- Vehicle Data'!$D$7:$D$73,'RECOMMENDED Soc- Vehicle Data'!$F$7:$F$73,"",0)),"",_xlfn.XLOOKUP(C162,'RECOMMENDED Soc- Vehicle Data'!$D$7:$D$73,'RECOMMENDED Soc- Vehicle Data'!$F$7:$F$73,"",0))</f>
        <v/>
      </c>
      <c r="E162" s="98"/>
      <c r="F162" s="99"/>
      <c r="G162" s="99"/>
      <c r="H162" s="17"/>
    </row>
    <row r="163" spans="1:8" ht="24.95" customHeight="1">
      <c r="A163" s="264" t="s">
        <v>1427</v>
      </c>
      <c r="B163" s="63" t="s">
        <v>1428</v>
      </c>
      <c r="C163" s="14" t="s">
        <v>1429</v>
      </c>
      <c r="D163" s="309" t="str">
        <f>IF(ISBLANK(_xlfn.XLOOKUP(C163,'RECOMMENDED Soc- Vehicle Data'!$D$7:$D$73,'RECOMMENDED Soc- Vehicle Data'!$F$7:$F$73,"",0)),"",_xlfn.XLOOKUP(C163,'RECOMMENDED Soc- Vehicle Data'!$D$7:$D$73,'RECOMMENDED Soc- Vehicle Data'!$F$7:$F$73,"",0))</f>
        <v/>
      </c>
      <c r="E163" s="98"/>
      <c r="F163" s="99"/>
      <c r="G163" s="99"/>
      <c r="H163" s="17"/>
    </row>
    <row r="164" spans="1:8" ht="24.95" customHeight="1">
      <c r="A164" s="261" t="s">
        <v>1430</v>
      </c>
      <c r="B164" s="58" t="s">
        <v>1431</v>
      </c>
      <c r="C164" s="13" t="s">
        <v>1432</v>
      </c>
      <c r="D164" s="308" t="str">
        <f>IF(ISBLANK(_xlfn.XLOOKUP(C164,'RECOMMENDED Soc- Vehicle Data'!$D$7:$D$73,'RECOMMENDED Soc- Vehicle Data'!$F$7:$F$73,"",0)),"",_xlfn.XLOOKUP(C164,'RECOMMENDED Soc- Vehicle Data'!$D$7:$D$73,'RECOMMENDED Soc- Vehicle Data'!$F$7:$F$73,"",0))</f>
        <v/>
      </c>
      <c r="E164" s="98"/>
      <c r="F164" s="99"/>
      <c r="G164" s="99"/>
      <c r="H164" s="17"/>
    </row>
    <row r="165" spans="1:8" ht="24.95" customHeight="1">
      <c r="A165" s="264" t="s">
        <v>1433</v>
      </c>
      <c r="B165" s="63" t="s">
        <v>1434</v>
      </c>
      <c r="C165" s="14" t="s">
        <v>1435</v>
      </c>
      <c r="D165" s="309" t="str">
        <f>IF(ISBLANK(_xlfn.XLOOKUP(C165,'RECOMMENDED Soc- Vehicle Data'!$D$7:$D$73,'RECOMMENDED Soc- Vehicle Data'!$F$7:$F$73,"",0)),"",_xlfn.XLOOKUP(C165,'RECOMMENDED Soc- Vehicle Data'!$D$7:$D$73,'RECOMMENDED Soc- Vehicle Data'!$F$7:$F$73,"",0))</f>
        <v/>
      </c>
      <c r="E165" s="98"/>
      <c r="F165" s="99"/>
      <c r="G165" s="99"/>
      <c r="H165" s="17"/>
    </row>
    <row r="166" spans="1:8" ht="24.95" customHeight="1">
      <c r="A166" s="261" t="s">
        <v>1436</v>
      </c>
      <c r="B166" s="58" t="s">
        <v>1437</v>
      </c>
      <c r="C166" s="13" t="s">
        <v>1438</v>
      </c>
      <c r="D166" s="308" t="str">
        <f>IF(ISBLANK(_xlfn.XLOOKUP(C166,'RECOMMENDED Soc- Vehicle Data'!$D$7:$D$73,'RECOMMENDED Soc- Vehicle Data'!$F$7:$F$73,"",0)),"",_xlfn.XLOOKUP(C166,'RECOMMENDED Soc- Vehicle Data'!$D$7:$D$73,'RECOMMENDED Soc- Vehicle Data'!$F$7:$F$73,"",0))</f>
        <v/>
      </c>
      <c r="E166" s="98"/>
      <c r="F166" s="99"/>
      <c r="G166" s="99"/>
      <c r="H166" s="17"/>
    </row>
    <row r="167" spans="1:8" ht="24.95" customHeight="1">
      <c r="A167" s="264" t="s">
        <v>1439</v>
      </c>
      <c r="B167" s="63" t="s">
        <v>1440</v>
      </c>
      <c r="C167" s="14" t="s">
        <v>1441</v>
      </c>
      <c r="D167" s="309" t="str">
        <f>IF(ISBLANK(_xlfn.XLOOKUP(C167,'RECOMMENDED Soc- Vehicle Data'!$D$7:$D$73,'RECOMMENDED Soc- Vehicle Data'!$F$7:$F$73,"",0)),"",_xlfn.XLOOKUP(C167,'RECOMMENDED Soc- Vehicle Data'!$D$7:$D$73,'RECOMMENDED Soc- Vehicle Data'!$F$7:$F$73,"",0))</f>
        <v/>
      </c>
      <c r="E167" s="98"/>
      <c r="F167" s="99"/>
      <c r="G167" s="99"/>
      <c r="H167" s="17"/>
    </row>
    <row r="168" spans="1:8" ht="24.95" customHeight="1">
      <c r="A168" s="261" t="s">
        <v>1442</v>
      </c>
      <c r="B168" s="58" t="s">
        <v>1443</v>
      </c>
      <c r="C168" s="13" t="s">
        <v>1444</v>
      </c>
      <c r="D168" s="308" t="str">
        <f>IF(ISBLANK(_xlfn.XLOOKUP(C168,'RECOMMENDED Soc- Vehicle Data'!$D$7:$D$73,'RECOMMENDED Soc- Vehicle Data'!$F$7:$F$73,"",0)),"",_xlfn.XLOOKUP(C168,'RECOMMENDED Soc- Vehicle Data'!$D$7:$D$73,'RECOMMENDED Soc- Vehicle Data'!$F$7:$F$73,"",0))</f>
        <v/>
      </c>
      <c r="E168" s="98"/>
      <c r="F168" s="99"/>
      <c r="G168" s="99"/>
      <c r="H168" s="17"/>
    </row>
    <row r="169" spans="1:8" ht="24.95" customHeight="1">
      <c r="A169" s="264" t="s">
        <v>1445</v>
      </c>
      <c r="B169" s="63" t="s">
        <v>1446</v>
      </c>
      <c r="C169" s="14" t="s">
        <v>1447</v>
      </c>
      <c r="D169" s="311" t="str">
        <f>IF(ISBLANK(_xlfn.XLOOKUP(C169,'RECOMMENDED Soc- Vehicle Data'!$D$7:$D$73,'RECOMMENDED Soc- Vehicle Data'!$F$7:$F$73,"",0)),"",_xlfn.XLOOKUP(C169,'RECOMMENDED Soc- Vehicle Data'!$D$7:$D$73,'RECOMMENDED Soc- Vehicle Data'!$F$7:$F$73,"",0))</f>
        <v/>
      </c>
      <c r="E169" s="98"/>
      <c r="F169" s="99"/>
      <c r="G169" s="99"/>
      <c r="H169" s="17"/>
    </row>
    <row r="170" spans="1:8" ht="24.95" customHeight="1">
      <c r="A170" s="261" t="s">
        <v>1448</v>
      </c>
      <c r="B170" s="58" t="s">
        <v>1449</v>
      </c>
      <c r="C170" s="13" t="s">
        <v>1450</v>
      </c>
      <c r="D170" s="310" t="str">
        <f>IF(ISBLANK(_xlfn.XLOOKUP(C170,'RECOMMENDED Soc- Vehicle Data'!$D$7:$D$73,'RECOMMENDED Soc- Vehicle Data'!$F$7:$F$73,"",0)),"",_xlfn.XLOOKUP(C170,'RECOMMENDED Soc- Vehicle Data'!$D$7:$D$73,'RECOMMENDED Soc- Vehicle Data'!$F$7:$F$73,"",0))</f>
        <v/>
      </c>
      <c r="E170" s="98"/>
      <c r="F170" s="99"/>
      <c r="G170" s="99"/>
      <c r="H170" s="17"/>
    </row>
    <row r="171" spans="1:8" ht="20.100000000000001" customHeight="1">
      <c r="A171" s="23"/>
      <c r="B171" s="23"/>
      <c r="C171" s="23"/>
      <c r="D171" s="23"/>
      <c r="E171" s="23"/>
      <c r="F171" s="23"/>
      <c r="G171" s="23"/>
    </row>
  </sheetData>
  <sheetProtection algorithmName="SHA-512" hashValue="KrpgnKdk2i66tWzvv9/W8cXbnmp6CWbYUFN8ToRFyujEsngWCjNJP2FleAGMTihKfTtd2L6M4/YGX6zp81Zzrg==" saltValue="A5nLKpWoenw3rDGsrbTytA==" spinCount="100000" sheet="1" objects="1" scenarios="1"/>
  <conditionalFormatting sqref="A5:G5 A7 A9 A11 A13 A15 A17 A19 A21 A23 A25 A27 A29 A31 A33 A35 A37 A39 A41 A43 A45 A47 A49 A51 A53 A55 A57 A59 A61 A63 A65 A67 A69 A71 A73 A75 A77 A79 A81 A83 A85 A87 A89 A91 A93 A95 A97 A99 A101">
    <cfRule type="containsText" dxfId="20" priority="7" operator="containsText" text="%">
      <formula>NOT(ISERROR(SEARCH("%",A5)))</formula>
    </cfRule>
    <cfRule type="containsText" dxfId="19" priority="8" operator="containsText" text="Percentage">
      <formula>NOT(ISERROR(SEARCH("Percentage",A5)))</formula>
    </cfRule>
    <cfRule type="containsText" dxfId="18" priority="9" operator="containsText" text="yr">
      <formula>NOT(ISERROR(SEARCH("yr",A5)))</formula>
    </cfRule>
  </conditionalFormatting>
  <conditionalFormatting sqref="D6:D102">
    <cfRule type="containsText" dxfId="17" priority="4" operator="containsText" text="%">
      <formula>NOT(ISERROR(SEARCH("%",D6)))</formula>
    </cfRule>
    <cfRule type="containsText" dxfId="16" priority="5" operator="containsText" text="Percentage">
      <formula>NOT(ISERROR(SEARCH("Percentage",D6)))</formula>
    </cfRule>
    <cfRule type="containsText" dxfId="15" priority="6" operator="containsText" text="yr">
      <formula>NOT(ISERROR(SEARCH("yr",D6)))</formula>
    </cfRule>
  </conditionalFormatting>
  <conditionalFormatting sqref="D104:D170">
    <cfRule type="containsText" dxfId="14" priority="1" operator="containsText" text="%">
      <formula>NOT(ISERROR(SEARCH("%",D104)))</formula>
    </cfRule>
    <cfRule type="containsText" dxfId="13" priority="2" operator="containsText" text="Percentage">
      <formula>NOT(ISERROR(SEARCH("Percentage",D104)))</formula>
    </cfRule>
    <cfRule type="containsText" dxfId="12" priority="3" operator="containsText" text="yr">
      <formula>NOT(ISERROR(SEARCH("yr",D104)))</formula>
    </cfRule>
  </conditionalFormatting>
  <conditionalFormatting sqref="E6:G102">
    <cfRule type="containsText" dxfId="11" priority="14" operator="containsText" text="Please fill in data">
      <formula>NOT(ISERROR(SEARCH("Please fill in data",E6)))</formula>
    </cfRule>
  </conditionalFormatting>
  <conditionalFormatting sqref="E104:G170">
    <cfRule type="containsText" dxfId="10" priority="10" operator="containsText" text="Please fill in data">
      <formula>NOT(ISERROR(SEARCH("Please fill in data",E104)))</formula>
    </cfRule>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27360-F5B3-4333-B64E-67C5F48A72BB}">
  <sheetPr codeName="Sheet9">
    <tabColor rgb="FF92D050"/>
    <pageSetUpPr fitToPage="1"/>
  </sheetPr>
  <dimension ref="A1:L456"/>
  <sheetViews>
    <sheetView showGridLines="0" zoomScale="80" zoomScaleNormal="80" workbookViewId="0">
      <pane ySplit="4" topLeftCell="A79" activePane="bottomLeft" state="frozen"/>
      <selection pane="bottomLeft" activeCell="F49" sqref="F49"/>
    </sheetView>
  </sheetViews>
  <sheetFormatPr defaultColWidth="0" defaultRowHeight="26.45" customHeight="1" zeroHeight="1"/>
  <cols>
    <col min="1" max="2" width="10.7109375" style="23" customWidth="1"/>
    <col min="3" max="3" width="25.7109375" style="31" customWidth="1"/>
    <col min="4" max="4" width="55.7109375" style="24" customWidth="1"/>
    <col min="5" max="5" width="5.42578125" style="24" customWidth="1"/>
    <col min="6" max="6" width="25.7109375" style="24" customWidth="1"/>
    <col min="7" max="7" width="60.7109375" style="24" customWidth="1"/>
    <col min="8" max="8" width="75.7109375" style="25" customWidth="1"/>
    <col min="9" max="9" width="4.42578125" style="18" customWidth="1"/>
    <col min="10" max="10" width="26.42578125" style="25" customWidth="1"/>
    <col min="11" max="11" width="27.7109375" style="31" customWidth="1"/>
    <col min="12" max="12" width="20.7109375" style="31" customWidth="1"/>
    <col min="13" max="32" width="9.42578125" style="23" hidden="1" customWidth="1"/>
    <col min="33" max="16384" width="9.42578125" style="23" hidden="1"/>
  </cols>
  <sheetData>
    <row r="1" spans="1:12" s="19" customFormat="1" ht="30" customHeight="1">
      <c r="A1" s="228" t="s">
        <v>1451</v>
      </c>
      <c r="C1" s="15"/>
      <c r="D1" s="12"/>
      <c r="E1" s="16"/>
      <c r="F1" s="17"/>
      <c r="G1" s="17"/>
      <c r="H1" s="18"/>
      <c r="I1" s="18"/>
      <c r="J1" s="120"/>
      <c r="K1" s="15"/>
      <c r="L1" s="15"/>
    </row>
    <row r="2" spans="1:12" s="20" customFormat="1" ht="30" customHeight="1">
      <c r="C2" s="38"/>
      <c r="D2" s="121"/>
      <c r="H2" s="18"/>
      <c r="J2" s="119"/>
      <c r="K2" s="118"/>
      <c r="L2" s="118"/>
    </row>
    <row r="3" spans="1:12" s="20" customFormat="1" ht="30" customHeight="1">
      <c r="A3" s="227"/>
      <c r="C3" s="38"/>
      <c r="D3" s="121"/>
      <c r="H3" s="18"/>
      <c r="J3" s="119"/>
      <c r="K3" s="118"/>
      <c r="L3" s="118"/>
    </row>
    <row r="4" spans="1:12" s="69" customFormat="1" ht="35.1" customHeight="1">
      <c r="A4" s="67" t="s">
        <v>9</v>
      </c>
      <c r="B4" s="67" t="s">
        <v>970</v>
      </c>
      <c r="C4" s="67" t="s">
        <v>336</v>
      </c>
      <c r="D4" s="67" t="s">
        <v>1452</v>
      </c>
      <c r="E4" s="8"/>
      <c r="F4" s="36" t="str">
        <f>'REQUIRED Env- Vehicle Data'!$F$4</f>
        <v xml:space="preserve">Data  </v>
      </c>
      <c r="G4" s="36" t="s">
        <v>295</v>
      </c>
      <c r="H4" s="68" t="s">
        <v>296</v>
      </c>
      <c r="I4" s="18"/>
      <c r="J4" s="68" t="s">
        <v>297</v>
      </c>
      <c r="K4" s="39" t="s">
        <v>298</v>
      </c>
    </row>
    <row r="5" spans="1:12" s="20" customFormat="1" ht="20.100000000000001" customHeight="1">
      <c r="A5" s="70"/>
      <c r="B5" s="70"/>
      <c r="C5" s="70"/>
      <c r="D5" s="11"/>
      <c r="E5" s="11"/>
      <c r="F5" s="11"/>
      <c r="G5" s="11"/>
      <c r="H5" s="11"/>
      <c r="I5" s="18"/>
      <c r="J5" s="11"/>
      <c r="K5" s="70"/>
    </row>
    <row r="6" spans="1:12" s="20" customFormat="1" ht="24.95" customHeight="1">
      <c r="A6" s="58" t="s">
        <v>972</v>
      </c>
      <c r="B6" s="58" t="s">
        <v>973</v>
      </c>
      <c r="C6" s="59" t="s">
        <v>1453</v>
      </c>
      <c r="D6" s="59" t="s">
        <v>974</v>
      </c>
      <c r="E6" s="60">
        <f t="shared" ref="E6:E74" si="0">IF(COUNTBLANK(F6),1,2)</f>
        <v>1</v>
      </c>
      <c r="F6" s="89"/>
      <c r="G6" s="61"/>
      <c r="H6" s="9" t="s">
        <v>1454</v>
      </c>
      <c r="I6" s="18"/>
      <c r="J6" s="62" t="s">
        <v>1455</v>
      </c>
      <c r="K6" s="95" t="s">
        <v>1456</v>
      </c>
    </row>
    <row r="7" spans="1:12" s="20" customFormat="1" ht="20.100000000000001" customHeight="1">
      <c r="A7" s="70" t="s">
        <v>975</v>
      </c>
      <c r="B7" s="63" t="s">
        <v>976</v>
      </c>
      <c r="C7" s="64" t="s">
        <v>1453</v>
      </c>
      <c r="D7" s="64" t="s">
        <v>977</v>
      </c>
      <c r="E7" s="65">
        <f t="shared" si="0"/>
        <v>1</v>
      </c>
      <c r="F7" s="89"/>
      <c r="G7" s="61"/>
      <c r="H7" s="10" t="s">
        <v>1457</v>
      </c>
      <c r="I7" s="18"/>
      <c r="J7" s="66" t="s">
        <v>1458</v>
      </c>
      <c r="K7" s="66" t="s">
        <v>1459</v>
      </c>
    </row>
    <row r="8" spans="1:12" s="20" customFormat="1" ht="24.95" customHeight="1">
      <c r="A8" s="58" t="s">
        <v>978</v>
      </c>
      <c r="B8" s="58" t="s">
        <v>979</v>
      </c>
      <c r="C8" s="59" t="s">
        <v>1453</v>
      </c>
      <c r="D8" s="59" t="s">
        <v>980</v>
      </c>
      <c r="E8" s="60">
        <f t="shared" si="0"/>
        <v>1</v>
      </c>
      <c r="F8" s="291" t="str">
        <f>IFERROR(F7/F6,"")</f>
        <v/>
      </c>
      <c r="G8" s="61"/>
      <c r="H8" s="9" t="s">
        <v>1460</v>
      </c>
      <c r="I8" s="18"/>
      <c r="J8" s="62" t="s">
        <v>1461</v>
      </c>
      <c r="K8" s="95" t="s">
        <v>1462</v>
      </c>
    </row>
    <row r="9" spans="1:12" s="20" customFormat="1" ht="24.95" customHeight="1">
      <c r="A9" s="70" t="s">
        <v>981</v>
      </c>
      <c r="B9" s="63" t="s">
        <v>982</v>
      </c>
      <c r="C9" s="64" t="s">
        <v>1453</v>
      </c>
      <c r="D9" s="64" t="s">
        <v>983</v>
      </c>
      <c r="E9" s="65">
        <f t="shared" si="0"/>
        <v>1</v>
      </c>
      <c r="F9" s="89"/>
      <c r="G9" s="61"/>
      <c r="H9" s="10" t="s">
        <v>1463</v>
      </c>
      <c r="I9" s="18"/>
      <c r="J9" s="66" t="s">
        <v>1464</v>
      </c>
      <c r="K9" s="66" t="s">
        <v>1465</v>
      </c>
    </row>
    <row r="10" spans="1:12" s="20" customFormat="1" ht="24.95" customHeight="1">
      <c r="A10" s="58" t="s">
        <v>984</v>
      </c>
      <c r="B10" s="58" t="s">
        <v>985</v>
      </c>
      <c r="C10" s="59" t="s">
        <v>1453</v>
      </c>
      <c r="D10" s="59" t="s">
        <v>986</v>
      </c>
      <c r="E10" s="60">
        <f t="shared" si="0"/>
        <v>1</v>
      </c>
      <c r="F10" s="270"/>
      <c r="G10" s="61"/>
      <c r="H10" s="9" t="s">
        <v>1466</v>
      </c>
      <c r="I10" s="18"/>
      <c r="J10" s="62" t="s">
        <v>1467</v>
      </c>
      <c r="K10" s="95" t="s">
        <v>1468</v>
      </c>
    </row>
    <row r="11" spans="1:12" s="20" customFormat="1" ht="24.95" customHeight="1">
      <c r="A11" s="70" t="s">
        <v>987</v>
      </c>
      <c r="B11" s="63" t="s">
        <v>988</v>
      </c>
      <c r="C11" s="64" t="s">
        <v>1453</v>
      </c>
      <c r="D11" s="64" t="s">
        <v>989</v>
      </c>
      <c r="E11" s="65">
        <f t="shared" si="0"/>
        <v>1</v>
      </c>
      <c r="F11" s="89"/>
      <c r="G11" s="61"/>
      <c r="H11" s="10" t="s">
        <v>1469</v>
      </c>
      <c r="I11" s="18"/>
      <c r="J11" s="66" t="s">
        <v>1470</v>
      </c>
      <c r="K11" s="66" t="s">
        <v>1471</v>
      </c>
    </row>
    <row r="12" spans="1:12" s="20" customFormat="1" ht="24.95" customHeight="1">
      <c r="A12" s="58" t="s">
        <v>990</v>
      </c>
      <c r="B12" s="58" t="s">
        <v>991</v>
      </c>
      <c r="C12" s="59" t="s">
        <v>1453</v>
      </c>
      <c r="D12" s="59" t="s">
        <v>992</v>
      </c>
      <c r="E12" s="60">
        <f t="shared" si="0"/>
        <v>1</v>
      </c>
      <c r="F12" s="89"/>
      <c r="G12" s="61"/>
      <c r="H12" s="9" t="s">
        <v>1472</v>
      </c>
      <c r="I12" s="18"/>
      <c r="J12" s="62" t="s">
        <v>1473</v>
      </c>
      <c r="K12" s="95" t="s">
        <v>1459</v>
      </c>
    </row>
    <row r="13" spans="1:12" s="20" customFormat="1" ht="24.95" customHeight="1">
      <c r="A13" s="70" t="s">
        <v>993</v>
      </c>
      <c r="B13" s="63" t="s">
        <v>994</v>
      </c>
      <c r="C13" s="64" t="s">
        <v>1453</v>
      </c>
      <c r="D13" s="64" t="s">
        <v>995</v>
      </c>
      <c r="E13" s="65">
        <f t="shared" si="0"/>
        <v>1</v>
      </c>
      <c r="F13" s="291" t="str">
        <f>IFERROR(F12/F11,"")</f>
        <v/>
      </c>
      <c r="G13" s="61"/>
      <c r="H13" s="10" t="s">
        <v>1474</v>
      </c>
      <c r="I13" s="18"/>
      <c r="J13" s="66" t="s">
        <v>1461</v>
      </c>
      <c r="K13" s="66" t="s">
        <v>1475</v>
      </c>
    </row>
    <row r="14" spans="1:12" s="20" customFormat="1" ht="24.95" customHeight="1">
      <c r="A14" s="58" t="s">
        <v>996</v>
      </c>
      <c r="B14" s="58" t="s">
        <v>997</v>
      </c>
      <c r="C14" s="59" t="s">
        <v>1453</v>
      </c>
      <c r="D14" s="59" t="s">
        <v>998</v>
      </c>
      <c r="E14" s="60">
        <f t="shared" si="0"/>
        <v>1</v>
      </c>
      <c r="F14" s="89"/>
      <c r="G14" s="61"/>
      <c r="H14" s="9" t="s">
        <v>1476</v>
      </c>
      <c r="I14" s="18"/>
      <c r="J14" s="62" t="s">
        <v>1477</v>
      </c>
      <c r="K14" s="95" t="s">
        <v>1478</v>
      </c>
    </row>
    <row r="15" spans="1:12" s="20" customFormat="1" ht="24.95" customHeight="1">
      <c r="A15" s="70" t="s">
        <v>999</v>
      </c>
      <c r="B15" s="63" t="s">
        <v>1000</v>
      </c>
      <c r="C15" s="64" t="s">
        <v>1453</v>
      </c>
      <c r="D15" s="64" t="s">
        <v>1001</v>
      </c>
      <c r="E15" s="65">
        <f t="shared" si="0"/>
        <v>1</v>
      </c>
      <c r="F15" s="270"/>
      <c r="G15" s="61"/>
      <c r="H15" s="10" t="s">
        <v>1479</v>
      </c>
      <c r="I15" s="18"/>
      <c r="J15" s="66" t="s">
        <v>1480</v>
      </c>
      <c r="K15" s="66" t="s">
        <v>1481</v>
      </c>
    </row>
    <row r="16" spans="1:12" s="20" customFormat="1" ht="24.95" customHeight="1">
      <c r="A16" s="58" t="s">
        <v>1002</v>
      </c>
      <c r="B16" s="58" t="s">
        <v>1003</v>
      </c>
      <c r="C16" s="59" t="s">
        <v>1453</v>
      </c>
      <c r="D16" s="59" t="s">
        <v>1004</v>
      </c>
      <c r="E16" s="60">
        <f t="shared" si="0"/>
        <v>1</v>
      </c>
      <c r="F16" s="89"/>
      <c r="G16" s="61"/>
      <c r="H16" s="9" t="s">
        <v>1482</v>
      </c>
      <c r="I16" s="18"/>
      <c r="J16" s="62" t="s">
        <v>1483</v>
      </c>
      <c r="K16" s="95" t="s">
        <v>1484</v>
      </c>
    </row>
    <row r="17" spans="1:12" s="22" customFormat="1" ht="24.95" customHeight="1">
      <c r="A17" s="70" t="s">
        <v>1005</v>
      </c>
      <c r="B17" s="63" t="s">
        <v>1006</v>
      </c>
      <c r="C17" s="64" t="s">
        <v>1453</v>
      </c>
      <c r="D17" s="64" t="s">
        <v>1007</v>
      </c>
      <c r="E17" s="65">
        <f t="shared" si="0"/>
        <v>1</v>
      </c>
      <c r="F17" s="89"/>
      <c r="G17" s="61"/>
      <c r="H17" s="10" t="s">
        <v>1485</v>
      </c>
      <c r="I17" s="18"/>
      <c r="J17" s="66" t="s">
        <v>1486</v>
      </c>
      <c r="K17" s="66" t="s">
        <v>1459</v>
      </c>
    </row>
    <row r="18" spans="1:12" s="69" customFormat="1" ht="24.95" customHeight="1">
      <c r="A18" s="58" t="s">
        <v>1008</v>
      </c>
      <c r="B18" s="58" t="s">
        <v>1009</v>
      </c>
      <c r="C18" s="59" t="s">
        <v>1453</v>
      </c>
      <c r="D18" s="59" t="s">
        <v>1010</v>
      </c>
      <c r="E18" s="60">
        <f t="shared" si="0"/>
        <v>1</v>
      </c>
      <c r="F18" s="291" t="str">
        <f>IFERROR(F17/F16,"")</f>
        <v/>
      </c>
      <c r="G18" s="61"/>
      <c r="H18" s="9" t="s">
        <v>1487</v>
      </c>
      <c r="I18" s="18"/>
      <c r="J18" s="62" t="s">
        <v>1461</v>
      </c>
      <c r="K18" s="95" t="s">
        <v>1488</v>
      </c>
    </row>
    <row r="19" spans="1:12" s="20" customFormat="1" ht="24.95" customHeight="1">
      <c r="A19" s="70" t="s">
        <v>1011</v>
      </c>
      <c r="B19" s="63" t="s">
        <v>1012</v>
      </c>
      <c r="C19" s="64" t="s">
        <v>1453</v>
      </c>
      <c r="D19" s="64" t="s">
        <v>1013</v>
      </c>
      <c r="E19" s="65">
        <f t="shared" si="0"/>
        <v>1</v>
      </c>
      <c r="F19" s="89"/>
      <c r="G19" s="61"/>
      <c r="H19" s="10" t="s">
        <v>1489</v>
      </c>
      <c r="I19" s="18"/>
      <c r="J19" s="66" t="s">
        <v>1490</v>
      </c>
      <c r="K19" s="66" t="s">
        <v>1459</v>
      </c>
    </row>
    <row r="20" spans="1:12" s="22" customFormat="1" ht="24.95" customHeight="1">
      <c r="A20" s="58" t="s">
        <v>1014</v>
      </c>
      <c r="B20" s="58" t="s">
        <v>1015</v>
      </c>
      <c r="C20" s="59" t="s">
        <v>1453</v>
      </c>
      <c r="D20" s="59" t="s">
        <v>1016</v>
      </c>
      <c r="E20" s="60">
        <f t="shared" si="0"/>
        <v>1</v>
      </c>
      <c r="F20" s="291" t="str">
        <f>IFERROR(F19/F16,"")</f>
        <v/>
      </c>
      <c r="G20" s="61"/>
      <c r="H20" s="9" t="s">
        <v>1491</v>
      </c>
      <c r="I20" s="18"/>
      <c r="J20" s="62" t="s">
        <v>1461</v>
      </c>
      <c r="K20" s="95" t="s">
        <v>1488</v>
      </c>
    </row>
    <row r="21" spans="1:12" s="22" customFormat="1" ht="24.95" customHeight="1">
      <c r="A21" s="70" t="s">
        <v>1017</v>
      </c>
      <c r="B21" s="63" t="s">
        <v>1018</v>
      </c>
      <c r="C21" s="64" t="s">
        <v>1453</v>
      </c>
      <c r="D21" s="64" t="s">
        <v>1019</v>
      </c>
      <c r="E21" s="65">
        <f t="shared" si="0"/>
        <v>1</v>
      </c>
      <c r="F21" s="89"/>
      <c r="G21" s="61"/>
      <c r="H21" s="10" t="s">
        <v>1492</v>
      </c>
      <c r="I21" s="18"/>
      <c r="J21" s="66" t="s">
        <v>1493</v>
      </c>
      <c r="K21" s="66" t="s">
        <v>1494</v>
      </c>
    </row>
    <row r="22" spans="1:12" s="22" customFormat="1" ht="24.95" customHeight="1">
      <c r="A22" s="58" t="s">
        <v>1020</v>
      </c>
      <c r="B22" s="58" t="s">
        <v>1021</v>
      </c>
      <c r="C22" s="59" t="s">
        <v>1453</v>
      </c>
      <c r="D22" s="59" t="s">
        <v>1022</v>
      </c>
      <c r="E22" s="60">
        <f t="shared" si="0"/>
        <v>1</v>
      </c>
      <c r="F22" s="270"/>
      <c r="G22" s="61"/>
      <c r="H22" s="9" t="s">
        <v>1495</v>
      </c>
      <c r="I22" s="18"/>
      <c r="J22" s="62" t="s">
        <v>1496</v>
      </c>
      <c r="K22" s="95" t="s">
        <v>1497</v>
      </c>
    </row>
    <row r="23" spans="1:12" s="22" customFormat="1" ht="24.95" customHeight="1">
      <c r="A23" s="70" t="s">
        <v>1498</v>
      </c>
      <c r="B23" s="63" t="s">
        <v>1024</v>
      </c>
      <c r="C23" s="64" t="s">
        <v>1499</v>
      </c>
      <c r="D23" s="64" t="s">
        <v>1025</v>
      </c>
      <c r="E23" s="65">
        <f t="shared" si="0"/>
        <v>1</v>
      </c>
      <c r="F23" s="291" t="str">
        <f>IFERROR(('REQUIRED Env- Vehicle Data'!F58+'REQUIRED Env- Vehicle Data'!F59+'REQUIRED Env- Vehicle Data'!F60)/'REQUIRED Env- Vehicle Data'!F42,"")</f>
        <v/>
      </c>
      <c r="G23" s="85"/>
      <c r="H23" s="10" t="s">
        <v>1500</v>
      </c>
      <c r="I23" s="18"/>
      <c r="J23" s="66" t="s">
        <v>1461</v>
      </c>
      <c r="K23" s="66" t="s">
        <v>1501</v>
      </c>
    </row>
    <row r="24" spans="1:12" s="22" customFormat="1" ht="24.95" customHeight="1">
      <c r="A24" s="58" t="s">
        <v>1502</v>
      </c>
      <c r="B24" s="58" t="s">
        <v>1027</v>
      </c>
      <c r="C24" s="59" t="s">
        <v>1499</v>
      </c>
      <c r="D24" s="59" t="s">
        <v>1028</v>
      </c>
      <c r="E24" s="60">
        <f t="shared" si="0"/>
        <v>1</v>
      </c>
      <c r="F24" s="291" t="str">
        <f>IFERROR(('REQUIRED Env- Vehicle Data'!F61+'REQUIRED Env- Vehicle Data'!F62)/'REQUIRED Env- Vehicle Data'!F42,"")</f>
        <v/>
      </c>
      <c r="G24" s="85"/>
      <c r="H24" s="9" t="s">
        <v>1503</v>
      </c>
      <c r="I24" s="18"/>
      <c r="J24" s="62" t="s">
        <v>1461</v>
      </c>
      <c r="K24" s="95" t="s">
        <v>1501</v>
      </c>
    </row>
    <row r="25" spans="1:12" s="22" customFormat="1" ht="24.95" customHeight="1">
      <c r="A25" s="70" t="s">
        <v>1029</v>
      </c>
      <c r="B25" s="63" t="s">
        <v>1030</v>
      </c>
      <c r="C25" s="64" t="s">
        <v>1504</v>
      </c>
      <c r="D25" s="64" t="s">
        <v>1031</v>
      </c>
      <c r="E25" s="65">
        <f t="shared" si="0"/>
        <v>1</v>
      </c>
      <c r="F25" s="318"/>
      <c r="G25" s="57"/>
      <c r="H25" s="10" t="s">
        <v>1505</v>
      </c>
      <c r="I25" s="18"/>
      <c r="J25" s="66" t="s">
        <v>1506</v>
      </c>
      <c r="K25" s="66" t="s">
        <v>1507</v>
      </c>
    </row>
    <row r="26" spans="1:12" s="22" customFormat="1" ht="24.95" customHeight="1">
      <c r="A26" s="58" t="s">
        <v>1032</v>
      </c>
      <c r="B26" s="58" t="s">
        <v>1033</v>
      </c>
      <c r="C26" s="59" t="s">
        <v>1504</v>
      </c>
      <c r="D26" s="59" t="s">
        <v>1034</v>
      </c>
      <c r="E26" s="60">
        <f>IF(COUNTBLANK(F26),1,2)</f>
        <v>2</v>
      </c>
      <c r="F26" s="280">
        <f>SUM(F25,'REQUIRED Env- Vehicle Data'!F75)</f>
        <v>0</v>
      </c>
      <c r="G26" s="91"/>
      <c r="H26" s="9" t="s">
        <v>1508</v>
      </c>
      <c r="I26" s="18"/>
      <c r="J26" s="62" t="s">
        <v>1509</v>
      </c>
      <c r="K26" s="95" t="s">
        <v>1510</v>
      </c>
    </row>
    <row r="27" spans="1:12" s="82" customFormat="1" ht="24.95" customHeight="1">
      <c r="A27" s="70" t="s">
        <v>1035</v>
      </c>
      <c r="B27" s="63" t="s">
        <v>1036</v>
      </c>
      <c r="C27" s="64" t="s">
        <v>1504</v>
      </c>
      <c r="D27" s="64" t="s">
        <v>1037</v>
      </c>
      <c r="E27" s="65">
        <f>IF(COUNTBLANK(F27),1,2)</f>
        <v>2</v>
      </c>
      <c r="F27" s="280">
        <f>SUM(F25,'REQUIRED Env- Vehicle Data'!F76)</f>
        <v>0</v>
      </c>
      <c r="G27" s="91"/>
      <c r="H27" s="10" t="s">
        <v>1511</v>
      </c>
      <c r="I27" s="18"/>
      <c r="J27" s="66" t="s">
        <v>1512</v>
      </c>
      <c r="K27" s="66" t="s">
        <v>1510</v>
      </c>
      <c r="L27" s="103"/>
    </row>
    <row r="28" spans="1:12" s="22" customFormat="1" ht="24.95" customHeight="1">
      <c r="A28" s="58" t="s">
        <v>1038</v>
      </c>
      <c r="B28" s="58" t="s">
        <v>1039</v>
      </c>
      <c r="C28" s="59" t="s">
        <v>1504</v>
      </c>
      <c r="D28" s="59" t="s">
        <v>1040</v>
      </c>
      <c r="E28" s="60">
        <f t="shared" si="0"/>
        <v>1</v>
      </c>
      <c r="F28" s="90"/>
      <c r="G28" s="57"/>
      <c r="H28" s="9" t="s">
        <v>1513</v>
      </c>
      <c r="I28" s="18"/>
      <c r="J28" s="62" t="s">
        <v>1514</v>
      </c>
      <c r="K28" s="95" t="s">
        <v>1515</v>
      </c>
      <c r="L28" s="103"/>
    </row>
    <row r="29" spans="1:12" s="82" customFormat="1" ht="24.95" customHeight="1">
      <c r="A29" s="70" t="s">
        <v>1041</v>
      </c>
      <c r="B29" s="63" t="s">
        <v>1042</v>
      </c>
      <c r="C29" s="64" t="s">
        <v>1504</v>
      </c>
      <c r="D29" s="64" t="s">
        <v>1043</v>
      </c>
      <c r="E29" s="65">
        <f>IF(COUNTBLANK(F29),1,2)</f>
        <v>1</v>
      </c>
      <c r="F29" s="90"/>
      <c r="G29" s="57"/>
      <c r="H29" s="94" t="s">
        <v>1516</v>
      </c>
      <c r="I29" s="18"/>
      <c r="J29" s="66" t="s">
        <v>1517</v>
      </c>
      <c r="K29" s="66" t="s">
        <v>1515</v>
      </c>
      <c r="L29" s="103"/>
    </row>
    <row r="30" spans="1:12" s="22" customFormat="1" ht="24.95" customHeight="1">
      <c r="A30" s="58" t="s">
        <v>1044</v>
      </c>
      <c r="B30" s="58" t="s">
        <v>1045</v>
      </c>
      <c r="C30" s="59" t="s">
        <v>1504</v>
      </c>
      <c r="D30" s="59" t="s">
        <v>1046</v>
      </c>
      <c r="E30" s="60">
        <f t="shared" si="0"/>
        <v>1</v>
      </c>
      <c r="F30" s="89"/>
      <c r="G30" s="57"/>
      <c r="H30" s="9" t="s">
        <v>1518</v>
      </c>
      <c r="I30" s="18"/>
      <c r="J30" s="62" t="s">
        <v>1519</v>
      </c>
      <c r="K30" s="95" t="s">
        <v>1520</v>
      </c>
    </row>
    <row r="31" spans="1:12" s="22" customFormat="1" ht="24.95" customHeight="1">
      <c r="A31" s="70" t="s">
        <v>1047</v>
      </c>
      <c r="B31" s="63" t="s">
        <v>1048</v>
      </c>
      <c r="C31" s="64" t="s">
        <v>1504</v>
      </c>
      <c r="D31" s="64" t="s">
        <v>1049</v>
      </c>
      <c r="E31" s="65">
        <f t="shared" si="0"/>
        <v>1</v>
      </c>
      <c r="F31" s="270"/>
      <c r="G31" s="57"/>
      <c r="H31" s="10" t="s">
        <v>1521</v>
      </c>
      <c r="I31" s="18"/>
      <c r="J31" s="66" t="s">
        <v>1522</v>
      </c>
      <c r="K31" s="66" t="s">
        <v>1523</v>
      </c>
    </row>
    <row r="32" spans="1:12" s="22" customFormat="1" ht="24.95" customHeight="1">
      <c r="A32" s="58" t="s">
        <v>1050</v>
      </c>
      <c r="B32" s="58" t="s">
        <v>1051</v>
      </c>
      <c r="C32" s="59" t="s">
        <v>1524</v>
      </c>
      <c r="D32" s="59" t="s">
        <v>1052</v>
      </c>
      <c r="E32" s="60">
        <f t="shared" si="0"/>
        <v>1</v>
      </c>
      <c r="F32" s="319"/>
      <c r="G32" s="57"/>
      <c r="H32" s="9" t="s">
        <v>1525</v>
      </c>
      <c r="I32" s="18"/>
      <c r="J32" s="62" t="s">
        <v>1461</v>
      </c>
      <c r="K32" s="95" t="s">
        <v>1526</v>
      </c>
    </row>
    <row r="33" spans="1:11" s="22" customFormat="1" ht="24.95" customHeight="1">
      <c r="A33" s="70" t="s">
        <v>1053</v>
      </c>
      <c r="B33" s="63" t="s">
        <v>1054</v>
      </c>
      <c r="C33" s="64" t="s">
        <v>1524</v>
      </c>
      <c r="D33" s="64" t="s">
        <v>1055</v>
      </c>
      <c r="E33" s="87">
        <f t="shared" si="0"/>
        <v>1</v>
      </c>
      <c r="F33" s="147"/>
      <c r="G33" s="57"/>
      <c r="H33" s="10" t="s">
        <v>1527</v>
      </c>
      <c r="I33" s="18"/>
      <c r="J33" s="66" t="s">
        <v>1528</v>
      </c>
      <c r="K33" s="66" t="s">
        <v>1529</v>
      </c>
    </row>
    <row r="34" spans="1:11" s="20" customFormat="1" ht="24.95" customHeight="1">
      <c r="A34" s="58" t="s">
        <v>1056</v>
      </c>
      <c r="B34" s="58" t="s">
        <v>1057</v>
      </c>
      <c r="C34" s="59" t="s">
        <v>1524</v>
      </c>
      <c r="D34" s="59" t="s">
        <v>1058</v>
      </c>
      <c r="E34" s="88">
        <f t="shared" si="0"/>
        <v>1</v>
      </c>
      <c r="F34" s="147"/>
      <c r="G34" s="57"/>
      <c r="H34" s="9" t="s">
        <v>1530</v>
      </c>
      <c r="I34" s="18"/>
      <c r="J34" s="62" t="s">
        <v>1531</v>
      </c>
      <c r="K34" s="95" t="s">
        <v>1529</v>
      </c>
    </row>
    <row r="35" spans="1:11" s="69" customFormat="1" ht="24.95" customHeight="1">
      <c r="A35" s="70" t="s">
        <v>1059</v>
      </c>
      <c r="B35" s="63" t="s">
        <v>1060</v>
      </c>
      <c r="C35" s="64" t="s">
        <v>1524</v>
      </c>
      <c r="D35" s="64" t="s">
        <v>1061</v>
      </c>
      <c r="E35" s="87">
        <f t="shared" si="0"/>
        <v>1</v>
      </c>
      <c r="F35" s="270"/>
      <c r="G35" s="57"/>
      <c r="H35" s="10" t="s">
        <v>1532</v>
      </c>
      <c r="I35" s="18"/>
      <c r="J35" s="66" t="s">
        <v>1533</v>
      </c>
      <c r="K35" s="66" t="s">
        <v>346</v>
      </c>
    </row>
    <row r="36" spans="1:11" s="20" customFormat="1" ht="24.95" customHeight="1">
      <c r="A36" s="58" t="s">
        <v>1062</v>
      </c>
      <c r="B36" s="58" t="s">
        <v>1063</v>
      </c>
      <c r="C36" s="59" t="s">
        <v>1524</v>
      </c>
      <c r="D36" s="59" t="s">
        <v>1064</v>
      </c>
      <c r="E36" s="88">
        <f>IF(COUNTBLANK(F36),1,2)</f>
        <v>1</v>
      </c>
      <c r="F36" s="270"/>
      <c r="G36" s="57"/>
      <c r="H36" s="9" t="s">
        <v>1534</v>
      </c>
      <c r="I36" s="18"/>
      <c r="J36" s="62" t="s">
        <v>1533</v>
      </c>
      <c r="K36" s="95" t="s">
        <v>1535</v>
      </c>
    </row>
    <row r="37" spans="1:11" s="20" customFormat="1" ht="24.95" customHeight="1">
      <c r="A37" s="70" t="s">
        <v>1065</v>
      </c>
      <c r="B37" s="63" t="s">
        <v>1066</v>
      </c>
      <c r="C37" s="64" t="s">
        <v>1524</v>
      </c>
      <c r="D37" s="64" t="s">
        <v>1067</v>
      </c>
      <c r="E37" s="87">
        <f>IF(COUNTBLANK(F37),1,2)</f>
        <v>1</v>
      </c>
      <c r="F37" s="270"/>
      <c r="G37" s="57"/>
      <c r="H37" s="10" t="s">
        <v>1534</v>
      </c>
      <c r="I37" s="18"/>
      <c r="J37" s="66" t="s">
        <v>1533</v>
      </c>
      <c r="K37" s="66" t="s">
        <v>1535</v>
      </c>
    </row>
    <row r="38" spans="1:11" s="20" customFormat="1" ht="24.95" customHeight="1">
      <c r="A38" s="58" t="s">
        <v>1068</v>
      </c>
      <c r="B38" s="58" t="s">
        <v>1069</v>
      </c>
      <c r="C38" s="59" t="s">
        <v>1524</v>
      </c>
      <c r="D38" s="59" t="s">
        <v>1070</v>
      </c>
      <c r="E38" s="88">
        <f>IF(COUNTBLANK(F38),1,2)</f>
        <v>1</v>
      </c>
      <c r="F38" s="270"/>
      <c r="G38" s="57"/>
      <c r="H38" s="9" t="s">
        <v>1534</v>
      </c>
      <c r="I38" s="18"/>
      <c r="J38" s="62" t="s">
        <v>1533</v>
      </c>
      <c r="K38" s="95" t="s">
        <v>1535</v>
      </c>
    </row>
    <row r="39" spans="1:11" s="20" customFormat="1" ht="24.95" customHeight="1">
      <c r="A39" s="70" t="s">
        <v>1071</v>
      </c>
      <c r="B39" s="63" t="s">
        <v>1072</v>
      </c>
      <c r="C39" s="64" t="s">
        <v>1524</v>
      </c>
      <c r="D39" s="64" t="s">
        <v>1073</v>
      </c>
      <c r="E39" s="87">
        <f t="shared" si="0"/>
        <v>1</v>
      </c>
      <c r="F39" s="270"/>
      <c r="G39" s="57"/>
      <c r="H39" s="10" t="s">
        <v>1536</v>
      </c>
      <c r="I39" s="18"/>
      <c r="J39" s="66" t="s">
        <v>1533</v>
      </c>
      <c r="K39" s="66" t="s">
        <v>1537</v>
      </c>
    </row>
    <row r="40" spans="1:11" s="20" customFormat="1" ht="24.95" customHeight="1">
      <c r="A40" s="58" t="s">
        <v>1074</v>
      </c>
      <c r="B40" s="58" t="s">
        <v>1075</v>
      </c>
      <c r="C40" s="59" t="s">
        <v>1524</v>
      </c>
      <c r="D40" s="59" t="s">
        <v>1076</v>
      </c>
      <c r="E40" s="88">
        <f t="shared" si="0"/>
        <v>1</v>
      </c>
      <c r="F40" s="292"/>
      <c r="G40" s="57"/>
      <c r="H40" s="9" t="s">
        <v>1536</v>
      </c>
      <c r="I40" s="18"/>
      <c r="J40" s="62" t="s">
        <v>1533</v>
      </c>
      <c r="K40" s="95" t="s">
        <v>1537</v>
      </c>
    </row>
    <row r="41" spans="1:11" s="20" customFormat="1" ht="24.95" customHeight="1">
      <c r="A41" s="70" t="s">
        <v>1077</v>
      </c>
      <c r="B41" s="63" t="s">
        <v>1078</v>
      </c>
      <c r="C41" s="64" t="s">
        <v>1524</v>
      </c>
      <c r="D41" s="64" t="s">
        <v>1079</v>
      </c>
      <c r="E41" s="87">
        <f t="shared" si="0"/>
        <v>1</v>
      </c>
      <c r="F41" s="235"/>
      <c r="G41" s="57"/>
      <c r="H41" s="10" t="s">
        <v>1538</v>
      </c>
      <c r="I41" s="18"/>
      <c r="J41" s="66" t="s">
        <v>1539</v>
      </c>
      <c r="K41" s="66" t="s">
        <v>1540</v>
      </c>
    </row>
    <row r="42" spans="1:11" s="20" customFormat="1" ht="24.95" customHeight="1">
      <c r="A42" s="58" t="s">
        <v>1080</v>
      </c>
      <c r="B42" s="58" t="s">
        <v>1081</v>
      </c>
      <c r="C42" s="59" t="s">
        <v>1524</v>
      </c>
      <c r="D42" s="59" t="s">
        <v>1082</v>
      </c>
      <c r="E42" s="88">
        <f t="shared" si="0"/>
        <v>1</v>
      </c>
      <c r="F42" s="270"/>
      <c r="G42" s="57"/>
      <c r="H42" s="9" t="s">
        <v>1541</v>
      </c>
      <c r="I42" s="18"/>
      <c r="J42" s="62" t="s">
        <v>1542</v>
      </c>
      <c r="K42" s="95" t="s">
        <v>1543</v>
      </c>
    </row>
    <row r="43" spans="1:11" s="20" customFormat="1" ht="24.95" customHeight="1">
      <c r="A43" s="70" t="s">
        <v>1083</v>
      </c>
      <c r="B43" s="63" t="s">
        <v>1084</v>
      </c>
      <c r="C43" s="64" t="s">
        <v>1524</v>
      </c>
      <c r="D43" s="64" t="s">
        <v>1085</v>
      </c>
      <c r="E43" s="87">
        <f t="shared" si="0"/>
        <v>1</v>
      </c>
      <c r="F43" s="270"/>
      <c r="G43" s="57"/>
      <c r="H43" s="10" t="s">
        <v>1544</v>
      </c>
      <c r="I43" s="18"/>
      <c r="J43" s="66" t="s">
        <v>1542</v>
      </c>
      <c r="K43" s="66" t="s">
        <v>1543</v>
      </c>
    </row>
    <row r="44" spans="1:11" s="20" customFormat="1" ht="24.95" customHeight="1">
      <c r="A44" s="58" t="s">
        <v>1086</v>
      </c>
      <c r="B44" s="58" t="s">
        <v>1087</v>
      </c>
      <c r="C44" s="59" t="s">
        <v>1524</v>
      </c>
      <c r="D44" s="59" t="s">
        <v>1088</v>
      </c>
      <c r="E44" s="88">
        <f t="shared" si="0"/>
        <v>1</v>
      </c>
      <c r="F44" s="270"/>
      <c r="G44" s="57"/>
      <c r="H44" s="9" t="s">
        <v>1545</v>
      </c>
      <c r="I44" s="18"/>
      <c r="J44" s="62" t="s">
        <v>1542</v>
      </c>
      <c r="K44" s="95" t="s">
        <v>1543</v>
      </c>
    </row>
    <row r="45" spans="1:11" s="20" customFormat="1" ht="24.95" customHeight="1">
      <c r="A45" s="70" t="s">
        <v>1089</v>
      </c>
      <c r="B45" s="63" t="s">
        <v>1090</v>
      </c>
      <c r="C45" s="64" t="s">
        <v>1546</v>
      </c>
      <c r="D45" s="64" t="s">
        <v>1091</v>
      </c>
      <c r="E45" s="87">
        <f t="shared" si="0"/>
        <v>1</v>
      </c>
      <c r="F45" s="292"/>
      <c r="G45" s="57"/>
      <c r="H45" s="97" t="s">
        <v>1547</v>
      </c>
      <c r="I45" s="18"/>
      <c r="J45" s="66" t="s">
        <v>1548</v>
      </c>
      <c r="K45" s="66" t="s">
        <v>1549</v>
      </c>
    </row>
    <row r="46" spans="1:11" s="20" customFormat="1" ht="24.95" customHeight="1">
      <c r="A46" s="58" t="s">
        <v>1092</v>
      </c>
      <c r="B46" s="58" t="s">
        <v>1093</v>
      </c>
      <c r="C46" s="59" t="s">
        <v>463</v>
      </c>
      <c r="D46" s="59" t="s">
        <v>1094</v>
      </c>
      <c r="E46" s="88">
        <f t="shared" si="0"/>
        <v>1</v>
      </c>
      <c r="F46" s="89"/>
      <c r="G46" s="61"/>
      <c r="H46" s="9" t="s">
        <v>1550</v>
      </c>
      <c r="I46" s="18"/>
      <c r="J46" s="62" t="s">
        <v>1551</v>
      </c>
      <c r="K46" s="95" t="s">
        <v>1552</v>
      </c>
    </row>
    <row r="47" spans="1:11" s="20" customFormat="1" ht="24.95" customHeight="1">
      <c r="A47" s="70" t="s">
        <v>1095</v>
      </c>
      <c r="B47" s="63" t="s">
        <v>1096</v>
      </c>
      <c r="C47" s="64" t="s">
        <v>463</v>
      </c>
      <c r="D47" s="64" t="s">
        <v>1097</v>
      </c>
      <c r="E47" s="87">
        <f t="shared" si="0"/>
        <v>1</v>
      </c>
      <c r="F47" s="89"/>
      <c r="G47" s="57"/>
      <c r="H47" s="10" t="s">
        <v>1553</v>
      </c>
      <c r="I47" s="18"/>
      <c r="J47" s="66" t="s">
        <v>1554</v>
      </c>
      <c r="K47" s="66" t="s">
        <v>1555</v>
      </c>
    </row>
    <row r="48" spans="1:11" s="20" customFormat="1" ht="24.95" customHeight="1">
      <c r="A48" s="58" t="s">
        <v>1098</v>
      </c>
      <c r="B48" s="58" t="s">
        <v>1099</v>
      </c>
      <c r="C48" s="58" t="s">
        <v>463</v>
      </c>
      <c r="D48" s="58" t="s">
        <v>1100</v>
      </c>
      <c r="E48" s="88">
        <f>IF(COUNTBLANK(F48),1,2)</f>
        <v>2</v>
      </c>
      <c r="F48" s="281">
        <f>SUM(F46:F47,'REQUIRED Env- Vehicle Data'!F98)</f>
        <v>0</v>
      </c>
      <c r="G48" s="57"/>
      <c r="H48" s="9" t="s">
        <v>1556</v>
      </c>
      <c r="I48" s="18"/>
      <c r="J48" s="62" t="s">
        <v>1557</v>
      </c>
      <c r="K48" s="95" t="s">
        <v>1558</v>
      </c>
    </row>
    <row r="49" spans="1:11" s="20" customFormat="1" ht="24.95" customHeight="1">
      <c r="A49" s="70" t="s">
        <v>1101</v>
      </c>
      <c r="B49" s="63" t="s">
        <v>1102</v>
      </c>
      <c r="C49" s="64" t="s">
        <v>463</v>
      </c>
      <c r="D49" s="64" t="s">
        <v>1103</v>
      </c>
      <c r="E49" s="87">
        <f t="shared" si="0"/>
        <v>1</v>
      </c>
      <c r="F49" s="233"/>
      <c r="G49" s="57"/>
      <c r="H49" s="10" t="s">
        <v>1559</v>
      </c>
      <c r="I49" s="18"/>
      <c r="J49" s="66" t="s">
        <v>1560</v>
      </c>
      <c r="K49" s="66" t="s">
        <v>1561</v>
      </c>
    </row>
    <row r="50" spans="1:11" s="20" customFormat="1" ht="24.95" customHeight="1">
      <c r="A50" s="58" t="s">
        <v>1104</v>
      </c>
      <c r="B50" s="58" t="s">
        <v>1105</v>
      </c>
      <c r="C50" s="59" t="s">
        <v>463</v>
      </c>
      <c r="D50" s="83" t="s">
        <v>1106</v>
      </c>
      <c r="E50" s="88">
        <f t="shared" si="0"/>
        <v>1</v>
      </c>
      <c r="F50" s="233"/>
      <c r="G50" s="61"/>
      <c r="H50" s="331" t="s">
        <v>1562</v>
      </c>
      <c r="I50" s="18"/>
      <c r="J50" s="62" t="s">
        <v>1563</v>
      </c>
      <c r="K50" s="95" t="s">
        <v>1564</v>
      </c>
    </row>
    <row r="51" spans="1:11" s="20" customFormat="1" ht="24.95" customHeight="1">
      <c r="A51" s="70" t="s">
        <v>1107</v>
      </c>
      <c r="B51" s="63" t="s">
        <v>1108</v>
      </c>
      <c r="C51" s="64" t="s">
        <v>463</v>
      </c>
      <c r="D51" s="84" t="s">
        <v>1109</v>
      </c>
      <c r="E51" s="87">
        <f t="shared" si="0"/>
        <v>1</v>
      </c>
      <c r="F51" s="233"/>
      <c r="G51" s="61"/>
      <c r="H51" s="10" t="s">
        <v>1565</v>
      </c>
      <c r="I51" s="18"/>
      <c r="J51" s="66" t="s">
        <v>1563</v>
      </c>
      <c r="K51" s="66" t="s">
        <v>1564</v>
      </c>
    </row>
    <row r="52" spans="1:11" s="20" customFormat="1" ht="24.95" customHeight="1">
      <c r="A52" s="58" t="s">
        <v>1110</v>
      </c>
      <c r="B52" s="58" t="s">
        <v>1111</v>
      </c>
      <c r="C52" s="59" t="s">
        <v>463</v>
      </c>
      <c r="D52" s="83" t="s">
        <v>1112</v>
      </c>
      <c r="E52" s="88">
        <f t="shared" si="0"/>
        <v>1</v>
      </c>
      <c r="F52" s="233"/>
      <c r="G52" s="61"/>
      <c r="H52" s="331" t="s">
        <v>1566</v>
      </c>
      <c r="I52" s="18"/>
      <c r="J52" s="62" t="s">
        <v>1563</v>
      </c>
      <c r="K52" s="95" t="s">
        <v>1564</v>
      </c>
    </row>
    <row r="53" spans="1:11" s="20" customFormat="1" ht="24.95" customHeight="1">
      <c r="A53" s="70" t="s">
        <v>1113</v>
      </c>
      <c r="B53" s="63" t="s">
        <v>1114</v>
      </c>
      <c r="C53" s="64" t="s">
        <v>463</v>
      </c>
      <c r="D53" s="84" t="s">
        <v>1115</v>
      </c>
      <c r="E53" s="87">
        <f t="shared" si="0"/>
        <v>1</v>
      </c>
      <c r="F53" s="233"/>
      <c r="G53" s="61"/>
      <c r="H53" s="10" t="s">
        <v>1567</v>
      </c>
      <c r="I53" s="18"/>
      <c r="J53" s="66" t="s">
        <v>1563</v>
      </c>
      <c r="K53" s="66" t="s">
        <v>1564</v>
      </c>
    </row>
    <row r="54" spans="1:11" s="20" customFormat="1" ht="24.95" customHeight="1">
      <c r="A54" s="58" t="s">
        <v>1116</v>
      </c>
      <c r="B54" s="58" t="s">
        <v>1117</v>
      </c>
      <c r="C54" s="59" t="s">
        <v>463</v>
      </c>
      <c r="D54" s="83" t="s">
        <v>1118</v>
      </c>
      <c r="E54" s="88">
        <f t="shared" si="0"/>
        <v>1</v>
      </c>
      <c r="F54" s="233"/>
      <c r="G54" s="61"/>
      <c r="H54" s="331" t="s">
        <v>1568</v>
      </c>
      <c r="I54" s="18"/>
      <c r="J54" s="62" t="s">
        <v>1563</v>
      </c>
      <c r="K54" s="95" t="s">
        <v>1564</v>
      </c>
    </row>
    <row r="55" spans="1:11" s="20" customFormat="1" ht="24.95" customHeight="1">
      <c r="A55" s="70" t="s">
        <v>1119</v>
      </c>
      <c r="B55" s="63" t="s">
        <v>1120</v>
      </c>
      <c r="C55" s="64" t="s">
        <v>463</v>
      </c>
      <c r="D55" s="84" t="s">
        <v>1121</v>
      </c>
      <c r="E55" s="87">
        <f t="shared" si="0"/>
        <v>1</v>
      </c>
      <c r="F55" s="233"/>
      <c r="G55" s="61"/>
      <c r="H55" s="10" t="s">
        <v>1569</v>
      </c>
      <c r="I55" s="18"/>
      <c r="J55" s="66" t="s">
        <v>1563</v>
      </c>
      <c r="K55" s="66" t="s">
        <v>1564</v>
      </c>
    </row>
    <row r="56" spans="1:11" s="20" customFormat="1" ht="24.95" customHeight="1">
      <c r="A56" s="58" t="s">
        <v>1122</v>
      </c>
      <c r="B56" s="58" t="s">
        <v>1123</v>
      </c>
      <c r="C56" s="59" t="s">
        <v>463</v>
      </c>
      <c r="D56" s="83" t="s">
        <v>1124</v>
      </c>
      <c r="E56" s="88">
        <f t="shared" si="0"/>
        <v>1</v>
      </c>
      <c r="F56" s="233"/>
      <c r="G56" s="61"/>
      <c r="H56" s="331" t="s">
        <v>1570</v>
      </c>
      <c r="I56" s="18"/>
      <c r="J56" s="62" t="s">
        <v>1563</v>
      </c>
      <c r="K56" s="95" t="s">
        <v>1564</v>
      </c>
    </row>
    <row r="57" spans="1:11" s="20" customFormat="1" ht="24.95" customHeight="1">
      <c r="A57" s="70" t="s">
        <v>1125</v>
      </c>
      <c r="B57" s="63" t="s">
        <v>1126</v>
      </c>
      <c r="C57" s="64" t="s">
        <v>463</v>
      </c>
      <c r="D57" s="84" t="s">
        <v>1127</v>
      </c>
      <c r="E57" s="87">
        <f t="shared" si="0"/>
        <v>1</v>
      </c>
      <c r="F57" s="233"/>
      <c r="G57" s="61"/>
      <c r="H57" s="10" t="s">
        <v>1571</v>
      </c>
      <c r="I57" s="18"/>
      <c r="J57" s="66" t="s">
        <v>1563</v>
      </c>
      <c r="K57" s="66" t="s">
        <v>1564</v>
      </c>
    </row>
    <row r="58" spans="1:11" s="20" customFormat="1" ht="24.95" customHeight="1">
      <c r="A58" s="58" t="s">
        <v>1128</v>
      </c>
      <c r="B58" s="58" t="s">
        <v>1129</v>
      </c>
      <c r="C58" s="59" t="s">
        <v>463</v>
      </c>
      <c r="D58" s="83" t="s">
        <v>1130</v>
      </c>
      <c r="E58" s="88">
        <f t="shared" si="0"/>
        <v>1</v>
      </c>
      <c r="F58" s="233"/>
      <c r="G58" s="61"/>
      <c r="H58" s="331" t="s">
        <v>1572</v>
      </c>
      <c r="I58" s="18"/>
      <c r="J58" s="62" t="s">
        <v>1563</v>
      </c>
      <c r="K58" s="95" t="s">
        <v>1564</v>
      </c>
    </row>
    <row r="59" spans="1:11" s="20" customFormat="1" ht="24.95" customHeight="1">
      <c r="A59" s="70" t="s">
        <v>1131</v>
      </c>
      <c r="B59" s="63" t="s">
        <v>1132</v>
      </c>
      <c r="C59" s="64" t="s">
        <v>463</v>
      </c>
      <c r="D59" s="84" t="s">
        <v>1133</v>
      </c>
      <c r="E59" s="87">
        <f t="shared" si="0"/>
        <v>1</v>
      </c>
      <c r="F59" s="233"/>
      <c r="G59" s="61"/>
      <c r="H59" s="10" t="s">
        <v>1573</v>
      </c>
      <c r="I59" s="18"/>
      <c r="J59" s="66" t="s">
        <v>1563</v>
      </c>
      <c r="K59" s="66" t="s">
        <v>1564</v>
      </c>
    </row>
    <row r="60" spans="1:11" s="20" customFormat="1" ht="24.95" customHeight="1">
      <c r="A60" s="58" t="s">
        <v>1134</v>
      </c>
      <c r="B60" s="58" t="s">
        <v>1135</v>
      </c>
      <c r="C60" s="59" t="s">
        <v>463</v>
      </c>
      <c r="D60" s="83" t="s">
        <v>1136</v>
      </c>
      <c r="E60" s="88">
        <f t="shared" si="0"/>
        <v>1</v>
      </c>
      <c r="F60" s="233"/>
      <c r="G60" s="61"/>
      <c r="H60" s="331" t="s">
        <v>1574</v>
      </c>
      <c r="I60" s="18"/>
      <c r="J60" s="62" t="s">
        <v>1563</v>
      </c>
      <c r="K60" s="95" t="s">
        <v>1564</v>
      </c>
    </row>
    <row r="61" spans="1:11" s="20" customFormat="1" ht="24.95" customHeight="1">
      <c r="A61" s="70" t="s">
        <v>1137</v>
      </c>
      <c r="B61" s="63" t="s">
        <v>1138</v>
      </c>
      <c r="C61" s="64" t="s">
        <v>463</v>
      </c>
      <c r="D61" s="84" t="s">
        <v>1139</v>
      </c>
      <c r="E61" s="87">
        <f t="shared" si="0"/>
        <v>1</v>
      </c>
      <c r="F61" s="233"/>
      <c r="G61" s="61"/>
      <c r="H61" s="10" t="s">
        <v>1575</v>
      </c>
      <c r="I61" s="18"/>
      <c r="J61" s="66" t="s">
        <v>1563</v>
      </c>
      <c r="K61" s="66" t="s">
        <v>1564</v>
      </c>
    </row>
    <row r="62" spans="1:11" s="20" customFormat="1" ht="24.95" customHeight="1">
      <c r="A62" s="58" t="s">
        <v>1140</v>
      </c>
      <c r="B62" s="58" t="s">
        <v>1141</v>
      </c>
      <c r="C62" s="59" t="s">
        <v>463</v>
      </c>
      <c r="D62" s="83" t="s">
        <v>1142</v>
      </c>
      <c r="E62" s="88">
        <f t="shared" si="0"/>
        <v>1</v>
      </c>
      <c r="F62" s="234"/>
      <c r="G62" s="61"/>
      <c r="H62" s="331" t="s">
        <v>1576</v>
      </c>
      <c r="I62" s="18"/>
      <c r="J62" s="62" t="s">
        <v>1563</v>
      </c>
      <c r="K62" s="95" t="s">
        <v>1564</v>
      </c>
    </row>
    <row r="63" spans="1:11" s="20" customFormat="1" ht="24.95" customHeight="1">
      <c r="A63" s="70" t="s">
        <v>1143</v>
      </c>
      <c r="B63" s="63" t="s">
        <v>1105</v>
      </c>
      <c r="C63" s="64" t="s">
        <v>463</v>
      </c>
      <c r="D63" s="64" t="s">
        <v>1144</v>
      </c>
      <c r="E63" s="87">
        <f t="shared" si="0"/>
        <v>1</v>
      </c>
      <c r="F63" s="293"/>
      <c r="G63" s="61"/>
      <c r="H63" s="10" t="s">
        <v>1577</v>
      </c>
      <c r="I63" s="18"/>
      <c r="J63" s="66" t="s">
        <v>1578</v>
      </c>
      <c r="K63" s="66" t="s">
        <v>1579</v>
      </c>
    </row>
    <row r="64" spans="1:11" s="20" customFormat="1" ht="24.95" customHeight="1">
      <c r="A64" s="58" t="s">
        <v>1145</v>
      </c>
      <c r="B64" s="58" t="s">
        <v>1146</v>
      </c>
      <c r="C64" s="59" t="s">
        <v>467</v>
      </c>
      <c r="D64" s="59" t="s">
        <v>1147</v>
      </c>
      <c r="E64" s="88">
        <f t="shared" si="0"/>
        <v>1</v>
      </c>
      <c r="F64" s="89"/>
      <c r="G64" s="61"/>
      <c r="H64" s="9" t="s">
        <v>1580</v>
      </c>
      <c r="I64" s="18"/>
      <c r="J64" s="62" t="s">
        <v>1581</v>
      </c>
      <c r="K64" s="95" t="s">
        <v>1582</v>
      </c>
    </row>
    <row r="65" spans="1:12" s="20" customFormat="1" ht="24.95" customHeight="1">
      <c r="A65" s="70" t="s">
        <v>1148</v>
      </c>
      <c r="B65" s="63" t="s">
        <v>1149</v>
      </c>
      <c r="C65" s="64" t="s">
        <v>467</v>
      </c>
      <c r="D65" s="64" t="s">
        <v>1150</v>
      </c>
      <c r="E65" s="87">
        <f t="shared" si="0"/>
        <v>1</v>
      </c>
      <c r="F65" s="89"/>
      <c r="G65" s="57"/>
      <c r="H65" s="10" t="s">
        <v>1583</v>
      </c>
      <c r="I65" s="18"/>
      <c r="J65" s="66" t="s">
        <v>1584</v>
      </c>
      <c r="K65" s="66" t="s">
        <v>1585</v>
      </c>
    </row>
    <row r="66" spans="1:12" ht="24.95" customHeight="1">
      <c r="A66" s="58" t="s">
        <v>1151</v>
      </c>
      <c r="B66" s="58" t="s">
        <v>1152</v>
      </c>
      <c r="C66" s="59" t="s">
        <v>467</v>
      </c>
      <c r="D66" s="59" t="s">
        <v>1153</v>
      </c>
      <c r="E66" s="88">
        <f>IF(COUNTBLANK(F66),1,2)</f>
        <v>2</v>
      </c>
      <c r="F66" s="282">
        <f>SUM(F64:F65,'REQUIRED Env- Vehicle Data'!F99)</f>
        <v>0</v>
      </c>
      <c r="G66" s="57"/>
      <c r="H66" s="9" t="s">
        <v>1586</v>
      </c>
      <c r="J66" s="62" t="s">
        <v>1587</v>
      </c>
      <c r="K66" s="95" t="s">
        <v>1588</v>
      </c>
      <c r="L66"/>
    </row>
    <row r="67" spans="1:12" ht="24.95" customHeight="1">
      <c r="A67" s="70" t="s">
        <v>1154</v>
      </c>
      <c r="B67" s="64" t="s">
        <v>1155</v>
      </c>
      <c r="C67" s="64" t="s">
        <v>467</v>
      </c>
      <c r="D67" s="64" t="s">
        <v>1156</v>
      </c>
      <c r="E67" s="87">
        <f>IF(COUNTBLANK(F67),1,2)</f>
        <v>1</v>
      </c>
      <c r="F67" s="89"/>
      <c r="G67" s="57"/>
      <c r="H67" s="10" t="s">
        <v>1589</v>
      </c>
      <c r="J67" s="66" t="s">
        <v>1590</v>
      </c>
      <c r="K67" s="66" t="s">
        <v>1591</v>
      </c>
      <c r="L67"/>
    </row>
    <row r="68" spans="1:12" ht="24.95" customHeight="1">
      <c r="A68" s="58" t="s">
        <v>1157</v>
      </c>
      <c r="B68" s="58" t="s">
        <v>1158</v>
      </c>
      <c r="C68" s="59" t="s">
        <v>467</v>
      </c>
      <c r="D68" s="59" t="s">
        <v>1159</v>
      </c>
      <c r="E68" s="88">
        <f t="shared" si="0"/>
        <v>1</v>
      </c>
      <c r="F68" s="89"/>
      <c r="G68" s="57"/>
      <c r="H68" s="9" t="s">
        <v>1592</v>
      </c>
      <c r="J68" s="62" t="s">
        <v>1593</v>
      </c>
      <c r="K68" s="95" t="s">
        <v>1591</v>
      </c>
      <c r="L68" s="23"/>
    </row>
    <row r="69" spans="1:12" s="20" customFormat="1" ht="24.95" customHeight="1">
      <c r="A69" s="70" t="s">
        <v>1160</v>
      </c>
      <c r="B69" s="63" t="s">
        <v>1161</v>
      </c>
      <c r="C69" s="64" t="s">
        <v>467</v>
      </c>
      <c r="D69" s="84" t="s">
        <v>1162</v>
      </c>
      <c r="E69" s="87">
        <f t="shared" si="0"/>
        <v>1</v>
      </c>
      <c r="F69" s="89"/>
      <c r="G69" s="61"/>
      <c r="H69" s="97" t="s">
        <v>1594</v>
      </c>
      <c r="I69" s="18"/>
      <c r="J69" s="66" t="s">
        <v>1595</v>
      </c>
      <c r="K69" s="66" t="s">
        <v>1596</v>
      </c>
    </row>
    <row r="70" spans="1:12" s="20" customFormat="1" ht="24.95" customHeight="1">
      <c r="A70" s="58" t="s">
        <v>1163</v>
      </c>
      <c r="B70" s="58" t="s">
        <v>1164</v>
      </c>
      <c r="C70" s="59" t="s">
        <v>467</v>
      </c>
      <c r="D70" s="83" t="s">
        <v>1165</v>
      </c>
      <c r="E70" s="88">
        <f t="shared" si="0"/>
        <v>1</v>
      </c>
      <c r="F70" s="89"/>
      <c r="G70" s="61"/>
      <c r="H70" s="9" t="s">
        <v>1597</v>
      </c>
      <c r="I70" s="18"/>
      <c r="J70" s="62" t="s">
        <v>1595</v>
      </c>
      <c r="K70" s="95" t="s">
        <v>1596</v>
      </c>
    </row>
    <row r="71" spans="1:12" ht="24.95" customHeight="1">
      <c r="A71" s="70" t="s">
        <v>1166</v>
      </c>
      <c r="B71" s="63" t="s">
        <v>1167</v>
      </c>
      <c r="C71" s="64" t="s">
        <v>467</v>
      </c>
      <c r="D71" s="84" t="s">
        <v>1168</v>
      </c>
      <c r="E71" s="87">
        <f t="shared" si="0"/>
        <v>1</v>
      </c>
      <c r="F71" s="89"/>
      <c r="G71" s="61"/>
      <c r="H71" s="97" t="s">
        <v>1598</v>
      </c>
      <c r="J71" s="66" t="s">
        <v>1595</v>
      </c>
      <c r="K71" s="66" t="s">
        <v>1596</v>
      </c>
      <c r="L71" s="23"/>
    </row>
    <row r="72" spans="1:12" s="20" customFormat="1" ht="24.95" customHeight="1">
      <c r="A72" s="58" t="s">
        <v>1169</v>
      </c>
      <c r="B72" s="58" t="s">
        <v>1170</v>
      </c>
      <c r="C72" s="59" t="s">
        <v>467</v>
      </c>
      <c r="D72" s="83" t="s">
        <v>1171</v>
      </c>
      <c r="E72" s="88">
        <f t="shared" si="0"/>
        <v>1</v>
      </c>
      <c r="F72" s="89"/>
      <c r="G72" s="61"/>
      <c r="H72" s="9" t="s">
        <v>1599</v>
      </c>
      <c r="I72" s="18"/>
      <c r="J72" s="62" t="s">
        <v>1595</v>
      </c>
      <c r="K72" s="95" t="s">
        <v>1596</v>
      </c>
    </row>
    <row r="73" spans="1:12" s="20" customFormat="1" ht="24.95" customHeight="1">
      <c r="A73" s="70" t="s">
        <v>1172</v>
      </c>
      <c r="B73" s="63" t="s">
        <v>1173</v>
      </c>
      <c r="C73" s="64" t="s">
        <v>467</v>
      </c>
      <c r="D73" s="84" t="s">
        <v>1174</v>
      </c>
      <c r="E73" s="87">
        <f t="shared" si="0"/>
        <v>1</v>
      </c>
      <c r="F73" s="89"/>
      <c r="G73" s="61"/>
      <c r="H73" s="97" t="s">
        <v>1600</v>
      </c>
      <c r="I73" s="18"/>
      <c r="J73" s="66" t="s">
        <v>1595</v>
      </c>
      <c r="K73" s="66" t="s">
        <v>1596</v>
      </c>
    </row>
    <row r="74" spans="1:12" ht="24.95" customHeight="1">
      <c r="A74" s="58" t="s">
        <v>1175</v>
      </c>
      <c r="B74" s="58" t="s">
        <v>1176</v>
      </c>
      <c r="C74" s="59" t="s">
        <v>467</v>
      </c>
      <c r="D74" s="83" t="s">
        <v>1177</v>
      </c>
      <c r="E74" s="88">
        <f t="shared" si="0"/>
        <v>1</v>
      </c>
      <c r="F74" s="89"/>
      <c r="G74" s="61"/>
      <c r="H74" s="9" t="s">
        <v>1601</v>
      </c>
      <c r="J74" s="62" t="s">
        <v>1595</v>
      </c>
      <c r="K74" s="95" t="s">
        <v>1596</v>
      </c>
      <c r="L74" s="23"/>
    </row>
    <row r="75" spans="1:12" ht="24.95" customHeight="1">
      <c r="A75" s="70" t="s">
        <v>1178</v>
      </c>
      <c r="B75" s="63" t="s">
        <v>1179</v>
      </c>
      <c r="C75" s="64" t="s">
        <v>467</v>
      </c>
      <c r="D75" s="84" t="s">
        <v>1180</v>
      </c>
      <c r="E75" s="87">
        <f t="shared" ref="E75:E100" si="1">IF(COUNTBLANK(F75),1,2)</f>
        <v>1</v>
      </c>
      <c r="F75" s="89"/>
      <c r="G75" s="61"/>
      <c r="H75" s="97" t="s">
        <v>1602</v>
      </c>
      <c r="J75" s="66" t="s">
        <v>1595</v>
      </c>
      <c r="K75" s="66" t="s">
        <v>1596</v>
      </c>
      <c r="L75" s="23"/>
    </row>
    <row r="76" spans="1:12" s="20" customFormat="1" ht="24.95" customHeight="1">
      <c r="A76" s="58" t="s">
        <v>1181</v>
      </c>
      <c r="B76" s="58" t="s">
        <v>1182</v>
      </c>
      <c r="C76" s="59" t="s">
        <v>467</v>
      </c>
      <c r="D76" s="83" t="s">
        <v>1183</v>
      </c>
      <c r="E76" s="88">
        <f t="shared" si="1"/>
        <v>1</v>
      </c>
      <c r="F76" s="89"/>
      <c r="G76" s="61"/>
      <c r="H76" s="9" t="s">
        <v>1603</v>
      </c>
      <c r="I76" s="18"/>
      <c r="J76" s="62" t="s">
        <v>1595</v>
      </c>
      <c r="K76" s="95" t="s">
        <v>1596</v>
      </c>
    </row>
    <row r="77" spans="1:12" ht="24.95" customHeight="1">
      <c r="A77" s="70" t="s">
        <v>1184</v>
      </c>
      <c r="B77" s="63" t="s">
        <v>1185</v>
      </c>
      <c r="C77" s="64" t="s">
        <v>467</v>
      </c>
      <c r="D77" s="84" t="s">
        <v>1186</v>
      </c>
      <c r="E77" s="87">
        <f t="shared" si="1"/>
        <v>1</v>
      </c>
      <c r="F77" s="89"/>
      <c r="G77" s="61"/>
      <c r="H77" s="97" t="s">
        <v>1604</v>
      </c>
      <c r="J77" s="66" t="s">
        <v>1595</v>
      </c>
      <c r="K77" s="66" t="s">
        <v>1596</v>
      </c>
      <c r="L77" s="23"/>
    </row>
    <row r="78" spans="1:12" ht="24.95" customHeight="1">
      <c r="A78" s="58" t="s">
        <v>1187</v>
      </c>
      <c r="B78" s="58" t="s">
        <v>1188</v>
      </c>
      <c r="C78" s="59" t="s">
        <v>467</v>
      </c>
      <c r="D78" s="83" t="s">
        <v>1189</v>
      </c>
      <c r="E78" s="88">
        <f t="shared" si="1"/>
        <v>1</v>
      </c>
      <c r="F78" s="89"/>
      <c r="G78" s="61"/>
      <c r="H78" s="9" t="s">
        <v>1605</v>
      </c>
      <c r="J78" s="62" t="s">
        <v>1595</v>
      </c>
      <c r="K78" s="95" t="s">
        <v>1596</v>
      </c>
      <c r="L78" s="23"/>
    </row>
    <row r="79" spans="1:12" ht="24.95" customHeight="1">
      <c r="A79" s="70" t="s">
        <v>1190</v>
      </c>
      <c r="B79" s="63" t="s">
        <v>1191</v>
      </c>
      <c r="C79" s="64" t="s">
        <v>467</v>
      </c>
      <c r="D79" s="84" t="s">
        <v>1192</v>
      </c>
      <c r="E79" s="87">
        <f t="shared" si="1"/>
        <v>1</v>
      </c>
      <c r="F79" s="89"/>
      <c r="G79" s="61"/>
      <c r="H79" s="97" t="s">
        <v>1606</v>
      </c>
      <c r="J79" s="66" t="s">
        <v>1595</v>
      </c>
      <c r="K79" s="66" t="s">
        <v>1596</v>
      </c>
      <c r="L79" s="23"/>
    </row>
    <row r="80" spans="1:12" s="20" customFormat="1" ht="24.95" customHeight="1">
      <c r="A80" s="58" t="s">
        <v>1193</v>
      </c>
      <c r="B80" s="58" t="s">
        <v>1194</v>
      </c>
      <c r="C80" s="59" t="s">
        <v>467</v>
      </c>
      <c r="D80" s="83" t="s">
        <v>1195</v>
      </c>
      <c r="E80" s="88">
        <f t="shared" si="1"/>
        <v>1</v>
      </c>
      <c r="F80" s="89"/>
      <c r="G80" s="61"/>
      <c r="H80" s="9" t="s">
        <v>1607</v>
      </c>
      <c r="I80" s="18"/>
      <c r="J80" s="62" t="s">
        <v>1595</v>
      </c>
      <c r="K80" s="95" t="s">
        <v>1596</v>
      </c>
    </row>
    <row r="81" spans="1:12" ht="24.95" customHeight="1">
      <c r="A81" s="70" t="s">
        <v>1196</v>
      </c>
      <c r="B81" s="63" t="s">
        <v>1197</v>
      </c>
      <c r="C81" s="64" t="s">
        <v>467</v>
      </c>
      <c r="D81" s="84" t="s">
        <v>1198</v>
      </c>
      <c r="E81" s="87">
        <f t="shared" si="1"/>
        <v>1</v>
      </c>
      <c r="F81" s="89"/>
      <c r="G81" s="61"/>
      <c r="H81" s="97" t="s">
        <v>1608</v>
      </c>
      <c r="J81" s="66" t="s">
        <v>1595</v>
      </c>
      <c r="K81" s="66" t="s">
        <v>1596</v>
      </c>
      <c r="L81" s="23"/>
    </row>
    <row r="82" spans="1:12" s="20" customFormat="1" ht="24.95" customHeight="1">
      <c r="A82" s="58" t="s">
        <v>1199</v>
      </c>
      <c r="B82" s="58" t="s">
        <v>1200</v>
      </c>
      <c r="C82" s="59" t="s">
        <v>467</v>
      </c>
      <c r="D82" s="59" t="s">
        <v>1201</v>
      </c>
      <c r="E82" s="88">
        <f>IF(COUNTBLANK(F82),1,2)</f>
        <v>1</v>
      </c>
      <c r="F82" s="270"/>
      <c r="G82" s="57"/>
      <c r="H82" s="9" t="s">
        <v>1609</v>
      </c>
      <c r="I82" s="18"/>
      <c r="J82" s="62" t="s">
        <v>1610</v>
      </c>
      <c r="K82" s="95" t="s">
        <v>1611</v>
      </c>
    </row>
    <row r="83" spans="1:12" ht="24.95" customHeight="1">
      <c r="A83" s="70" t="s">
        <v>1202</v>
      </c>
      <c r="B83" s="63" t="s">
        <v>1203</v>
      </c>
      <c r="C83" s="64" t="s">
        <v>467</v>
      </c>
      <c r="D83" s="64" t="s">
        <v>1204</v>
      </c>
      <c r="E83" s="87">
        <f>IF(COUNTBLANK(F83),1,2)</f>
        <v>1</v>
      </c>
      <c r="F83" s="270"/>
      <c r="G83" s="57"/>
      <c r="H83" s="10" t="s">
        <v>1612</v>
      </c>
      <c r="J83" s="66" t="s">
        <v>1613</v>
      </c>
      <c r="K83" s="66" t="s">
        <v>1611</v>
      </c>
      <c r="L83" s="23"/>
    </row>
    <row r="84" spans="1:12" s="20" customFormat="1" ht="24.95" customHeight="1">
      <c r="A84" s="58" t="s">
        <v>1205</v>
      </c>
      <c r="B84" s="58" t="s">
        <v>1206</v>
      </c>
      <c r="C84" s="59" t="s">
        <v>467</v>
      </c>
      <c r="D84" s="59" t="s">
        <v>1207</v>
      </c>
      <c r="E84" s="88">
        <f t="shared" si="1"/>
        <v>1</v>
      </c>
      <c r="F84" s="270"/>
      <c r="G84" s="57"/>
      <c r="H84" s="9" t="s">
        <v>1614</v>
      </c>
      <c r="I84" s="18"/>
      <c r="J84" s="62" t="s">
        <v>1615</v>
      </c>
      <c r="K84" s="95" t="s">
        <v>1611</v>
      </c>
    </row>
    <row r="85" spans="1:12" ht="24.95" customHeight="1">
      <c r="A85" s="70" t="s">
        <v>1208</v>
      </c>
      <c r="B85" s="63" t="s">
        <v>1209</v>
      </c>
      <c r="C85" s="64" t="s">
        <v>467</v>
      </c>
      <c r="D85" s="64" t="s">
        <v>1210</v>
      </c>
      <c r="E85" s="87">
        <f t="shared" si="1"/>
        <v>1</v>
      </c>
      <c r="F85" s="270"/>
      <c r="G85" s="57"/>
      <c r="H85" s="10" t="s">
        <v>1616</v>
      </c>
      <c r="J85" s="66" t="s">
        <v>1617</v>
      </c>
      <c r="K85" s="66" t="s">
        <v>1611</v>
      </c>
      <c r="L85" s="23"/>
    </row>
    <row r="86" spans="1:12" s="20" customFormat="1" ht="24.95" customHeight="1">
      <c r="A86" s="58" t="s">
        <v>1211</v>
      </c>
      <c r="B86" s="58" t="s">
        <v>1212</v>
      </c>
      <c r="C86" s="59" t="s">
        <v>467</v>
      </c>
      <c r="D86" s="59" t="s">
        <v>1213</v>
      </c>
      <c r="E86" s="88">
        <f>IF(COUNTBLANK(F86),1,2)</f>
        <v>1</v>
      </c>
      <c r="F86" s="270"/>
      <c r="G86" s="57"/>
      <c r="H86" s="9" t="s">
        <v>1618</v>
      </c>
      <c r="I86" s="18"/>
      <c r="J86" s="62" t="s">
        <v>1619</v>
      </c>
      <c r="K86" s="95" t="s">
        <v>1611</v>
      </c>
    </row>
    <row r="87" spans="1:12" ht="24.95" customHeight="1">
      <c r="A87" s="70" t="s">
        <v>1214</v>
      </c>
      <c r="B87" s="63" t="s">
        <v>1215</v>
      </c>
      <c r="C87" s="64" t="s">
        <v>467</v>
      </c>
      <c r="D87" s="64" t="s">
        <v>1216</v>
      </c>
      <c r="E87" s="87">
        <f t="shared" si="1"/>
        <v>1</v>
      </c>
      <c r="F87" s="270"/>
      <c r="G87" s="57"/>
      <c r="H87" s="10" t="s">
        <v>1620</v>
      </c>
      <c r="J87" s="66" t="s">
        <v>1621</v>
      </c>
      <c r="K87" s="66" t="s">
        <v>1611</v>
      </c>
      <c r="L87" s="23"/>
    </row>
    <row r="88" spans="1:12" s="20" customFormat="1" ht="24.95" customHeight="1">
      <c r="A88" s="58" t="s">
        <v>1217</v>
      </c>
      <c r="B88" s="58" t="s">
        <v>1218</v>
      </c>
      <c r="C88" s="59" t="s">
        <v>467</v>
      </c>
      <c r="D88" s="59" t="s">
        <v>1219</v>
      </c>
      <c r="E88" s="88">
        <f t="shared" si="1"/>
        <v>1</v>
      </c>
      <c r="F88" s="270"/>
      <c r="G88" s="57"/>
      <c r="H88" s="9" t="s">
        <v>1622</v>
      </c>
      <c r="I88" s="18"/>
      <c r="J88" s="62" t="s">
        <v>1623</v>
      </c>
      <c r="K88" s="95" t="s">
        <v>1624</v>
      </c>
    </row>
    <row r="89" spans="1:12" ht="24.95" customHeight="1">
      <c r="A89" s="70" t="s">
        <v>1220</v>
      </c>
      <c r="B89" s="63" t="s">
        <v>1221</v>
      </c>
      <c r="C89" s="64" t="s">
        <v>467</v>
      </c>
      <c r="D89" s="64" t="s">
        <v>1222</v>
      </c>
      <c r="E89" s="87">
        <f t="shared" si="1"/>
        <v>1</v>
      </c>
      <c r="F89" s="270"/>
      <c r="G89" s="57"/>
      <c r="H89" s="10" t="s">
        <v>1625</v>
      </c>
      <c r="J89" s="66" t="s">
        <v>1626</v>
      </c>
      <c r="K89" s="66" t="s">
        <v>1627</v>
      </c>
      <c r="L89" s="23"/>
    </row>
    <row r="90" spans="1:12" s="20" customFormat="1" ht="24.95" customHeight="1">
      <c r="A90" s="58" t="s">
        <v>1223</v>
      </c>
      <c r="B90" s="58" t="s">
        <v>1224</v>
      </c>
      <c r="C90" s="59" t="s">
        <v>467</v>
      </c>
      <c r="D90" s="59" t="s">
        <v>1225</v>
      </c>
      <c r="E90" s="88">
        <f t="shared" si="1"/>
        <v>1</v>
      </c>
      <c r="F90" s="270"/>
      <c r="G90" s="61"/>
      <c r="H90" s="9" t="s">
        <v>1628</v>
      </c>
      <c r="I90" s="18"/>
      <c r="J90" s="62" t="s">
        <v>1629</v>
      </c>
      <c r="K90" s="95" t="s">
        <v>346</v>
      </c>
    </row>
    <row r="91" spans="1:12" ht="24.95" customHeight="1">
      <c r="A91" s="70" t="s">
        <v>1226</v>
      </c>
      <c r="B91" s="63" t="s">
        <v>1227</v>
      </c>
      <c r="C91" s="64" t="s">
        <v>467</v>
      </c>
      <c r="D91" s="64" t="s">
        <v>1228</v>
      </c>
      <c r="E91" s="87">
        <f t="shared" si="1"/>
        <v>1</v>
      </c>
      <c r="F91" s="270"/>
      <c r="G91" s="57"/>
      <c r="H91" s="10" t="s">
        <v>1630</v>
      </c>
      <c r="J91" s="66" t="s">
        <v>1631</v>
      </c>
      <c r="K91" s="66" t="s">
        <v>1632</v>
      </c>
      <c r="L91" s="23"/>
    </row>
    <row r="92" spans="1:12" s="20" customFormat="1" ht="24.95" customHeight="1">
      <c r="A92" s="58" t="s">
        <v>1229</v>
      </c>
      <c r="B92" s="58" t="s">
        <v>1230</v>
      </c>
      <c r="C92" s="59" t="s">
        <v>467</v>
      </c>
      <c r="D92" s="59" t="s">
        <v>1231</v>
      </c>
      <c r="E92" s="88">
        <f t="shared" si="1"/>
        <v>1</v>
      </c>
      <c r="F92" s="270"/>
      <c r="G92" s="57"/>
      <c r="H92" s="9" t="s">
        <v>1633</v>
      </c>
      <c r="I92" s="18"/>
      <c r="J92" s="62" t="s">
        <v>1634</v>
      </c>
      <c r="K92" s="95" t="s">
        <v>346</v>
      </c>
    </row>
    <row r="93" spans="1:12" s="20" customFormat="1" ht="24.95" customHeight="1">
      <c r="A93" s="70" t="s">
        <v>1232</v>
      </c>
      <c r="B93" s="63" t="s">
        <v>1233</v>
      </c>
      <c r="C93" s="64" t="s">
        <v>1635</v>
      </c>
      <c r="D93" s="64" t="s">
        <v>1234</v>
      </c>
      <c r="E93" s="87">
        <f t="shared" si="1"/>
        <v>1</v>
      </c>
      <c r="F93" s="270"/>
      <c r="G93" s="57"/>
      <c r="H93" s="10" t="s">
        <v>1636</v>
      </c>
      <c r="I93" s="18"/>
      <c r="J93" s="66" t="s">
        <v>1637</v>
      </c>
      <c r="K93" s="66" t="s">
        <v>1638</v>
      </c>
    </row>
    <row r="94" spans="1:12" s="20" customFormat="1" ht="24.95" customHeight="1">
      <c r="A94" s="58" t="s">
        <v>1235</v>
      </c>
      <c r="B94" s="58" t="s">
        <v>1236</v>
      </c>
      <c r="C94" s="59" t="s">
        <v>1635</v>
      </c>
      <c r="D94" s="59" t="s">
        <v>1237</v>
      </c>
      <c r="E94" s="88">
        <f>IF(COUNTBLANK(F94),1,2)</f>
        <v>1</v>
      </c>
      <c r="F94" s="270"/>
      <c r="G94" s="57"/>
      <c r="H94" s="9" t="s">
        <v>1639</v>
      </c>
      <c r="I94" s="18"/>
      <c r="J94" s="62" t="s">
        <v>1640</v>
      </c>
      <c r="K94" s="95" t="s">
        <v>346</v>
      </c>
    </row>
    <row r="95" spans="1:12" ht="24.95" customHeight="1">
      <c r="A95" s="70" t="s">
        <v>1238</v>
      </c>
      <c r="B95" s="63" t="s">
        <v>1239</v>
      </c>
      <c r="C95" s="64" t="s">
        <v>1641</v>
      </c>
      <c r="D95" s="64" t="s">
        <v>1240</v>
      </c>
      <c r="E95" s="87">
        <f>IF(COUNTBLANK(F95),1,2)</f>
        <v>1</v>
      </c>
      <c r="F95" s="81"/>
      <c r="G95" s="61"/>
      <c r="H95" s="10" t="s">
        <v>1642</v>
      </c>
      <c r="J95" s="66" t="s">
        <v>1643</v>
      </c>
      <c r="K95" s="66" t="s">
        <v>1644</v>
      </c>
      <c r="L95" s="23"/>
    </row>
    <row r="96" spans="1:12" s="20" customFormat="1" ht="24.95" customHeight="1">
      <c r="A96" s="58" t="s">
        <v>1241</v>
      </c>
      <c r="B96" s="58" t="s">
        <v>1242</v>
      </c>
      <c r="C96" s="59" t="s">
        <v>1641</v>
      </c>
      <c r="D96" s="59" t="s">
        <v>1243</v>
      </c>
      <c r="E96" s="88">
        <f t="shared" si="1"/>
        <v>1</v>
      </c>
      <c r="F96" s="270"/>
      <c r="G96" s="61"/>
      <c r="H96" s="9" t="s">
        <v>1645</v>
      </c>
      <c r="I96" s="18"/>
      <c r="J96" s="62" t="s">
        <v>1646</v>
      </c>
      <c r="K96" s="95" t="s">
        <v>1647</v>
      </c>
    </row>
    <row r="97" spans="1:12" ht="24.95" customHeight="1">
      <c r="A97" s="70" t="s">
        <v>1244</v>
      </c>
      <c r="B97" s="63" t="s">
        <v>1245</v>
      </c>
      <c r="C97" s="64" t="s">
        <v>1641</v>
      </c>
      <c r="D97" s="64" t="s">
        <v>1246</v>
      </c>
      <c r="E97" s="87">
        <f>IF(COUNTBLANK(F97),1,2)</f>
        <v>1</v>
      </c>
      <c r="F97" s="270"/>
      <c r="G97" s="61"/>
      <c r="H97" s="10" t="s">
        <v>1648</v>
      </c>
      <c r="J97" s="66" t="s">
        <v>1646</v>
      </c>
      <c r="K97" s="66" t="s">
        <v>1647</v>
      </c>
      <c r="L97" s="23"/>
    </row>
    <row r="98" spans="1:12" s="20" customFormat="1" ht="24.95" customHeight="1">
      <c r="A98" s="58" t="s">
        <v>1247</v>
      </c>
      <c r="B98" s="58" t="s">
        <v>1248</v>
      </c>
      <c r="C98" s="59" t="s">
        <v>1641</v>
      </c>
      <c r="D98" s="59" t="s">
        <v>1249</v>
      </c>
      <c r="E98" s="88">
        <f>IF(COUNTBLANK(F98),1,2)</f>
        <v>1</v>
      </c>
      <c r="F98" s="270"/>
      <c r="G98" s="61"/>
      <c r="H98" s="9" t="s">
        <v>1649</v>
      </c>
      <c r="I98" s="18"/>
      <c r="J98" s="62" t="s">
        <v>1646</v>
      </c>
      <c r="K98" s="95" t="s">
        <v>1647</v>
      </c>
    </row>
    <row r="99" spans="1:12" s="20" customFormat="1" ht="24.95" customHeight="1">
      <c r="A99" s="70" t="s">
        <v>1250</v>
      </c>
      <c r="B99" s="63" t="s">
        <v>1251</v>
      </c>
      <c r="C99" s="64" t="s">
        <v>1650</v>
      </c>
      <c r="D99" s="64" t="s">
        <v>1252</v>
      </c>
      <c r="E99" s="87">
        <f t="shared" si="1"/>
        <v>1</v>
      </c>
      <c r="F99" s="232"/>
      <c r="G99" s="57"/>
      <c r="H99" s="10" t="s">
        <v>1651</v>
      </c>
      <c r="I99" s="18"/>
      <c r="J99" s="66" t="s">
        <v>1652</v>
      </c>
      <c r="K99" s="66" t="s">
        <v>1653</v>
      </c>
    </row>
    <row r="100" spans="1:12" s="20" customFormat="1" ht="24.95" customHeight="1">
      <c r="A100" s="58" t="s">
        <v>1253</v>
      </c>
      <c r="B100" s="58" t="s">
        <v>1254</v>
      </c>
      <c r="C100" s="59" t="s">
        <v>1650</v>
      </c>
      <c r="D100" s="59" t="s">
        <v>1255</v>
      </c>
      <c r="E100" s="88">
        <f t="shared" si="1"/>
        <v>1</v>
      </c>
      <c r="F100" s="270"/>
      <c r="G100" s="57"/>
      <c r="H100" s="9" t="s">
        <v>1654</v>
      </c>
      <c r="I100" s="18"/>
      <c r="J100" s="62" t="s">
        <v>1655</v>
      </c>
      <c r="K100" s="95" t="s">
        <v>1656</v>
      </c>
    </row>
    <row r="101" spans="1:12" s="20" customFormat="1" ht="24.95" customHeight="1">
      <c r="A101" s="70" t="s">
        <v>1256</v>
      </c>
      <c r="B101" s="63" t="s">
        <v>1257</v>
      </c>
      <c r="C101" s="64" t="s">
        <v>1650</v>
      </c>
      <c r="D101" s="64" t="s">
        <v>1258</v>
      </c>
      <c r="E101" s="87">
        <f>IF(COUNTBLANK(F101),1,2)</f>
        <v>1</v>
      </c>
      <c r="F101" s="270"/>
      <c r="G101" s="57"/>
      <c r="H101" s="10" t="s">
        <v>1657</v>
      </c>
      <c r="I101" s="18"/>
      <c r="J101" s="66" t="s">
        <v>1655</v>
      </c>
      <c r="K101" s="66" t="s">
        <v>1656</v>
      </c>
    </row>
    <row r="102" spans="1:12" s="20" customFormat="1" ht="24.95" customHeight="1">
      <c r="A102" s="58" t="s">
        <v>1259</v>
      </c>
      <c r="B102" s="58" t="s">
        <v>1257</v>
      </c>
      <c r="C102" s="59" t="s">
        <v>1650</v>
      </c>
      <c r="D102" s="59" t="s">
        <v>1260</v>
      </c>
      <c r="E102" s="88">
        <f>IF(COUNTBLANK(F102),1,2)</f>
        <v>1</v>
      </c>
      <c r="F102" s="270"/>
      <c r="G102" s="57"/>
      <c r="H102" s="9" t="s">
        <v>1658</v>
      </c>
      <c r="I102" s="18"/>
      <c r="J102" s="62" t="s">
        <v>1655</v>
      </c>
      <c r="K102" s="95" t="s">
        <v>1656</v>
      </c>
    </row>
    <row r="103" spans="1:12" s="20" customFormat="1" ht="20.100000000000001" customHeight="1">
      <c r="B103" s="23"/>
      <c r="C103" s="31"/>
      <c r="D103" s="24"/>
      <c r="E103" s="24"/>
      <c r="F103" s="24"/>
      <c r="G103" s="24"/>
      <c r="H103" s="25"/>
      <c r="I103" s="18"/>
      <c r="J103" s="25"/>
      <c r="K103" s="31"/>
      <c r="L103" s="31"/>
    </row>
    <row r="104" spans="1:12" s="20" customFormat="1" ht="27" hidden="1">
      <c r="B104" s="23"/>
      <c r="C104" s="31"/>
      <c r="D104" s="24"/>
      <c r="E104" s="24"/>
      <c r="F104" s="24"/>
      <c r="G104" s="24"/>
      <c r="H104" s="25"/>
      <c r="I104" s="18"/>
      <c r="J104" s="25"/>
      <c r="K104" s="31"/>
      <c r="L104" s="31"/>
    </row>
    <row r="105" spans="1:12" s="69" customFormat="1" ht="27" hidden="1">
      <c r="B105" s="23"/>
      <c r="C105" s="31"/>
      <c r="D105" s="24"/>
      <c r="E105" s="24"/>
      <c r="F105" s="24"/>
      <c r="G105" s="24"/>
      <c r="H105" s="25"/>
      <c r="I105" s="18"/>
      <c r="J105" s="25"/>
      <c r="K105" s="31"/>
      <c r="L105" s="31"/>
    </row>
    <row r="106" spans="1:12" s="20" customFormat="1" ht="27" hidden="1">
      <c r="B106" s="23"/>
      <c r="C106" s="31"/>
      <c r="D106" s="24"/>
      <c r="E106" s="24"/>
      <c r="F106" s="24"/>
      <c r="G106" s="24"/>
      <c r="H106" s="25"/>
      <c r="I106" s="18"/>
      <c r="J106" s="25"/>
      <c r="K106" s="31"/>
      <c r="L106" s="31"/>
    </row>
    <row r="107" spans="1:12" s="20" customFormat="1" ht="52.35" hidden="1" customHeight="1">
      <c r="B107" s="23"/>
      <c r="C107" s="31"/>
      <c r="D107" s="24"/>
      <c r="E107" s="24"/>
      <c r="F107" s="24"/>
      <c r="G107" s="24"/>
      <c r="H107" s="25"/>
      <c r="I107" s="18"/>
      <c r="J107" s="25"/>
      <c r="K107" s="31"/>
      <c r="L107" s="31"/>
    </row>
    <row r="108" spans="1:12" s="20" customFormat="1" ht="27" hidden="1">
      <c r="B108" s="23"/>
      <c r="C108" s="31"/>
      <c r="D108" s="24"/>
      <c r="E108" s="24"/>
      <c r="F108" s="24"/>
      <c r="G108" s="24"/>
      <c r="H108" s="25"/>
      <c r="I108" s="18"/>
      <c r="J108" s="25"/>
      <c r="K108" s="31"/>
      <c r="L108" s="31"/>
    </row>
    <row r="109" spans="1:12" s="20" customFormat="1" ht="27" hidden="1">
      <c r="B109" s="23"/>
      <c r="C109" s="31"/>
      <c r="D109" s="24"/>
      <c r="E109" s="24"/>
      <c r="F109" s="24"/>
      <c r="G109" s="24"/>
      <c r="H109" s="25"/>
      <c r="I109" s="18"/>
      <c r="J109" s="25"/>
      <c r="K109" s="31"/>
      <c r="L109" s="31"/>
    </row>
    <row r="110" spans="1:12" s="20" customFormat="1" ht="57.6" hidden="1" customHeight="1">
      <c r="B110" s="23"/>
      <c r="C110" s="31"/>
      <c r="D110" s="24"/>
      <c r="E110" s="24"/>
      <c r="F110" s="24"/>
      <c r="G110" s="24"/>
      <c r="H110" s="25"/>
      <c r="I110" s="18"/>
      <c r="J110" s="25"/>
      <c r="K110" s="31"/>
      <c r="L110" s="31"/>
    </row>
    <row r="111" spans="1:12" s="20" customFormat="1" ht="27" hidden="1">
      <c r="B111" s="23"/>
      <c r="C111" s="31"/>
      <c r="D111" s="24"/>
      <c r="E111" s="24"/>
      <c r="F111" s="24"/>
      <c r="G111" s="24"/>
      <c r="H111" s="25"/>
      <c r="I111" s="18"/>
      <c r="J111" s="25"/>
      <c r="K111" s="31"/>
      <c r="L111" s="31"/>
    </row>
    <row r="112" spans="1:12" s="20" customFormat="1" ht="27" hidden="1">
      <c r="B112" s="23"/>
      <c r="C112" s="31"/>
      <c r="D112" s="24"/>
      <c r="E112" s="24"/>
      <c r="F112" s="24"/>
      <c r="G112" s="24"/>
      <c r="H112" s="25"/>
      <c r="I112" s="18"/>
      <c r="J112" s="25"/>
      <c r="K112" s="31"/>
      <c r="L112" s="31"/>
    </row>
    <row r="113" spans="2:12" s="20" customFormat="1" ht="27" hidden="1">
      <c r="B113" s="23"/>
      <c r="C113" s="31"/>
      <c r="D113" s="24"/>
      <c r="E113" s="24"/>
      <c r="F113" s="24"/>
      <c r="G113" s="24"/>
      <c r="H113" s="25"/>
      <c r="I113" s="18"/>
      <c r="J113" s="25"/>
      <c r="K113" s="31"/>
      <c r="L113" s="31"/>
    </row>
    <row r="114" spans="2:12" s="20" customFormat="1" ht="33.6" hidden="1" customHeight="1">
      <c r="B114" s="23"/>
      <c r="C114" s="31"/>
      <c r="D114" s="24"/>
      <c r="E114" s="24"/>
      <c r="F114" s="24"/>
      <c r="G114" s="24"/>
      <c r="H114" s="25"/>
      <c r="I114" s="18"/>
      <c r="J114" s="25"/>
      <c r="K114" s="31"/>
      <c r="L114" s="31"/>
    </row>
    <row r="115" spans="2:12" s="20" customFormat="1" ht="27" hidden="1">
      <c r="B115" s="23"/>
      <c r="C115" s="31"/>
      <c r="D115" s="24"/>
      <c r="E115" s="24"/>
      <c r="F115" s="24"/>
      <c r="G115" s="24"/>
      <c r="H115" s="25"/>
      <c r="I115" s="18"/>
      <c r="J115" s="25"/>
      <c r="K115" s="31"/>
      <c r="L115" s="31"/>
    </row>
    <row r="116" spans="2:12" s="20" customFormat="1" ht="27" hidden="1">
      <c r="B116" s="23"/>
      <c r="C116" s="31"/>
      <c r="D116" s="24"/>
      <c r="E116" s="24"/>
      <c r="F116" s="24"/>
      <c r="G116" s="24"/>
      <c r="H116" s="25"/>
      <c r="I116" s="18"/>
      <c r="J116" s="25"/>
      <c r="K116" s="31"/>
      <c r="L116" s="31"/>
    </row>
    <row r="117" spans="2:12" s="20" customFormat="1" ht="55.35" hidden="1" customHeight="1">
      <c r="B117" s="23"/>
      <c r="C117" s="31"/>
      <c r="D117" s="24"/>
      <c r="E117" s="24"/>
      <c r="F117" s="24"/>
      <c r="G117" s="24"/>
      <c r="H117" s="25"/>
      <c r="I117" s="18"/>
      <c r="J117" s="25"/>
      <c r="K117" s="31"/>
      <c r="L117" s="31"/>
    </row>
    <row r="118" spans="2:12" s="20" customFormat="1" ht="59.45" hidden="1" customHeight="1">
      <c r="B118" s="23"/>
      <c r="C118" s="31"/>
      <c r="D118" s="24"/>
      <c r="E118" s="24"/>
      <c r="F118" s="24"/>
      <c r="G118" s="24"/>
      <c r="H118" s="25"/>
      <c r="I118" s="18"/>
      <c r="J118" s="25"/>
      <c r="K118" s="31"/>
      <c r="L118" s="31"/>
    </row>
    <row r="119" spans="2:12" s="20" customFormat="1" ht="27" hidden="1">
      <c r="B119" s="23"/>
      <c r="C119" s="31"/>
      <c r="D119" s="24"/>
      <c r="E119" s="24"/>
      <c r="F119" s="24"/>
      <c r="G119" s="24"/>
      <c r="H119" s="25"/>
      <c r="I119" s="18"/>
      <c r="J119" s="25"/>
      <c r="K119" s="31"/>
      <c r="L119" s="31"/>
    </row>
    <row r="120" spans="2:12" s="20" customFormat="1" ht="27" hidden="1">
      <c r="B120" s="23"/>
      <c r="C120" s="31"/>
      <c r="D120" s="24"/>
      <c r="E120" s="24"/>
      <c r="F120" s="24"/>
      <c r="G120" s="24"/>
      <c r="H120" s="25"/>
      <c r="I120" s="18"/>
      <c r="J120" s="25"/>
      <c r="K120" s="31"/>
      <c r="L120" s="31"/>
    </row>
    <row r="121" spans="2:12" s="20" customFormat="1" ht="27" hidden="1">
      <c r="B121" s="23"/>
      <c r="C121" s="31"/>
      <c r="D121" s="24"/>
      <c r="E121" s="24"/>
      <c r="F121" s="24"/>
      <c r="G121" s="24"/>
      <c r="H121" s="25"/>
      <c r="I121" s="18"/>
      <c r="J121" s="25"/>
      <c r="K121" s="31"/>
      <c r="L121" s="31"/>
    </row>
    <row r="122" spans="2:12" s="20" customFormat="1" ht="46.35" hidden="1" customHeight="1">
      <c r="B122" s="23"/>
      <c r="C122" s="31"/>
      <c r="D122" s="24"/>
      <c r="E122" s="24"/>
      <c r="F122" s="24"/>
      <c r="G122" s="24"/>
      <c r="H122" s="25"/>
      <c r="I122" s="18"/>
      <c r="J122" s="25"/>
      <c r="K122" s="31"/>
      <c r="L122" s="31"/>
    </row>
    <row r="123" spans="2:12" s="20" customFormat="1" ht="27" hidden="1">
      <c r="B123" s="23"/>
      <c r="C123" s="31"/>
      <c r="D123" s="24"/>
      <c r="E123" s="24"/>
      <c r="F123" s="24"/>
      <c r="G123" s="24"/>
      <c r="H123" s="25"/>
      <c r="I123" s="18"/>
      <c r="J123" s="25"/>
      <c r="K123" s="31"/>
      <c r="L123" s="31"/>
    </row>
    <row r="124" spans="2:12" s="20" customFormat="1" ht="27" hidden="1">
      <c r="B124" s="23"/>
      <c r="C124" s="31"/>
      <c r="D124" s="24"/>
      <c r="E124" s="24"/>
      <c r="F124" s="24"/>
      <c r="G124" s="24"/>
      <c r="H124" s="25"/>
      <c r="I124" s="18"/>
      <c r="J124" s="25"/>
      <c r="K124" s="31"/>
      <c r="L124" s="31"/>
    </row>
    <row r="125" spans="2:12" s="20" customFormat="1" ht="27" hidden="1">
      <c r="B125" s="23"/>
      <c r="C125" s="31"/>
      <c r="D125" s="24"/>
      <c r="E125" s="24"/>
      <c r="F125" s="24"/>
      <c r="G125" s="24"/>
      <c r="H125" s="25"/>
      <c r="I125" s="18"/>
      <c r="J125" s="25"/>
      <c r="K125" s="31"/>
      <c r="L125" s="31"/>
    </row>
    <row r="126" spans="2:12" ht="56.45" hidden="1" customHeight="1"/>
    <row r="127" spans="2:12" s="20" customFormat="1" ht="27" hidden="1">
      <c r="B127" s="23"/>
      <c r="C127" s="31"/>
      <c r="D127" s="24"/>
      <c r="E127" s="24"/>
      <c r="F127" s="24"/>
      <c r="G127" s="24"/>
      <c r="H127" s="25"/>
      <c r="I127" s="18"/>
      <c r="J127" s="25"/>
      <c r="K127" s="31"/>
      <c r="L127" s="31"/>
    </row>
    <row r="128" spans="2:12" s="20" customFormat="1" ht="27" hidden="1">
      <c r="B128" s="23"/>
      <c r="C128" s="31"/>
      <c r="D128" s="24"/>
      <c r="E128" s="24"/>
      <c r="F128" s="24"/>
      <c r="G128" s="24"/>
      <c r="H128" s="25"/>
      <c r="I128" s="18"/>
      <c r="J128" s="25"/>
      <c r="K128" s="31"/>
      <c r="L128" s="31"/>
    </row>
    <row r="129" spans="2:12" ht="27" hidden="1"/>
    <row r="130" spans="2:12" ht="27" hidden="1"/>
    <row r="131" spans="2:12" s="20" customFormat="1" ht="27" hidden="1">
      <c r="B131" s="23"/>
      <c r="C131" s="31"/>
      <c r="D131" s="24"/>
      <c r="E131" s="24"/>
      <c r="F131" s="24"/>
      <c r="G131" s="24"/>
      <c r="H131" s="25"/>
      <c r="I131" s="18"/>
      <c r="J131" s="25"/>
      <c r="K131" s="31"/>
      <c r="L131" s="31"/>
    </row>
    <row r="132" spans="2:12" s="20" customFormat="1" ht="27" hidden="1">
      <c r="B132" s="23"/>
      <c r="C132" s="31"/>
      <c r="D132" s="24"/>
      <c r="E132" s="24"/>
      <c r="F132" s="24"/>
      <c r="G132" s="24"/>
      <c r="H132" s="25"/>
      <c r="I132" s="18"/>
      <c r="J132" s="25"/>
      <c r="K132" s="31"/>
      <c r="L132" s="31"/>
    </row>
    <row r="133" spans="2:12" ht="27" hidden="1"/>
    <row r="134" spans="2:12" s="20" customFormat="1" ht="27" hidden="1">
      <c r="B134" s="23"/>
      <c r="C134" s="31"/>
      <c r="D134" s="24"/>
      <c r="E134" s="24"/>
      <c r="F134" s="24"/>
      <c r="G134" s="24"/>
      <c r="H134" s="25"/>
      <c r="I134" s="18"/>
      <c r="J134" s="25"/>
      <c r="K134" s="31"/>
      <c r="L134" s="31"/>
    </row>
    <row r="135" spans="2:12" s="20" customFormat="1" ht="27" hidden="1">
      <c r="B135" s="23"/>
      <c r="C135" s="31"/>
      <c r="D135" s="24"/>
      <c r="E135" s="24"/>
      <c r="F135" s="24"/>
      <c r="G135" s="24"/>
      <c r="H135" s="25"/>
      <c r="I135" s="18"/>
      <c r="J135" s="25"/>
      <c r="K135" s="31"/>
      <c r="L135" s="31"/>
    </row>
    <row r="136" spans="2:12" ht="27" hidden="1"/>
    <row r="137" spans="2:12" ht="27" hidden="1"/>
    <row r="138" spans="2:12" ht="27" hidden="1"/>
    <row r="139" spans="2:12" ht="27" hidden="1"/>
    <row r="140" spans="2:12" s="20" customFormat="1" ht="27" hidden="1">
      <c r="B140" s="23"/>
      <c r="C140" s="31"/>
      <c r="D140" s="24"/>
      <c r="E140" s="24"/>
      <c r="F140" s="24"/>
      <c r="G140" s="24"/>
      <c r="H140" s="25"/>
      <c r="I140" s="18"/>
      <c r="J140" s="25"/>
      <c r="K140" s="31"/>
      <c r="L140" s="31"/>
    </row>
    <row r="141" spans="2:12" s="20" customFormat="1" ht="27" hidden="1">
      <c r="B141" s="23"/>
      <c r="C141" s="31"/>
      <c r="D141" s="24"/>
      <c r="E141" s="24"/>
      <c r="F141" s="24"/>
      <c r="G141" s="24"/>
      <c r="H141" s="25"/>
      <c r="I141" s="18"/>
      <c r="J141" s="25"/>
      <c r="K141" s="31"/>
      <c r="L141" s="31"/>
    </row>
    <row r="142" spans="2:12" ht="27" hidden="1"/>
    <row r="143" spans="2:12" s="20" customFormat="1" ht="27" hidden="1">
      <c r="B143" s="23"/>
      <c r="C143" s="31"/>
      <c r="D143" s="24"/>
      <c r="E143" s="24"/>
      <c r="F143" s="24"/>
      <c r="G143" s="24"/>
      <c r="H143" s="25"/>
      <c r="I143" s="18"/>
      <c r="J143" s="25"/>
      <c r="K143" s="31"/>
      <c r="L143" s="31"/>
    </row>
    <row r="144" spans="2:12" ht="27" hidden="1"/>
    <row r="145" spans="2:12" s="20" customFormat="1" ht="27" hidden="1">
      <c r="B145" s="23"/>
      <c r="C145" s="31"/>
      <c r="D145" s="24"/>
      <c r="E145" s="24"/>
      <c r="F145" s="24"/>
      <c r="G145" s="24"/>
      <c r="H145" s="25"/>
      <c r="I145" s="18"/>
      <c r="J145" s="25"/>
      <c r="K145" s="31"/>
      <c r="L145" s="31"/>
    </row>
    <row r="146" spans="2:12" s="20" customFormat="1" ht="27" hidden="1">
      <c r="B146" s="23"/>
      <c r="C146" s="31"/>
      <c r="D146" s="24"/>
      <c r="E146" s="24"/>
      <c r="F146" s="24"/>
      <c r="G146" s="24"/>
      <c r="H146" s="25"/>
      <c r="I146" s="18"/>
      <c r="J146" s="25"/>
      <c r="K146" s="31"/>
      <c r="L146" s="31"/>
    </row>
    <row r="147" spans="2:12" ht="27" hidden="1"/>
    <row r="148" spans="2:12" ht="27" hidden="1"/>
    <row r="149" spans="2:12" s="20" customFormat="1" ht="27" hidden="1">
      <c r="B149" s="23"/>
      <c r="C149" s="31"/>
      <c r="D149" s="24"/>
      <c r="E149" s="24"/>
      <c r="F149" s="24"/>
      <c r="G149" s="24"/>
      <c r="H149" s="25"/>
      <c r="I149" s="18"/>
      <c r="J149" s="25"/>
      <c r="K149" s="31"/>
      <c r="L149" s="31"/>
    </row>
    <row r="150" spans="2:12" ht="27" hidden="1"/>
    <row r="151" spans="2:12" s="20" customFormat="1" ht="27" hidden="1">
      <c r="B151" s="23"/>
      <c r="C151" s="31"/>
      <c r="D151" s="24"/>
      <c r="E151" s="24"/>
      <c r="F151" s="24"/>
      <c r="G151" s="24"/>
      <c r="H151" s="25"/>
      <c r="I151" s="18"/>
      <c r="J151" s="25"/>
      <c r="K151" s="31"/>
      <c r="L151" s="31"/>
    </row>
    <row r="152" spans="2:12" ht="27" hidden="1"/>
    <row r="153" spans="2:12" s="20" customFormat="1" ht="33.6" hidden="1" customHeight="1">
      <c r="B153" s="23"/>
      <c r="C153" s="31"/>
      <c r="D153" s="24"/>
      <c r="E153" s="24"/>
      <c r="F153" s="24"/>
      <c r="G153" s="24"/>
      <c r="H153" s="25"/>
      <c r="I153" s="18"/>
      <c r="J153" s="25"/>
      <c r="K153" s="31"/>
      <c r="L153" s="31"/>
    </row>
    <row r="154" spans="2:12" ht="27" hidden="1"/>
    <row r="155" spans="2:12" s="20" customFormat="1" ht="27" hidden="1">
      <c r="B155" s="23"/>
      <c r="C155" s="31"/>
      <c r="D155" s="24"/>
      <c r="E155" s="24"/>
      <c r="F155" s="24"/>
      <c r="G155" s="24"/>
      <c r="H155" s="25"/>
      <c r="I155" s="18"/>
      <c r="J155" s="25"/>
      <c r="K155" s="31"/>
      <c r="L155" s="31"/>
    </row>
    <row r="156" spans="2:12" ht="27" hidden="1"/>
    <row r="157" spans="2:12" s="20" customFormat="1" ht="27" hidden="1">
      <c r="B157" s="23"/>
      <c r="C157" s="31"/>
      <c r="D157" s="24"/>
      <c r="E157" s="24"/>
      <c r="F157" s="24"/>
      <c r="G157" s="24"/>
      <c r="H157" s="25"/>
      <c r="I157" s="18"/>
      <c r="J157" s="25"/>
      <c r="K157" s="31"/>
      <c r="L157" s="31"/>
    </row>
    <row r="158" spans="2:12" ht="27" hidden="1"/>
    <row r="159" spans="2:12" s="20" customFormat="1" ht="27" hidden="1">
      <c r="B159" s="23"/>
      <c r="C159" s="31"/>
      <c r="D159" s="24"/>
      <c r="E159" s="24"/>
      <c r="F159" s="24"/>
      <c r="G159" s="24"/>
      <c r="H159" s="25"/>
      <c r="I159" s="18"/>
      <c r="J159" s="25"/>
      <c r="K159" s="31"/>
      <c r="L159" s="31"/>
    </row>
    <row r="160" spans="2:12" ht="27" hidden="1"/>
    <row r="161" spans="2:12" s="20" customFormat="1" ht="27" hidden="1">
      <c r="B161" s="23"/>
      <c r="C161" s="31"/>
      <c r="D161" s="24"/>
      <c r="E161" s="24"/>
      <c r="F161" s="24"/>
      <c r="G161" s="24"/>
      <c r="H161" s="25"/>
      <c r="I161" s="18"/>
      <c r="J161" s="25"/>
      <c r="K161" s="31"/>
      <c r="L161" s="31"/>
    </row>
    <row r="162" spans="2:12" ht="42.6" hidden="1" customHeight="1"/>
    <row r="163" spans="2:12" s="20" customFormat="1" ht="27" hidden="1">
      <c r="B163" s="23"/>
      <c r="C163" s="31"/>
      <c r="D163" s="24"/>
      <c r="E163" s="24"/>
      <c r="F163" s="24"/>
      <c r="G163" s="24"/>
      <c r="H163" s="25"/>
      <c r="I163" s="18"/>
      <c r="J163" s="25"/>
      <c r="K163" s="31"/>
      <c r="L163" s="31"/>
    </row>
    <row r="164" spans="2:12" ht="27" hidden="1"/>
    <row r="165" spans="2:12" ht="27" hidden="1"/>
    <row r="166" spans="2:12" ht="27" hidden="1"/>
    <row r="167" spans="2:12" s="20" customFormat="1" ht="27" hidden="1">
      <c r="B167" s="23"/>
      <c r="C167" s="31"/>
      <c r="D167" s="24"/>
      <c r="E167" s="24"/>
      <c r="F167" s="24"/>
      <c r="G167" s="24"/>
      <c r="H167" s="25"/>
      <c r="I167" s="18"/>
      <c r="J167" s="25"/>
      <c r="K167" s="31"/>
      <c r="L167" s="31"/>
    </row>
    <row r="168" spans="2:12" ht="77.099999999999994" hidden="1" customHeight="1"/>
    <row r="169" spans="2:12" s="20" customFormat="1" ht="27" hidden="1">
      <c r="B169" s="23"/>
      <c r="C169" s="31"/>
      <c r="D169" s="24"/>
      <c r="E169" s="24"/>
      <c r="F169" s="24"/>
      <c r="G169" s="24"/>
      <c r="H169" s="25"/>
      <c r="I169" s="18"/>
      <c r="J169" s="25"/>
      <c r="K169" s="31"/>
      <c r="L169" s="31"/>
    </row>
    <row r="170" spans="2:12" ht="27" hidden="1"/>
    <row r="171" spans="2:12" s="20" customFormat="1" ht="27" hidden="1">
      <c r="B171" s="23"/>
      <c r="C171" s="31"/>
      <c r="D171" s="24"/>
      <c r="E171" s="24"/>
      <c r="F171" s="24"/>
      <c r="G171" s="24"/>
      <c r="H171" s="25"/>
      <c r="I171" s="18"/>
      <c r="J171" s="25"/>
      <c r="K171" s="31"/>
      <c r="L171" s="31"/>
    </row>
    <row r="172" spans="2:12" ht="27" hidden="1"/>
    <row r="173" spans="2:12" s="20" customFormat="1" ht="27" hidden="1">
      <c r="B173" s="23"/>
      <c r="C173" s="31"/>
      <c r="D173" s="24"/>
      <c r="E173" s="24"/>
      <c r="F173" s="24"/>
      <c r="G173" s="24"/>
      <c r="H173" s="25"/>
      <c r="I173" s="18"/>
      <c r="J173" s="25"/>
      <c r="K173" s="31"/>
      <c r="L173" s="31"/>
    </row>
    <row r="174" spans="2:12" ht="27" hidden="1"/>
    <row r="175" spans="2:12" s="20" customFormat="1" ht="27" hidden="1">
      <c r="B175" s="23"/>
      <c r="C175" s="31"/>
      <c r="D175" s="24"/>
      <c r="E175" s="24"/>
      <c r="F175" s="24"/>
      <c r="G175" s="24"/>
      <c r="H175" s="25"/>
      <c r="I175" s="18"/>
      <c r="J175" s="25"/>
      <c r="K175" s="31"/>
      <c r="L175" s="31"/>
    </row>
    <row r="176" spans="2:12" ht="27" hidden="1"/>
    <row r="177" spans="2:12" s="20" customFormat="1" ht="27" hidden="1">
      <c r="B177" s="23"/>
      <c r="C177" s="31"/>
      <c r="D177" s="24"/>
      <c r="E177" s="24"/>
      <c r="F177" s="24"/>
      <c r="G177" s="24"/>
      <c r="H177" s="25"/>
      <c r="I177" s="18"/>
      <c r="J177" s="25"/>
      <c r="K177" s="31"/>
      <c r="L177" s="31"/>
    </row>
    <row r="178" spans="2:12" ht="27" hidden="1"/>
    <row r="179" spans="2:12" s="20" customFormat="1" ht="27" hidden="1">
      <c r="B179" s="23"/>
      <c r="C179" s="31"/>
      <c r="D179" s="24"/>
      <c r="E179" s="24"/>
      <c r="F179" s="24"/>
      <c r="G179" s="24"/>
      <c r="H179" s="25"/>
      <c r="I179" s="18"/>
      <c r="J179" s="25"/>
      <c r="K179" s="31"/>
      <c r="L179" s="31"/>
    </row>
    <row r="180" spans="2:12" ht="27" hidden="1"/>
    <row r="181" spans="2:12" s="20" customFormat="1" ht="27" hidden="1">
      <c r="B181" s="23"/>
      <c r="C181" s="31"/>
      <c r="D181" s="24"/>
      <c r="E181" s="24"/>
      <c r="F181" s="24"/>
      <c r="G181" s="24"/>
      <c r="H181" s="25"/>
      <c r="I181" s="18"/>
      <c r="J181" s="25"/>
      <c r="K181" s="31"/>
      <c r="L181" s="31"/>
    </row>
    <row r="182" spans="2:12" ht="27" hidden="1"/>
    <row r="183" spans="2:12" s="20" customFormat="1" ht="27" hidden="1">
      <c r="B183" s="23"/>
      <c r="C183" s="31"/>
      <c r="D183" s="24"/>
      <c r="E183" s="24"/>
      <c r="F183" s="24"/>
      <c r="G183" s="24"/>
      <c r="H183" s="25"/>
      <c r="I183" s="18"/>
      <c r="J183" s="25"/>
      <c r="K183" s="31"/>
      <c r="L183" s="31"/>
    </row>
    <row r="184" spans="2:12" s="20" customFormat="1" ht="27" hidden="1">
      <c r="B184" s="23"/>
      <c r="C184" s="31"/>
      <c r="D184" s="24"/>
      <c r="E184" s="24"/>
      <c r="F184" s="24"/>
      <c r="G184" s="24"/>
      <c r="H184" s="25"/>
      <c r="I184" s="18"/>
      <c r="J184" s="25"/>
      <c r="K184" s="31"/>
      <c r="L184" s="31"/>
    </row>
    <row r="185" spans="2:12" s="20" customFormat="1" ht="27" hidden="1">
      <c r="B185" s="23"/>
      <c r="C185" s="31"/>
      <c r="D185" s="24"/>
      <c r="E185" s="24"/>
      <c r="F185" s="24"/>
      <c r="G185" s="24"/>
      <c r="H185" s="25"/>
      <c r="I185" s="18"/>
      <c r="J185" s="25"/>
      <c r="K185" s="31"/>
      <c r="L185" s="31"/>
    </row>
    <row r="186" spans="2:12" ht="27" hidden="1"/>
    <row r="187" spans="2:12" ht="27" hidden="1"/>
    <row r="188" spans="2:12" s="20" customFormat="1" ht="27" hidden="1">
      <c r="B188" s="23"/>
      <c r="C188" s="31"/>
      <c r="D188" s="24"/>
      <c r="E188" s="24"/>
      <c r="F188" s="24"/>
      <c r="G188" s="24"/>
      <c r="H188" s="25"/>
      <c r="I188" s="18"/>
      <c r="J188" s="25"/>
      <c r="K188" s="31"/>
      <c r="L188" s="31"/>
    </row>
    <row r="189" spans="2:12" ht="27" hidden="1"/>
    <row r="190" spans="2:12" ht="27" hidden="1"/>
    <row r="191" spans="2:12" ht="69" hidden="1" customHeight="1"/>
    <row r="192" spans="2:12" s="20" customFormat="1" ht="33.6" hidden="1" customHeight="1">
      <c r="B192" s="23"/>
      <c r="C192" s="31"/>
      <c r="D192" s="24"/>
      <c r="E192" s="24"/>
      <c r="F192" s="24"/>
      <c r="G192" s="24"/>
      <c r="H192" s="25"/>
      <c r="I192" s="18"/>
      <c r="J192" s="25"/>
      <c r="K192" s="31"/>
      <c r="L192" s="31"/>
    </row>
    <row r="193" spans="2:12" s="20" customFormat="1" ht="27" hidden="1">
      <c r="B193" s="23"/>
      <c r="C193" s="31"/>
      <c r="D193" s="24"/>
      <c r="E193" s="24"/>
      <c r="F193" s="24"/>
      <c r="G193" s="24"/>
      <c r="H193" s="25"/>
      <c r="I193" s="18"/>
      <c r="J193" s="25"/>
      <c r="K193" s="31"/>
      <c r="L193" s="31"/>
    </row>
    <row r="194" spans="2:12" s="20" customFormat="1" ht="27" hidden="1">
      <c r="B194" s="23"/>
      <c r="C194" s="31"/>
      <c r="D194" s="24"/>
      <c r="E194" s="24"/>
      <c r="F194" s="24"/>
      <c r="G194" s="24"/>
      <c r="H194" s="25"/>
      <c r="I194" s="18"/>
      <c r="J194" s="25"/>
      <c r="K194" s="31"/>
      <c r="L194" s="31"/>
    </row>
    <row r="195" spans="2:12" s="20" customFormat="1" ht="27" hidden="1">
      <c r="B195" s="23"/>
      <c r="C195" s="31"/>
      <c r="D195" s="24"/>
      <c r="E195" s="24"/>
      <c r="F195" s="24"/>
      <c r="G195" s="24"/>
      <c r="H195" s="25"/>
      <c r="I195" s="18"/>
      <c r="J195" s="25"/>
      <c r="K195" s="31"/>
      <c r="L195" s="31"/>
    </row>
    <row r="196" spans="2:12" ht="27" hidden="1"/>
    <row r="197" spans="2:12" s="20" customFormat="1" ht="27" hidden="1">
      <c r="B197" s="23"/>
      <c r="C197" s="31"/>
      <c r="D197" s="24"/>
      <c r="E197" s="24"/>
      <c r="F197" s="24"/>
      <c r="G197" s="24"/>
      <c r="H197" s="25"/>
      <c r="I197" s="18"/>
      <c r="J197" s="25"/>
      <c r="K197" s="31"/>
      <c r="L197" s="31"/>
    </row>
    <row r="198" spans="2:12" s="20" customFormat="1" ht="27" hidden="1">
      <c r="B198" s="23"/>
      <c r="C198" s="31"/>
      <c r="D198" s="24"/>
      <c r="E198" s="24"/>
      <c r="F198" s="24"/>
      <c r="G198" s="24"/>
      <c r="H198" s="25"/>
      <c r="I198" s="18"/>
      <c r="J198" s="25"/>
      <c r="K198" s="31"/>
      <c r="L198" s="31"/>
    </row>
    <row r="199" spans="2:12" s="20" customFormat="1" ht="27" hidden="1">
      <c r="B199" s="23"/>
      <c r="C199" s="31"/>
      <c r="D199" s="24"/>
      <c r="E199" s="24"/>
      <c r="F199" s="24"/>
      <c r="G199" s="24"/>
      <c r="H199" s="25"/>
      <c r="I199" s="18"/>
      <c r="J199" s="25"/>
      <c r="K199" s="31"/>
      <c r="L199" s="31"/>
    </row>
    <row r="200" spans="2:12" s="20" customFormat="1" ht="27" hidden="1">
      <c r="B200" s="23"/>
      <c r="C200" s="31"/>
      <c r="D200" s="24"/>
      <c r="E200" s="24"/>
      <c r="F200" s="24"/>
      <c r="G200" s="24"/>
      <c r="H200" s="25"/>
      <c r="I200" s="18"/>
      <c r="J200" s="25"/>
      <c r="K200" s="31"/>
      <c r="L200" s="31"/>
    </row>
    <row r="201" spans="2:12" ht="62.25" hidden="1" customHeight="1"/>
    <row r="202" spans="2:12" ht="42" hidden="1" customHeight="1"/>
    <row r="203" spans="2:12" ht="46.35" hidden="1" customHeight="1"/>
    <row r="204" spans="2:12" ht="27" hidden="1"/>
    <row r="205" spans="2:12" ht="27" hidden="1"/>
    <row r="206" spans="2:12" ht="27" hidden="1"/>
    <row r="207" spans="2:12" ht="27" hidden="1"/>
    <row r="208" spans="2:12" ht="27" hidden="1"/>
    <row r="209" ht="27" hidden="1"/>
    <row r="210" ht="27" hidden="1"/>
    <row r="211" ht="27" hidden="1"/>
    <row r="212" ht="27" hidden="1"/>
    <row r="213" ht="27" hidden="1"/>
    <row r="214" ht="27" hidden="1"/>
    <row r="215" ht="27" hidden="1"/>
    <row r="216" ht="27" hidden="1"/>
    <row r="217" ht="27" hidden="1"/>
    <row r="218" ht="27" hidden="1"/>
    <row r="219" ht="27" hidden="1"/>
    <row r="220" ht="27" hidden="1"/>
    <row r="221" ht="27" hidden="1"/>
    <row r="222" ht="27" hidden="1"/>
    <row r="223" ht="27" hidden="1"/>
    <row r="224" ht="27" hidden="1"/>
    <row r="225" ht="27" hidden="1"/>
    <row r="226" ht="27" hidden="1"/>
    <row r="227" ht="27" hidden="1"/>
    <row r="228" ht="27" hidden="1"/>
    <row r="229" ht="27" hidden="1"/>
    <row r="230" ht="27" hidden="1"/>
    <row r="231" ht="27" hidden="1"/>
    <row r="232" ht="27" hidden="1"/>
    <row r="233" ht="27" hidden="1"/>
    <row r="234" ht="27" hidden="1"/>
    <row r="235" ht="27" hidden="1"/>
    <row r="236" ht="27" hidden="1"/>
    <row r="237" ht="27" hidden="1"/>
    <row r="238" ht="27" hidden="1"/>
    <row r="239" ht="27" hidden="1"/>
    <row r="240" ht="27" hidden="1"/>
    <row r="241" ht="27" hidden="1"/>
    <row r="242" ht="27" hidden="1"/>
    <row r="243" ht="27" hidden="1"/>
    <row r="244" ht="27" hidden="1"/>
    <row r="245" ht="27" hidden="1"/>
    <row r="246" ht="27" hidden="1"/>
    <row r="247" ht="27" hidden="1"/>
    <row r="248" ht="27" hidden="1"/>
    <row r="249" ht="27" hidden="1"/>
    <row r="250" ht="27" hidden="1"/>
    <row r="251" ht="27" hidden="1"/>
    <row r="252" ht="27" hidden="1"/>
    <row r="253" ht="27" hidden="1"/>
    <row r="254" ht="27" hidden="1"/>
    <row r="255" ht="27" hidden="1"/>
    <row r="256" ht="27" hidden="1"/>
    <row r="257" ht="27" hidden="1"/>
    <row r="258" ht="27" hidden="1"/>
    <row r="259" ht="27" hidden="1"/>
    <row r="260" ht="27" hidden="1"/>
    <row r="261" ht="27" hidden="1"/>
    <row r="262" ht="27" hidden="1"/>
    <row r="263" ht="27" hidden="1"/>
    <row r="264" ht="27" hidden="1"/>
    <row r="265" ht="27" hidden="1"/>
    <row r="266" ht="27" hidden="1"/>
    <row r="267" ht="27" hidden="1"/>
    <row r="268" ht="27" hidden="1"/>
    <row r="269" ht="27" hidden="1"/>
    <row r="270" ht="27" hidden="1"/>
    <row r="271" ht="27" hidden="1"/>
    <row r="272" ht="27" hidden="1"/>
    <row r="273" ht="27" hidden="1"/>
    <row r="274" ht="27" hidden="1"/>
    <row r="275" ht="27" hidden="1"/>
    <row r="276" ht="27" hidden="1"/>
    <row r="277" ht="27" hidden="1"/>
    <row r="278" ht="27" hidden="1"/>
    <row r="279" ht="27" hidden="1"/>
    <row r="280" ht="27" hidden="1"/>
    <row r="281" ht="27" hidden="1"/>
    <row r="282" ht="27" hidden="1"/>
    <row r="283" ht="27" hidden="1"/>
    <row r="284" ht="27" hidden="1"/>
    <row r="285" ht="27" hidden="1"/>
    <row r="286" ht="27" hidden="1"/>
    <row r="287" ht="27" hidden="1"/>
    <row r="288" ht="27" hidden="1"/>
    <row r="289" ht="27" hidden="1"/>
    <row r="290" ht="27" hidden="1"/>
    <row r="291" ht="27" hidden="1"/>
    <row r="292" ht="27" hidden="1"/>
    <row r="293" ht="27" hidden="1"/>
    <row r="294" ht="27" hidden="1"/>
    <row r="295" ht="27" hidden="1"/>
    <row r="296" ht="27" hidden="1"/>
    <row r="297" ht="27" hidden="1"/>
    <row r="298" ht="27" hidden="1"/>
    <row r="299" ht="27" hidden="1"/>
    <row r="300" ht="27" hidden="1"/>
    <row r="301" ht="27" hidden="1"/>
    <row r="302" ht="27" hidden="1"/>
    <row r="303" ht="27" hidden="1"/>
    <row r="304" ht="27" hidden="1"/>
    <row r="305" ht="27" hidden="1"/>
    <row r="306" ht="27" hidden="1"/>
    <row r="307" ht="27" hidden="1"/>
    <row r="308" ht="27" hidden="1"/>
    <row r="309" ht="27" hidden="1"/>
    <row r="310" ht="27" hidden="1"/>
    <row r="311" ht="27" hidden="1"/>
    <row r="312" ht="27" hidden="1"/>
    <row r="313" ht="27" hidden="1"/>
    <row r="314" ht="27" hidden="1"/>
    <row r="315" ht="27" hidden="1"/>
    <row r="316" ht="27" hidden="1"/>
    <row r="317" ht="27" hidden="1"/>
    <row r="318" ht="27" hidden="1"/>
    <row r="319" ht="27" hidden="1"/>
    <row r="320" ht="27" hidden="1"/>
    <row r="321" ht="27" hidden="1"/>
    <row r="322" ht="27" hidden="1"/>
    <row r="323" ht="27" hidden="1"/>
    <row r="324" ht="27" hidden="1"/>
    <row r="325" ht="27" hidden="1"/>
    <row r="326" ht="27" hidden="1"/>
    <row r="327" ht="27" hidden="1"/>
    <row r="328" ht="27" hidden="1"/>
    <row r="329" ht="27" hidden="1"/>
    <row r="330" ht="27" hidden="1"/>
    <row r="331" ht="27" hidden="1"/>
    <row r="332" ht="27" hidden="1"/>
    <row r="333" ht="27" hidden="1"/>
    <row r="334" ht="27" hidden="1"/>
    <row r="335" ht="27" hidden="1"/>
    <row r="336" ht="27" hidden="1"/>
    <row r="337" ht="27" hidden="1"/>
    <row r="338" ht="27" hidden="1"/>
    <row r="339" ht="27" hidden="1"/>
    <row r="340" ht="27" hidden="1"/>
    <row r="341" ht="27" hidden="1"/>
    <row r="342" ht="27" hidden="1"/>
    <row r="343" ht="27" hidden="1"/>
    <row r="344" ht="27" hidden="1"/>
    <row r="345" ht="27" hidden="1"/>
    <row r="346" ht="27" hidden="1"/>
    <row r="347" ht="27" hidden="1"/>
    <row r="348" ht="27" hidden="1"/>
    <row r="349" ht="27" hidden="1"/>
    <row r="350" ht="27" hidden="1"/>
    <row r="351" ht="27" hidden="1"/>
    <row r="352" ht="27" hidden="1"/>
    <row r="353" ht="27" hidden="1"/>
    <row r="354" ht="27" hidden="1"/>
    <row r="355" ht="27" hidden="1"/>
    <row r="356" ht="27" hidden="1"/>
    <row r="357" ht="27" hidden="1"/>
    <row r="358" ht="27" hidden="1"/>
    <row r="359" ht="27" hidden="1"/>
    <row r="360" ht="27" hidden="1"/>
    <row r="361" ht="27" hidden="1"/>
    <row r="362" ht="27" hidden="1"/>
    <row r="363" ht="27" hidden="1"/>
    <row r="364" ht="27" hidden="1"/>
    <row r="365" ht="27" hidden="1"/>
    <row r="366" ht="27" hidden="1"/>
    <row r="367" ht="27" hidden="1"/>
    <row r="368" ht="27" hidden="1"/>
    <row r="369" ht="27" hidden="1"/>
    <row r="370" ht="27" hidden="1"/>
    <row r="371" ht="27" hidden="1"/>
    <row r="372" ht="27" hidden="1"/>
    <row r="373" ht="27" hidden="1"/>
    <row r="374" ht="27" hidden="1"/>
    <row r="375" ht="27" hidden="1"/>
    <row r="376" ht="27" hidden="1"/>
    <row r="377" ht="27" hidden="1"/>
    <row r="378" ht="27" hidden="1"/>
    <row r="379" ht="27" hidden="1"/>
    <row r="380" ht="27" hidden="1"/>
    <row r="381" ht="27" hidden="1"/>
    <row r="382" ht="27" hidden="1"/>
    <row r="383" ht="27" hidden="1"/>
    <row r="384" ht="27" hidden="1"/>
    <row r="385" ht="27" hidden="1"/>
    <row r="386" ht="27" hidden="1"/>
    <row r="387" ht="27" hidden="1"/>
    <row r="388" ht="27" hidden="1"/>
    <row r="389" ht="27" hidden="1"/>
    <row r="390" ht="27" hidden="1"/>
    <row r="391" ht="27" hidden="1"/>
    <row r="392" ht="27" hidden="1"/>
    <row r="393" ht="27" hidden="1"/>
    <row r="394" ht="27" hidden="1"/>
    <row r="395" ht="27" hidden="1"/>
    <row r="396" ht="27" hidden="1"/>
    <row r="397" ht="27" hidden="1"/>
    <row r="398" ht="27" hidden="1"/>
    <row r="399" ht="27" hidden="1"/>
    <row r="400" ht="27" hidden="1"/>
    <row r="401" ht="27" hidden="1"/>
    <row r="402" ht="27" hidden="1"/>
    <row r="403" ht="27" hidden="1"/>
    <row r="404" ht="27" hidden="1"/>
    <row r="405" ht="27" hidden="1"/>
    <row r="406" ht="27" hidden="1"/>
    <row r="407" ht="27" hidden="1"/>
    <row r="408" ht="27" hidden="1"/>
    <row r="409" ht="27" hidden="1"/>
    <row r="410" ht="27" hidden="1"/>
    <row r="411" ht="27" hidden="1"/>
    <row r="412" ht="27" hidden="1"/>
    <row r="413" ht="27" hidden="1"/>
    <row r="414" ht="27" hidden="1"/>
    <row r="415" ht="27" hidden="1"/>
    <row r="416" ht="27" hidden="1"/>
    <row r="417" ht="27" hidden="1"/>
    <row r="418" ht="27" hidden="1"/>
    <row r="419" ht="27" hidden="1"/>
    <row r="420" ht="27" hidden="1"/>
    <row r="421" ht="27" hidden="1"/>
    <row r="422" ht="27" hidden="1"/>
    <row r="423" ht="27" hidden="1"/>
    <row r="424" ht="27" hidden="1"/>
    <row r="425" ht="27" hidden="1"/>
    <row r="426" ht="27" hidden="1"/>
    <row r="427" ht="27" hidden="1"/>
    <row r="428" ht="27" hidden="1"/>
    <row r="429" ht="27" hidden="1"/>
    <row r="430" ht="27" hidden="1"/>
    <row r="431" ht="27" hidden="1"/>
    <row r="432" ht="27" hidden="1"/>
    <row r="433" ht="27" hidden="1"/>
    <row r="434" ht="27" hidden="1"/>
    <row r="435" ht="27" hidden="1"/>
    <row r="436" ht="27" hidden="1"/>
    <row r="437" ht="27" hidden="1"/>
    <row r="438" ht="27" hidden="1"/>
    <row r="439" ht="27" hidden="1"/>
    <row r="440" ht="27" hidden="1"/>
    <row r="441" ht="27" hidden="1"/>
    <row r="442" ht="27" hidden="1"/>
    <row r="443" ht="27" hidden="1"/>
    <row r="444" ht="27" hidden="1"/>
    <row r="445" ht="27" hidden="1"/>
    <row r="446" ht="27" hidden="1"/>
    <row r="447" ht="27" hidden="1"/>
    <row r="448" ht="27" hidden="1"/>
    <row r="449" ht="27" hidden="1"/>
    <row r="450" ht="27" hidden="1"/>
    <row r="451" ht="27" hidden="1"/>
    <row r="452" ht="27" hidden="1"/>
    <row r="453" ht="27" hidden="1"/>
    <row r="454" ht="27" hidden="1"/>
    <row r="455" ht="27" hidden="1"/>
    <row r="456" ht="27" hidden="1"/>
  </sheetData>
  <sheetProtection algorithmName="SHA-512" hashValue="9+AigS58fsQGMzu6qrxhhQrwrL+pa9MnlN974BD5ZJ2tPHz5XlN6zK9sS5D4lrvdfAETIF2ojPbNUB7dWS3+tw==" saltValue="vBiUwDx/cjduIfG/lcnKHQ==" spinCount="100000" sheet="1" objects="1" scenarios="1"/>
  <conditionalFormatting sqref="E6 E10 E12 E14 E16 E18 E20 E22 E24 E28 E30 E32 E34 E36 E38 E40 E42 E44 E50 E52 E54 E56 E58 E60 E62 E68 E70 E72 E74 E76 E78 E80 E82 E84 E86 E88 E90 E92 E94 E96 E98 E100 E102 E8 E46:E48 E64:E66">
    <cfRule type="iconSet" priority="14">
      <iconSet iconSet="3Symbols" showValue="0">
        <cfvo type="percent" val="0"/>
        <cfvo type="num" val="1"/>
        <cfvo type="num" val="2"/>
      </iconSet>
    </cfRule>
  </conditionalFormatting>
  <conditionalFormatting sqref="E7 E9 E11 E13 E15 E17 E19 E21 E23 E29 E31 E33 E35 E37 E39 E41 E43 E45 E49 E51 E53 E55 E57 E59 E61 E63 E67 E69 E71 E73 E75 E77 E79 E81 E83 E85 E87 E89 E91 E93 E95 E97 E99 E101 E25:E27">
    <cfRule type="iconSet" priority="17">
      <iconSet iconSet="3Symbols" showValue="0">
        <cfvo type="percent" val="0"/>
        <cfvo type="num" val="1"/>
        <cfvo type="num" val="2"/>
      </iconSet>
    </cfRule>
  </conditionalFormatting>
  <conditionalFormatting sqref="F6:G102">
    <cfRule type="containsText" dxfId="9" priority="1" operator="containsText" text="Please fill in data">
      <formula>NOT(ISERROR(SEARCH("Please fill in data",F6)))</formula>
    </cfRule>
  </conditionalFormatting>
  <dataValidations count="1">
    <dataValidation type="decimal" allowBlank="1" showInputMessage="1" showErrorMessage="1" errorTitle="Data validation" error="Please enter numeric data." sqref="F26:F27 F65 F47" xr:uid="{69B48F36-B351-40F0-BC48-F03B1A3459E3}">
      <formula1>-9.99999999999999E+27</formula1>
      <formula2>9.99999999999999E+27</formula2>
    </dataValidation>
  </dataValidations>
  <hyperlinks>
    <hyperlink ref="H81" r:id="rId1" display="Total waste generated for all offices in the portfolio, if relevant. This includes both actual and estimated data for landlord and tenant controlled areas (see INREV sector list). " xr:uid="{D1D7E81E-D4A1-4733-8B0F-4775140F35BB}"/>
    <hyperlink ref="H70:H80" r:id="rId2" display="Total waste generated for all offices in the portfolio, if relevant. This includes both actual and estimated data for landlord and tenant controlled areas (see INREV sector list). " xr:uid="{988DCF5A-4453-42E8-9452-0511D06F1DCF}"/>
    <hyperlink ref="H69" r:id="rId3" display="Total waste generated for all offices in the portfolio, if relevant. This includes both actual and estimated data for landlord and tenant controlled areas (see INREV sector list). " xr:uid="{090B4CD1-7E32-47F8-828A-65B033AD6AF0}"/>
    <hyperlink ref="H51:H62" r:id="rId4" display="The water intensity of the vehicle for all offices in the portfolio, if relevant. This includes both actual and estimated data for landlord and tenant controlled areas (see INREV sector list).  If your unit of measure is &quot;sqf&quot; used for area, please use &quot;gallon&quot; for volume." xr:uid="{A625C05B-F94C-4976-9B2E-B58BA8DEC208}"/>
    <hyperlink ref="H50" r:id="rId5" display="The water intensity of the vehicle for all offices in the portfolio, if relevant. This includes both actual and estimated data for landlord and tenant controlled areas (see INREV sector list).  If your unit of measure is &quot;sqf&quot; used for area, please use &quot;gallon&quot; for volume." xr:uid="{6863D02C-5A47-4ED9-A5B3-413F330E6FE1}"/>
    <hyperlink ref="H44" r:id="rId6" location="inrev-guidelines" display="The average level of climate -related transition risks of the asset based on manager's own assessment. For the typical climate-related risks for real estate assets, please see INREV Sustainability module." xr:uid="{8A1E089D-4A3B-40A3-A5AA-D9F9020EAE8F}"/>
    <hyperlink ref="H43" r:id="rId7" location="inrev-guidelines" display="The average level of climate -related transition risks of the asset based on manager's own assessment. For the typical climate-related risks for real estate assets, please see INREV Sustainability module." xr:uid="{F6C765D3-0529-4700-A08A-F768107A171F}"/>
    <hyperlink ref="H42" r:id="rId8" location="inrev-guidelines" display="The average level of climate -related transition risks of the asset based on manager's own assessment. For the typical climate-related risks for real estate assets, please see INREV Sustainability module." xr:uid="{C0173452-E9B7-4E55-8C7A-D5F901DD8BA9}"/>
    <hyperlink ref="H4" r:id="rId9" xr:uid="{EADA5D7B-1FE6-42D5-AE32-6D65EC4B310D}"/>
    <hyperlink ref="H45" r:id="rId10" location="inrev-guidelines" display="See INREV Guidelines: Appendix 1: Typical ESG-related risks and Value at Risk. Consider both transition and physical risks." xr:uid="{C37DC500-718E-4A02-8207-BED03D44542A}"/>
  </hyperlinks>
  <pageMargins left="0.70866141732283472" right="0.70866141732283472" top="0.45" bottom="0.74803149606299213" header="0.31496062992125984" footer="0.31496062992125984"/>
  <pageSetup paperSize="9" scale="70" fitToHeight="0" orientation="landscape" r:id="rId11"/>
  <headerFooter>
    <oddFooter>&amp;LINREV&amp;CPage &amp;P of &amp;N&amp;RDate &amp;D</oddFooter>
  </headerFooter>
  <drawing r:id="rId12"/>
  <extLst>
    <ext xmlns:x14="http://schemas.microsoft.com/office/spreadsheetml/2009/9/main" uri="{CCE6A557-97BC-4b89-ADB6-D9C93CAAB3DF}">
      <x14:dataValidations xmlns:xm="http://schemas.microsoft.com/office/excel/2006/main" count="3">
        <x14:dataValidation type="list" allowBlank="1" showInputMessage="1" showErrorMessage="1" xr:uid="{6DA8DF9C-9385-400A-83A0-E5FD9CF1E8AA}">
          <x14:formula1>
            <xm:f>'Dropdown Options'!$N$7:$N$8</xm:f>
          </x14:formula1>
          <xm:sqref>F32</xm:sqref>
        </x14:dataValidation>
        <x14:dataValidation type="list" allowBlank="1" showInputMessage="1" showErrorMessage="1" xr:uid="{93363AC2-B391-4460-BACC-4C31F6222E06}">
          <x14:formula1>
            <xm:f>'Dropdown Options'!$E$7:$E$68</xm:f>
          </x14:formula1>
          <xm:sqref>F33:F34</xm:sqref>
        </x14:dataValidation>
        <x14:dataValidation type="list" allowBlank="1" showInputMessage="1" showErrorMessage="1" xr:uid="{BD1CA396-1E6A-4DBA-AED3-A043227C1FBD}">
          <x14:formula1>
            <xm:f>'Dropdown Options'!$F$7:$F$8</xm:f>
          </x14:formula1>
          <xm:sqref>F99 F95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D2621-0961-B94E-9A1A-7F80FCEFAD4A}">
  <sheetPr codeName="Sheet10">
    <tabColor rgb="FF92D050"/>
    <pageSetUpPr fitToPage="1"/>
  </sheetPr>
  <dimension ref="A1:P76"/>
  <sheetViews>
    <sheetView showGridLines="0" topLeftCell="C1" zoomScale="80" zoomScaleNormal="80" workbookViewId="0">
      <pane ySplit="5" topLeftCell="A6" activePane="bottomLeft" state="frozen"/>
      <selection pane="bottomLeft" activeCell="H30" sqref="H30"/>
      <selection activeCell="F10" sqref="F10"/>
    </sheetView>
  </sheetViews>
  <sheetFormatPr defaultColWidth="0" defaultRowHeight="16.5" zeroHeight="1"/>
  <cols>
    <col min="1" max="2" width="10.7109375" style="23" customWidth="1"/>
    <col min="3" max="3" width="25.7109375" style="31" customWidth="1"/>
    <col min="4" max="4" width="55.7109375" style="24" customWidth="1"/>
    <col min="5" max="5" width="13.42578125" style="24" customWidth="1"/>
    <col min="6" max="6" width="25.7109375" style="24" customWidth="1"/>
    <col min="7" max="7" width="60.7109375" style="24" customWidth="1"/>
    <col min="8" max="8" width="75.7109375" style="25" customWidth="1"/>
    <col min="9" max="9" width="19.42578125" style="31" customWidth="1"/>
    <col min="10" max="10" width="20.7109375" style="31" customWidth="1"/>
    <col min="11" max="14" width="9.42578125" style="23" hidden="1" customWidth="1"/>
    <col min="15" max="16" width="0" style="23" hidden="1" customWidth="1"/>
    <col min="17" max="16384" width="9.42578125" style="23" hidden="1"/>
  </cols>
  <sheetData>
    <row r="1" spans="1:10" s="19" customFormat="1" ht="30" customHeight="1">
      <c r="A1" s="228" t="s">
        <v>1659</v>
      </c>
      <c r="C1" s="251"/>
      <c r="D1" s="12"/>
      <c r="E1" s="16"/>
      <c r="F1" s="17"/>
      <c r="G1" s="17"/>
      <c r="H1" s="18"/>
      <c r="I1" s="15"/>
      <c r="J1" s="15"/>
    </row>
    <row r="2" spans="1:10" s="19" customFormat="1" ht="30" customHeight="1">
      <c r="B2" s="228"/>
      <c r="C2" s="251"/>
      <c r="D2" s="12"/>
      <c r="E2" s="16"/>
      <c r="F2" s="17"/>
      <c r="G2" s="17"/>
      <c r="H2" s="18"/>
      <c r="I2" s="15"/>
      <c r="J2" s="15"/>
    </row>
    <row r="3" spans="1:10" s="19" customFormat="1" ht="30" customHeight="1">
      <c r="A3" s="227"/>
      <c r="C3" s="15"/>
      <c r="D3" s="12"/>
      <c r="E3" s="16"/>
      <c r="F3" s="17"/>
      <c r="G3" s="17"/>
      <c r="H3" s="18"/>
      <c r="I3" s="15"/>
      <c r="J3" s="15"/>
    </row>
    <row r="4" spans="1:10" s="20" customFormat="1" ht="30" customHeight="1">
      <c r="A4" s="96" t="s">
        <v>1660</v>
      </c>
      <c r="C4" s="38"/>
      <c r="D4" s="37"/>
      <c r="E4" s="17"/>
      <c r="F4" s="17"/>
      <c r="G4" s="17"/>
      <c r="H4" s="17"/>
      <c r="J4" s="37"/>
    </row>
    <row r="5" spans="1:10" s="21" customFormat="1" ht="35.1" customHeight="1">
      <c r="A5" s="7" t="s">
        <v>9</v>
      </c>
      <c r="B5" s="67" t="s">
        <v>1261</v>
      </c>
      <c r="C5" s="67" t="s">
        <v>336</v>
      </c>
      <c r="D5" s="338" t="s">
        <v>1452</v>
      </c>
      <c r="E5" s="338"/>
      <c r="F5" s="35" t="s">
        <v>1661</v>
      </c>
      <c r="G5" s="36" t="s">
        <v>295</v>
      </c>
      <c r="H5" s="68" t="s">
        <v>296</v>
      </c>
      <c r="I5" s="39" t="s">
        <v>298</v>
      </c>
    </row>
    <row r="6" spans="1:10" s="20" customFormat="1" ht="20.100000000000001" customHeight="1">
      <c r="A6" s="6"/>
      <c r="B6" s="6"/>
      <c r="C6" s="6"/>
      <c r="D6" s="11"/>
      <c r="E6" s="11"/>
      <c r="F6" s="11"/>
      <c r="G6" s="11"/>
      <c r="H6" s="11"/>
      <c r="I6" s="6"/>
    </row>
    <row r="7" spans="1:10" s="20" customFormat="1" ht="24.95" customHeight="1">
      <c r="A7" s="261" t="s">
        <v>1263</v>
      </c>
      <c r="B7" s="58" t="s">
        <v>1264</v>
      </c>
      <c r="C7" s="59" t="s">
        <v>1662</v>
      </c>
      <c r="D7" s="209" t="s">
        <v>1265</v>
      </c>
      <c r="E7" s="60">
        <f t="shared" ref="E7:E38" si="0">IF(COUNTBLANK(F7),1,2)</f>
        <v>1</v>
      </c>
      <c r="F7" s="294"/>
      <c r="G7" s="211"/>
      <c r="H7" s="9" t="s">
        <v>1663</v>
      </c>
      <c r="I7" s="95" t="s">
        <v>1664</v>
      </c>
    </row>
    <row r="8" spans="1:10" ht="24.95" customHeight="1">
      <c r="A8" s="265" t="s">
        <v>1266</v>
      </c>
      <c r="B8" s="63" t="s">
        <v>1267</v>
      </c>
      <c r="C8" s="64" t="s">
        <v>1662</v>
      </c>
      <c r="D8" s="14" t="s">
        <v>1268</v>
      </c>
      <c r="E8" s="65">
        <f t="shared" si="0"/>
        <v>1</v>
      </c>
      <c r="F8" s="295"/>
      <c r="G8" s="212"/>
      <c r="H8" s="10" t="s">
        <v>1665</v>
      </c>
      <c r="I8" s="66" t="s">
        <v>1666</v>
      </c>
      <c r="J8" s="23"/>
    </row>
    <row r="9" spans="1:10" s="20" customFormat="1" ht="24.95" customHeight="1">
      <c r="A9" s="261" t="s">
        <v>1269</v>
      </c>
      <c r="B9" s="58" t="s">
        <v>1270</v>
      </c>
      <c r="C9" s="59" t="s">
        <v>1662</v>
      </c>
      <c r="D9" s="13" t="s">
        <v>1271</v>
      </c>
      <c r="E9" s="60">
        <f t="shared" si="0"/>
        <v>1</v>
      </c>
      <c r="F9" s="296"/>
      <c r="G9" s="213"/>
      <c r="H9" s="9" t="s">
        <v>1667</v>
      </c>
      <c r="I9" s="95" t="s">
        <v>1668</v>
      </c>
    </row>
    <row r="10" spans="1:10" s="20" customFormat="1" ht="24.95" customHeight="1">
      <c r="A10" s="265" t="s">
        <v>1272</v>
      </c>
      <c r="B10" s="63" t="s">
        <v>1273</v>
      </c>
      <c r="C10" s="64" t="s">
        <v>1662</v>
      </c>
      <c r="D10" s="14" t="s">
        <v>1274</v>
      </c>
      <c r="E10" s="65">
        <f t="shared" si="0"/>
        <v>1</v>
      </c>
      <c r="F10" s="297"/>
      <c r="G10" s="212"/>
      <c r="H10" s="10" t="s">
        <v>1669</v>
      </c>
      <c r="I10" s="66" t="s">
        <v>1668</v>
      </c>
    </row>
    <row r="11" spans="1:10" s="20" customFormat="1" ht="24.95" customHeight="1">
      <c r="A11" s="261" t="s">
        <v>1275</v>
      </c>
      <c r="B11" s="58" t="s">
        <v>1276</v>
      </c>
      <c r="C11" s="59" t="s">
        <v>1662</v>
      </c>
      <c r="D11" s="13" t="s">
        <v>1277</v>
      </c>
      <c r="E11" s="60">
        <f t="shared" si="0"/>
        <v>1</v>
      </c>
      <c r="F11" s="298"/>
      <c r="G11" s="212"/>
      <c r="H11" s="9" t="s">
        <v>1670</v>
      </c>
      <c r="I11" s="95" t="s">
        <v>1668</v>
      </c>
    </row>
    <row r="12" spans="1:10" ht="24.95" customHeight="1">
      <c r="A12" s="265" t="s">
        <v>1278</v>
      </c>
      <c r="B12" s="63" t="s">
        <v>1279</v>
      </c>
      <c r="C12" s="64" t="s">
        <v>1662</v>
      </c>
      <c r="D12" s="14" t="s">
        <v>1280</v>
      </c>
      <c r="E12" s="65">
        <f t="shared" si="0"/>
        <v>1</v>
      </c>
      <c r="F12" s="299"/>
      <c r="G12" s="212"/>
      <c r="H12" s="10" t="s">
        <v>1671</v>
      </c>
      <c r="I12" s="66" t="s">
        <v>1672</v>
      </c>
      <c r="J12" s="23"/>
    </row>
    <row r="13" spans="1:10" ht="24.95" customHeight="1">
      <c r="A13" s="261" t="s">
        <v>1281</v>
      </c>
      <c r="B13" s="58" t="s">
        <v>1282</v>
      </c>
      <c r="C13" s="59" t="s">
        <v>1662</v>
      </c>
      <c r="D13" s="13" t="s">
        <v>1283</v>
      </c>
      <c r="E13" s="60">
        <f t="shared" si="0"/>
        <v>1</v>
      </c>
      <c r="F13" s="299"/>
      <c r="G13" s="214"/>
      <c r="H13" s="9" t="s">
        <v>1671</v>
      </c>
      <c r="I13" s="95" t="s">
        <v>1672</v>
      </c>
      <c r="J13" s="23"/>
    </row>
    <row r="14" spans="1:10" ht="24.95" customHeight="1">
      <c r="A14" s="265" t="s">
        <v>1284</v>
      </c>
      <c r="B14" s="63" t="s">
        <v>1285</v>
      </c>
      <c r="C14" s="64" t="s">
        <v>1662</v>
      </c>
      <c r="D14" s="14" t="s">
        <v>1286</v>
      </c>
      <c r="E14" s="65">
        <f t="shared" si="0"/>
        <v>1</v>
      </c>
      <c r="F14" s="300"/>
      <c r="G14" s="210"/>
      <c r="H14" s="10" t="s">
        <v>1671</v>
      </c>
      <c r="I14" s="66" t="s">
        <v>1672</v>
      </c>
      <c r="J14" s="23"/>
    </row>
    <row r="15" spans="1:10" s="20" customFormat="1" ht="24.95" customHeight="1">
      <c r="A15" s="261" t="s">
        <v>1287</v>
      </c>
      <c r="B15" s="58" t="s">
        <v>1288</v>
      </c>
      <c r="C15" s="59" t="s">
        <v>1662</v>
      </c>
      <c r="D15" s="13" t="s">
        <v>1289</v>
      </c>
      <c r="E15" s="60">
        <f t="shared" si="0"/>
        <v>1</v>
      </c>
      <c r="F15" s="299"/>
      <c r="G15" s="215"/>
      <c r="H15" s="9" t="s">
        <v>1673</v>
      </c>
      <c r="I15" s="95" t="s">
        <v>1674</v>
      </c>
    </row>
    <row r="16" spans="1:10" s="20" customFormat="1" ht="24.95" customHeight="1">
      <c r="A16" s="265" t="s">
        <v>1290</v>
      </c>
      <c r="B16" s="63" t="s">
        <v>1291</v>
      </c>
      <c r="C16" s="64" t="s">
        <v>1662</v>
      </c>
      <c r="D16" s="14" t="s">
        <v>1292</v>
      </c>
      <c r="E16" s="65">
        <f t="shared" si="0"/>
        <v>1</v>
      </c>
      <c r="F16" s="298"/>
      <c r="G16" s="212"/>
      <c r="H16" s="10" t="s">
        <v>1675</v>
      </c>
      <c r="I16" s="66" t="s">
        <v>1674</v>
      </c>
    </row>
    <row r="17" spans="1:10" s="20" customFormat="1" ht="24.95" customHeight="1">
      <c r="A17" s="261" t="s">
        <v>1293</v>
      </c>
      <c r="B17" s="58" t="s">
        <v>1294</v>
      </c>
      <c r="C17" s="59" t="s">
        <v>1662</v>
      </c>
      <c r="D17" s="13" t="s">
        <v>1295</v>
      </c>
      <c r="E17" s="60">
        <f t="shared" si="0"/>
        <v>1</v>
      </c>
      <c r="F17" s="299"/>
      <c r="G17" s="212"/>
      <c r="H17" s="9" t="s">
        <v>1676</v>
      </c>
      <c r="I17" s="95" t="s">
        <v>1674</v>
      </c>
    </row>
    <row r="18" spans="1:10" ht="24.95" customHeight="1">
      <c r="A18" s="265" t="s">
        <v>1296</v>
      </c>
      <c r="B18" s="63" t="s">
        <v>1297</v>
      </c>
      <c r="C18" s="64" t="s">
        <v>1662</v>
      </c>
      <c r="D18" s="14" t="s">
        <v>1298</v>
      </c>
      <c r="E18" s="65">
        <f t="shared" si="0"/>
        <v>1</v>
      </c>
      <c r="F18" s="299"/>
      <c r="G18" s="212"/>
      <c r="H18" s="10" t="s">
        <v>1677</v>
      </c>
      <c r="I18" s="66" t="s">
        <v>1678</v>
      </c>
      <c r="J18" s="23"/>
    </row>
    <row r="19" spans="1:10" s="20" customFormat="1" ht="24.95" customHeight="1">
      <c r="A19" s="261" t="s">
        <v>1299</v>
      </c>
      <c r="B19" s="58" t="s">
        <v>1300</v>
      </c>
      <c r="C19" s="59" t="s">
        <v>1662</v>
      </c>
      <c r="D19" s="13" t="s">
        <v>1301</v>
      </c>
      <c r="E19" s="60">
        <f t="shared" si="0"/>
        <v>1</v>
      </c>
      <c r="F19" s="216"/>
      <c r="G19" s="212"/>
      <c r="H19" s="9" t="s">
        <v>1679</v>
      </c>
      <c r="I19" s="95" t="s">
        <v>1680</v>
      </c>
    </row>
    <row r="20" spans="1:10" s="20" customFormat="1" ht="24.95" customHeight="1">
      <c r="A20" s="265" t="s">
        <v>1302</v>
      </c>
      <c r="B20" s="63" t="s">
        <v>1303</v>
      </c>
      <c r="C20" s="64" t="s">
        <v>1662</v>
      </c>
      <c r="D20" s="14" t="s">
        <v>1304</v>
      </c>
      <c r="E20" s="65">
        <f t="shared" si="0"/>
        <v>1</v>
      </c>
      <c r="F20" s="216"/>
      <c r="G20" s="212"/>
      <c r="H20" s="10" t="s">
        <v>1681</v>
      </c>
      <c r="I20" s="66" t="s">
        <v>1680</v>
      </c>
    </row>
    <row r="21" spans="1:10" ht="24.95" customHeight="1">
      <c r="A21" s="261" t="s">
        <v>1305</v>
      </c>
      <c r="B21" s="58" t="s">
        <v>1306</v>
      </c>
      <c r="C21" s="59" t="s">
        <v>1662</v>
      </c>
      <c r="D21" s="13" t="s">
        <v>1307</v>
      </c>
      <c r="E21" s="60">
        <f t="shared" si="0"/>
        <v>1</v>
      </c>
      <c r="F21" s="216"/>
      <c r="G21" s="212"/>
      <c r="H21" s="9" t="s">
        <v>1682</v>
      </c>
      <c r="I21" s="95" t="s">
        <v>1683</v>
      </c>
      <c r="J21" s="23"/>
    </row>
    <row r="22" spans="1:10" s="20" customFormat="1" ht="24.95" customHeight="1">
      <c r="A22" s="265" t="s">
        <v>1308</v>
      </c>
      <c r="B22" s="63" t="s">
        <v>1309</v>
      </c>
      <c r="C22" s="64" t="s">
        <v>1684</v>
      </c>
      <c r="D22" s="14" t="s">
        <v>1310</v>
      </c>
      <c r="E22" s="65">
        <f t="shared" si="0"/>
        <v>1</v>
      </c>
      <c r="F22" s="216"/>
      <c r="G22" s="212"/>
      <c r="H22" s="10" t="s">
        <v>1685</v>
      </c>
      <c r="I22" s="66" t="s">
        <v>1686</v>
      </c>
    </row>
    <row r="23" spans="1:10" s="20" customFormat="1" ht="24.95" customHeight="1">
      <c r="A23" s="261" t="s">
        <v>1311</v>
      </c>
      <c r="B23" s="58" t="s">
        <v>1312</v>
      </c>
      <c r="C23" s="59" t="s">
        <v>1684</v>
      </c>
      <c r="D23" s="13" t="s">
        <v>1313</v>
      </c>
      <c r="E23" s="60">
        <f t="shared" si="0"/>
        <v>1</v>
      </c>
      <c r="F23" s="217"/>
      <c r="G23" s="212"/>
      <c r="H23" s="9" t="s">
        <v>1687</v>
      </c>
      <c r="I23" s="95" t="s">
        <v>1686</v>
      </c>
    </row>
    <row r="24" spans="1:10" s="20" customFormat="1" ht="24.95" customHeight="1">
      <c r="A24" s="265" t="s">
        <v>1314</v>
      </c>
      <c r="B24" s="63" t="s">
        <v>1315</v>
      </c>
      <c r="C24" s="64" t="s">
        <v>1684</v>
      </c>
      <c r="D24" s="14" t="s">
        <v>1316</v>
      </c>
      <c r="E24" s="65">
        <f t="shared" si="0"/>
        <v>1</v>
      </c>
      <c r="F24" s="216"/>
      <c r="G24" s="218"/>
      <c r="H24" s="10" t="s">
        <v>1688</v>
      </c>
      <c r="I24" s="66" t="s">
        <v>1686</v>
      </c>
    </row>
    <row r="25" spans="1:10" ht="24.95" customHeight="1">
      <c r="A25" s="261" t="s">
        <v>1317</v>
      </c>
      <c r="B25" s="58" t="s">
        <v>1312</v>
      </c>
      <c r="C25" s="59" t="s">
        <v>1684</v>
      </c>
      <c r="D25" s="13" t="s">
        <v>1318</v>
      </c>
      <c r="E25" s="60">
        <f t="shared" si="0"/>
        <v>1</v>
      </c>
      <c r="F25" s="219"/>
      <c r="G25" s="218"/>
      <c r="H25" s="9" t="s">
        <v>1689</v>
      </c>
      <c r="I25" s="95" t="s">
        <v>1690</v>
      </c>
      <c r="J25" s="23"/>
    </row>
    <row r="26" spans="1:10" ht="24.95" customHeight="1">
      <c r="A26" s="265" t="s">
        <v>1319</v>
      </c>
      <c r="B26" s="63" t="s">
        <v>1320</v>
      </c>
      <c r="C26" s="64" t="s">
        <v>1684</v>
      </c>
      <c r="D26" s="14" t="s">
        <v>1321</v>
      </c>
      <c r="E26" s="65">
        <f t="shared" si="0"/>
        <v>1</v>
      </c>
      <c r="F26" s="219"/>
      <c r="G26" s="218"/>
      <c r="H26" s="10" t="s">
        <v>1689</v>
      </c>
      <c r="I26" s="66" t="s">
        <v>1690</v>
      </c>
      <c r="J26" s="23"/>
    </row>
    <row r="27" spans="1:10" ht="24.95" customHeight="1">
      <c r="A27" s="261" t="s">
        <v>1322</v>
      </c>
      <c r="B27" s="58" t="s">
        <v>1323</v>
      </c>
      <c r="C27" s="59" t="s">
        <v>1684</v>
      </c>
      <c r="D27" s="13" t="s">
        <v>1324</v>
      </c>
      <c r="E27" s="60">
        <f t="shared" si="0"/>
        <v>1</v>
      </c>
      <c r="F27" s="219"/>
      <c r="G27" s="218"/>
      <c r="H27" s="9" t="s">
        <v>1691</v>
      </c>
      <c r="I27" s="95" t="s">
        <v>1690</v>
      </c>
      <c r="J27" s="23"/>
    </row>
    <row r="28" spans="1:10" s="20" customFormat="1" ht="24.95" customHeight="1">
      <c r="A28" s="265" t="s">
        <v>1325</v>
      </c>
      <c r="B28" s="63" t="s">
        <v>1315</v>
      </c>
      <c r="C28" s="64" t="s">
        <v>1684</v>
      </c>
      <c r="D28" s="14" t="s">
        <v>1326</v>
      </c>
      <c r="E28" s="65">
        <f t="shared" si="0"/>
        <v>1</v>
      </c>
      <c r="F28" s="299"/>
      <c r="G28" s="218"/>
      <c r="H28" s="10" t="s">
        <v>1692</v>
      </c>
      <c r="I28" s="66" t="s">
        <v>1693</v>
      </c>
    </row>
    <row r="29" spans="1:10" ht="24.95" customHeight="1">
      <c r="A29" s="261" t="s">
        <v>1327</v>
      </c>
      <c r="B29" s="58" t="s">
        <v>1328</v>
      </c>
      <c r="C29" s="59" t="s">
        <v>1684</v>
      </c>
      <c r="D29" s="13" t="s">
        <v>1329</v>
      </c>
      <c r="E29" s="60">
        <f t="shared" si="0"/>
        <v>1</v>
      </c>
      <c r="F29" s="220"/>
      <c r="G29" s="218"/>
      <c r="H29" s="9" t="s">
        <v>1694</v>
      </c>
      <c r="I29" s="95" t="s">
        <v>1695</v>
      </c>
      <c r="J29" s="23"/>
    </row>
    <row r="30" spans="1:10" ht="24.95" customHeight="1">
      <c r="A30" s="265" t="s">
        <v>1330</v>
      </c>
      <c r="B30" s="63" t="s">
        <v>1331</v>
      </c>
      <c r="C30" s="64" t="s">
        <v>1684</v>
      </c>
      <c r="D30" s="14" t="s">
        <v>1332</v>
      </c>
      <c r="E30" s="65">
        <f t="shared" si="0"/>
        <v>1</v>
      </c>
      <c r="F30" s="220"/>
      <c r="G30" s="218"/>
      <c r="H30" s="10" t="s">
        <v>1694</v>
      </c>
      <c r="I30" s="66" t="s">
        <v>1695</v>
      </c>
      <c r="J30" s="23"/>
    </row>
    <row r="31" spans="1:10" ht="24.95" customHeight="1">
      <c r="A31" s="261" t="s">
        <v>1333</v>
      </c>
      <c r="B31" s="58" t="s">
        <v>1334</v>
      </c>
      <c r="C31" s="59" t="s">
        <v>1684</v>
      </c>
      <c r="D31" s="13" t="s">
        <v>1335</v>
      </c>
      <c r="E31" s="60">
        <f t="shared" si="0"/>
        <v>1</v>
      </c>
      <c r="F31" s="219"/>
      <c r="G31" s="218"/>
      <c r="H31" s="9" t="s">
        <v>1696</v>
      </c>
      <c r="I31" s="95" t="s">
        <v>1695</v>
      </c>
      <c r="J31" s="23"/>
    </row>
    <row r="32" spans="1:10" s="20" customFormat="1" ht="24.95" customHeight="1">
      <c r="A32" s="265" t="s">
        <v>1336</v>
      </c>
      <c r="B32" s="63" t="s">
        <v>1337</v>
      </c>
      <c r="C32" s="64" t="s">
        <v>1684</v>
      </c>
      <c r="D32" s="14" t="s">
        <v>1338</v>
      </c>
      <c r="E32" s="65">
        <f t="shared" si="0"/>
        <v>1</v>
      </c>
      <c r="F32" s="301"/>
      <c r="G32" s="218"/>
      <c r="H32" s="10" t="s">
        <v>1697</v>
      </c>
      <c r="I32" s="66" t="s">
        <v>1698</v>
      </c>
    </row>
    <row r="33" spans="1:10" s="20" customFormat="1" ht="24.95" customHeight="1">
      <c r="A33" s="261" t="s">
        <v>1339</v>
      </c>
      <c r="B33" s="58" t="s">
        <v>1340</v>
      </c>
      <c r="C33" s="59" t="s">
        <v>1684</v>
      </c>
      <c r="D33" s="13" t="s">
        <v>1341</v>
      </c>
      <c r="E33" s="60">
        <f t="shared" si="0"/>
        <v>1</v>
      </c>
      <c r="F33" s="301"/>
      <c r="G33" s="218"/>
      <c r="H33" s="9" t="s">
        <v>1697</v>
      </c>
      <c r="I33" s="95" t="s">
        <v>1698</v>
      </c>
    </row>
    <row r="34" spans="1:10" s="20" customFormat="1" ht="24.95" customHeight="1">
      <c r="A34" s="265" t="s">
        <v>1342</v>
      </c>
      <c r="B34" s="63" t="s">
        <v>1343</v>
      </c>
      <c r="C34" s="64" t="s">
        <v>1684</v>
      </c>
      <c r="D34" s="14" t="s">
        <v>1344</v>
      </c>
      <c r="E34" s="65">
        <f t="shared" si="0"/>
        <v>1</v>
      </c>
      <c r="F34" s="301"/>
      <c r="G34" s="218"/>
      <c r="H34" s="10" t="s">
        <v>1699</v>
      </c>
      <c r="I34" s="66" t="s">
        <v>1698</v>
      </c>
    </row>
    <row r="35" spans="1:10" ht="24.95" customHeight="1">
      <c r="A35" s="261" t="s">
        <v>1345</v>
      </c>
      <c r="B35" s="58" t="s">
        <v>1346</v>
      </c>
      <c r="C35" s="59" t="s">
        <v>1684</v>
      </c>
      <c r="D35" s="13" t="s">
        <v>1347</v>
      </c>
      <c r="E35" s="60">
        <f t="shared" si="0"/>
        <v>1</v>
      </c>
      <c r="F35" s="303"/>
      <c r="G35" s="218"/>
      <c r="H35" s="9" t="s">
        <v>1700</v>
      </c>
      <c r="I35" s="95" t="s">
        <v>1701</v>
      </c>
      <c r="J35" s="23"/>
    </row>
    <row r="36" spans="1:10" s="20" customFormat="1" ht="24.95" customHeight="1">
      <c r="A36" s="265" t="s">
        <v>1348</v>
      </c>
      <c r="B36" s="63" t="s">
        <v>1349</v>
      </c>
      <c r="C36" s="64" t="s">
        <v>1702</v>
      </c>
      <c r="D36" s="14" t="s">
        <v>1350</v>
      </c>
      <c r="E36" s="65">
        <f t="shared" si="0"/>
        <v>1</v>
      </c>
      <c r="F36" s="298"/>
      <c r="G36" s="218"/>
      <c r="H36" s="10" t="s">
        <v>1703</v>
      </c>
      <c r="I36" s="66" t="s">
        <v>1704</v>
      </c>
    </row>
    <row r="37" spans="1:10" ht="24.95" customHeight="1">
      <c r="A37" s="261" t="s">
        <v>1351</v>
      </c>
      <c r="B37" s="58" t="s">
        <v>1352</v>
      </c>
      <c r="C37" s="59" t="s">
        <v>1702</v>
      </c>
      <c r="D37" s="13" t="s">
        <v>1353</v>
      </c>
      <c r="E37" s="60">
        <f t="shared" si="0"/>
        <v>1</v>
      </c>
      <c r="F37" s="298"/>
      <c r="G37" s="218"/>
      <c r="H37" s="9" t="s">
        <v>1705</v>
      </c>
      <c r="I37" s="95" t="s">
        <v>1706</v>
      </c>
      <c r="J37" s="23"/>
    </row>
    <row r="38" spans="1:10" s="20" customFormat="1" ht="24.95" customHeight="1">
      <c r="A38" s="265" t="s">
        <v>1354</v>
      </c>
      <c r="B38" s="63" t="s">
        <v>1355</v>
      </c>
      <c r="C38" s="64" t="s">
        <v>1702</v>
      </c>
      <c r="D38" s="14" t="s">
        <v>1356</v>
      </c>
      <c r="E38" s="65">
        <f t="shared" si="0"/>
        <v>1</v>
      </c>
      <c r="F38" s="217"/>
      <c r="G38" s="218"/>
      <c r="H38" s="10" t="s">
        <v>1707</v>
      </c>
      <c r="I38" s="66" t="s">
        <v>1708</v>
      </c>
    </row>
    <row r="39" spans="1:10" ht="24.95" customHeight="1">
      <c r="A39" s="261" t="s">
        <v>1357</v>
      </c>
      <c r="B39" s="58" t="s">
        <v>1358</v>
      </c>
      <c r="C39" s="59" t="s">
        <v>1702</v>
      </c>
      <c r="D39" s="13" t="s">
        <v>1359</v>
      </c>
      <c r="E39" s="60">
        <f t="shared" ref="E39:E70" si="1">IF(COUNTBLANK(F39),1,2)</f>
        <v>1</v>
      </c>
      <c r="F39" s="298"/>
      <c r="G39" s="218"/>
      <c r="H39" s="9" t="s">
        <v>1709</v>
      </c>
      <c r="I39" s="95" t="s">
        <v>1710</v>
      </c>
      <c r="J39" s="23"/>
    </row>
    <row r="40" spans="1:10" s="20" customFormat="1" ht="24.95" customHeight="1">
      <c r="A40" s="265" t="s">
        <v>1360</v>
      </c>
      <c r="B40" s="63" t="s">
        <v>1361</v>
      </c>
      <c r="C40" s="64" t="s">
        <v>1702</v>
      </c>
      <c r="D40" s="14" t="s">
        <v>1362</v>
      </c>
      <c r="E40" s="65">
        <f t="shared" si="1"/>
        <v>1</v>
      </c>
      <c r="F40" s="298"/>
      <c r="G40" s="218"/>
      <c r="H40" s="10" t="s">
        <v>1711</v>
      </c>
      <c r="I40" s="66" t="s">
        <v>1712</v>
      </c>
    </row>
    <row r="41" spans="1:10" s="20" customFormat="1" ht="24.95" customHeight="1">
      <c r="A41" s="261" t="s">
        <v>1363</v>
      </c>
      <c r="B41" s="58" t="s">
        <v>1364</v>
      </c>
      <c r="C41" s="59" t="s">
        <v>1702</v>
      </c>
      <c r="D41" s="13" t="s">
        <v>1365</v>
      </c>
      <c r="E41" s="60">
        <f t="shared" si="1"/>
        <v>1</v>
      </c>
      <c r="F41" s="299"/>
      <c r="G41" s="218"/>
      <c r="H41" s="9" t="s">
        <v>1713</v>
      </c>
      <c r="I41" s="95" t="s">
        <v>1712</v>
      </c>
    </row>
    <row r="42" spans="1:10" ht="24.95" customHeight="1">
      <c r="A42" s="265" t="s">
        <v>1366</v>
      </c>
      <c r="B42" s="63" t="s">
        <v>1367</v>
      </c>
      <c r="C42" s="64" t="s">
        <v>1702</v>
      </c>
      <c r="D42" s="14" t="s">
        <v>1368</v>
      </c>
      <c r="E42" s="65">
        <f t="shared" si="1"/>
        <v>1</v>
      </c>
      <c r="F42" s="298"/>
      <c r="G42" s="218"/>
      <c r="H42" s="10" t="s">
        <v>1714</v>
      </c>
      <c r="I42" s="66" t="s">
        <v>1715</v>
      </c>
      <c r="J42" s="23"/>
    </row>
    <row r="43" spans="1:10" s="20" customFormat="1" ht="24.95" customHeight="1">
      <c r="A43" s="261" t="s">
        <v>1369</v>
      </c>
      <c r="B43" s="58" t="s">
        <v>1370</v>
      </c>
      <c r="C43" s="59" t="s">
        <v>1702</v>
      </c>
      <c r="D43" s="13" t="s">
        <v>1371</v>
      </c>
      <c r="E43" s="60">
        <f t="shared" si="1"/>
        <v>1</v>
      </c>
      <c r="F43" s="217"/>
      <c r="G43" s="218"/>
      <c r="H43" s="9" t="s">
        <v>1716</v>
      </c>
      <c r="I43" s="95" t="s">
        <v>1717</v>
      </c>
    </row>
    <row r="44" spans="1:10" s="20" customFormat="1" ht="24.95" customHeight="1">
      <c r="A44" s="265" t="s">
        <v>1372</v>
      </c>
      <c r="B44" s="63" t="s">
        <v>1373</v>
      </c>
      <c r="C44" s="64" t="s">
        <v>1702</v>
      </c>
      <c r="D44" s="14" t="s">
        <v>1374</v>
      </c>
      <c r="E44" s="65">
        <f t="shared" si="1"/>
        <v>1</v>
      </c>
      <c r="F44" s="298"/>
      <c r="G44" s="218"/>
      <c r="H44" s="10" t="s">
        <v>1718</v>
      </c>
      <c r="I44" s="66" t="s">
        <v>1717</v>
      </c>
    </row>
    <row r="45" spans="1:10" s="20" customFormat="1" ht="24.95" customHeight="1">
      <c r="A45" s="261" t="s">
        <v>1375</v>
      </c>
      <c r="B45" s="58" t="s">
        <v>1376</v>
      </c>
      <c r="C45" s="59" t="s">
        <v>1719</v>
      </c>
      <c r="D45" s="13" t="s">
        <v>1377</v>
      </c>
      <c r="E45" s="60">
        <f t="shared" si="1"/>
        <v>1</v>
      </c>
      <c r="F45" s="299"/>
      <c r="G45" s="218"/>
      <c r="H45" s="9" t="s">
        <v>1720</v>
      </c>
      <c r="I45" s="95" t="s">
        <v>1721</v>
      </c>
    </row>
    <row r="46" spans="1:10" s="20" customFormat="1" ht="24.95" customHeight="1">
      <c r="A46" s="265" t="s">
        <v>1378</v>
      </c>
      <c r="B46" s="63" t="s">
        <v>1379</v>
      </c>
      <c r="C46" s="64" t="s">
        <v>1719</v>
      </c>
      <c r="D46" s="14" t="s">
        <v>1380</v>
      </c>
      <c r="E46" s="65">
        <f t="shared" si="1"/>
        <v>1</v>
      </c>
      <c r="F46" s="219"/>
      <c r="G46" s="218"/>
      <c r="H46" s="10" t="s">
        <v>1722</v>
      </c>
      <c r="I46" s="66" t="s">
        <v>1721</v>
      </c>
    </row>
    <row r="47" spans="1:10" ht="24.95" customHeight="1">
      <c r="A47" s="261" t="s">
        <v>1381</v>
      </c>
      <c r="B47" s="58" t="s">
        <v>1379</v>
      </c>
      <c r="C47" s="59" t="s">
        <v>1719</v>
      </c>
      <c r="D47" s="13" t="s">
        <v>1382</v>
      </c>
      <c r="E47" s="60">
        <f t="shared" si="1"/>
        <v>1</v>
      </c>
      <c r="F47" s="219"/>
      <c r="G47" s="212"/>
      <c r="H47" s="9" t="s">
        <v>1723</v>
      </c>
      <c r="I47" s="95" t="s">
        <v>1724</v>
      </c>
      <c r="J47" s="23"/>
    </row>
    <row r="48" spans="1:10" s="20" customFormat="1" ht="24.95" customHeight="1">
      <c r="A48" s="265" t="s">
        <v>1383</v>
      </c>
      <c r="B48" s="63" t="s">
        <v>1384</v>
      </c>
      <c r="C48" s="64" t="s">
        <v>1719</v>
      </c>
      <c r="D48" s="14" t="s">
        <v>1385</v>
      </c>
      <c r="E48" s="65">
        <f t="shared" si="1"/>
        <v>1</v>
      </c>
      <c r="F48" s="219"/>
      <c r="G48" s="218"/>
      <c r="H48" s="10" t="s">
        <v>1725</v>
      </c>
      <c r="I48" s="66" t="s">
        <v>1724</v>
      </c>
    </row>
    <row r="49" spans="1:10" s="20" customFormat="1" ht="24.95" customHeight="1">
      <c r="A49" s="261" t="s">
        <v>1383</v>
      </c>
      <c r="B49" s="58" t="s">
        <v>1386</v>
      </c>
      <c r="C49" s="59" t="s">
        <v>1719</v>
      </c>
      <c r="D49" s="13" t="s">
        <v>1387</v>
      </c>
      <c r="E49" s="60">
        <f t="shared" si="1"/>
        <v>1</v>
      </c>
      <c r="F49" s="220"/>
      <c r="G49" s="218"/>
      <c r="H49" s="9" t="s">
        <v>1725</v>
      </c>
      <c r="I49" s="95" t="s">
        <v>1724</v>
      </c>
    </row>
    <row r="50" spans="1:10" s="20" customFormat="1" ht="24.95" customHeight="1">
      <c r="A50" s="265" t="s">
        <v>1388</v>
      </c>
      <c r="B50" s="63" t="s">
        <v>1389</v>
      </c>
      <c r="C50" s="64" t="s">
        <v>1719</v>
      </c>
      <c r="D50" s="14" t="s">
        <v>1390</v>
      </c>
      <c r="E50" s="65">
        <f t="shared" si="1"/>
        <v>1</v>
      </c>
      <c r="F50" s="220"/>
      <c r="G50" s="218"/>
      <c r="H50" s="10" t="s">
        <v>1725</v>
      </c>
      <c r="I50" s="66" t="s">
        <v>1724</v>
      </c>
    </row>
    <row r="51" spans="1:10" ht="24.95" customHeight="1">
      <c r="A51" s="261" t="s">
        <v>1391</v>
      </c>
      <c r="B51" s="58" t="s">
        <v>1392</v>
      </c>
      <c r="C51" s="59" t="s">
        <v>1719</v>
      </c>
      <c r="D51" s="13" t="s">
        <v>1393</v>
      </c>
      <c r="E51" s="60">
        <f t="shared" si="1"/>
        <v>1</v>
      </c>
      <c r="F51" s="302"/>
      <c r="G51" s="212"/>
      <c r="H51" s="9" t="s">
        <v>1726</v>
      </c>
      <c r="I51" s="95" t="s">
        <v>1727</v>
      </c>
      <c r="J51" s="23"/>
    </row>
    <row r="52" spans="1:10" s="20" customFormat="1" ht="24.95" customHeight="1">
      <c r="A52" s="265" t="s">
        <v>1394</v>
      </c>
      <c r="B52" s="63" t="s">
        <v>1395</v>
      </c>
      <c r="C52" s="64" t="s">
        <v>1719</v>
      </c>
      <c r="D52" s="14" t="s">
        <v>1396</v>
      </c>
      <c r="E52" s="65">
        <f t="shared" si="1"/>
        <v>1</v>
      </c>
      <c r="F52" s="302"/>
      <c r="G52" s="212"/>
      <c r="H52" s="10" t="s">
        <v>1728</v>
      </c>
      <c r="I52" s="66" t="s">
        <v>1727</v>
      </c>
    </row>
    <row r="53" spans="1:10" s="20" customFormat="1" ht="24.95" customHeight="1">
      <c r="A53" s="261" t="s">
        <v>1397</v>
      </c>
      <c r="B53" s="58" t="s">
        <v>1398</v>
      </c>
      <c r="C53" s="59" t="s">
        <v>1719</v>
      </c>
      <c r="D53" s="13" t="s">
        <v>1399</v>
      </c>
      <c r="E53" s="60">
        <f t="shared" si="1"/>
        <v>1</v>
      </c>
      <c r="F53" s="302"/>
      <c r="G53" s="212"/>
      <c r="H53" s="9" t="s">
        <v>1728</v>
      </c>
      <c r="I53" s="95" t="s">
        <v>1727</v>
      </c>
    </row>
    <row r="54" spans="1:10" s="20" customFormat="1" ht="24.95" customHeight="1">
      <c r="A54" s="265" t="s">
        <v>1400</v>
      </c>
      <c r="B54" s="63" t="s">
        <v>1401</v>
      </c>
      <c r="C54" s="64" t="s">
        <v>1719</v>
      </c>
      <c r="D54" s="14" t="s">
        <v>1402</v>
      </c>
      <c r="E54" s="65">
        <f t="shared" si="1"/>
        <v>1</v>
      </c>
      <c r="F54" s="302"/>
      <c r="G54" s="212"/>
      <c r="H54" s="10" t="s">
        <v>1728</v>
      </c>
      <c r="I54" s="66" t="s">
        <v>1727</v>
      </c>
    </row>
    <row r="55" spans="1:10" s="20" customFormat="1" ht="24.95" customHeight="1">
      <c r="A55" s="261" t="s">
        <v>1403</v>
      </c>
      <c r="B55" s="58" t="s">
        <v>1376</v>
      </c>
      <c r="C55" s="59" t="s">
        <v>1729</v>
      </c>
      <c r="D55" s="13" t="s">
        <v>1404</v>
      </c>
      <c r="E55" s="60">
        <f t="shared" si="1"/>
        <v>1</v>
      </c>
      <c r="F55" s="220"/>
      <c r="G55" s="212"/>
      <c r="H55" s="236" t="s">
        <v>1730</v>
      </c>
      <c r="I55" s="95" t="s">
        <v>1731</v>
      </c>
    </row>
    <row r="56" spans="1:10" s="20" customFormat="1" ht="24.95" customHeight="1">
      <c r="A56" s="265" t="s">
        <v>1405</v>
      </c>
      <c r="B56" s="63" t="s">
        <v>1379</v>
      </c>
      <c r="C56" s="64" t="s">
        <v>1729</v>
      </c>
      <c r="D56" s="14" t="s">
        <v>1406</v>
      </c>
      <c r="E56" s="65">
        <f t="shared" si="1"/>
        <v>1</v>
      </c>
      <c r="F56" s="220"/>
      <c r="G56" s="212"/>
      <c r="H56" s="237" t="s">
        <v>1732</v>
      </c>
      <c r="I56" s="66" t="s">
        <v>1731</v>
      </c>
    </row>
    <row r="57" spans="1:10" s="20" customFormat="1" ht="24.95" customHeight="1">
      <c r="A57" s="261" t="s">
        <v>1407</v>
      </c>
      <c r="B57" s="58" t="s">
        <v>1384</v>
      </c>
      <c r="C57" s="59" t="s">
        <v>1729</v>
      </c>
      <c r="D57" s="13" t="s">
        <v>1408</v>
      </c>
      <c r="E57" s="60">
        <f t="shared" si="1"/>
        <v>1</v>
      </c>
      <c r="F57" s="220"/>
      <c r="G57" s="212"/>
      <c r="H57" s="236" t="s">
        <v>1733</v>
      </c>
      <c r="I57" s="95" t="s">
        <v>1731</v>
      </c>
    </row>
    <row r="58" spans="1:10" ht="24.95" customHeight="1">
      <c r="A58" s="265" t="s">
        <v>1409</v>
      </c>
      <c r="B58" s="63" t="s">
        <v>1379</v>
      </c>
      <c r="C58" s="64" t="s">
        <v>1729</v>
      </c>
      <c r="D58" s="14" t="s">
        <v>1410</v>
      </c>
      <c r="E58" s="65">
        <f t="shared" si="1"/>
        <v>1</v>
      </c>
      <c r="F58" s="220"/>
      <c r="G58" s="212"/>
      <c r="H58" s="237" t="s">
        <v>1730</v>
      </c>
      <c r="I58" s="66" t="s">
        <v>1734</v>
      </c>
      <c r="J58" s="23"/>
    </row>
    <row r="59" spans="1:10" ht="24.95" customHeight="1">
      <c r="A59" s="261" t="s">
        <v>1411</v>
      </c>
      <c r="B59" s="58" t="s">
        <v>1412</v>
      </c>
      <c r="C59" s="59" t="s">
        <v>1729</v>
      </c>
      <c r="D59" s="13" t="s">
        <v>1413</v>
      </c>
      <c r="E59" s="60">
        <f t="shared" si="1"/>
        <v>1</v>
      </c>
      <c r="F59" s="220"/>
      <c r="G59" s="212"/>
      <c r="H59" s="236" t="s">
        <v>1732</v>
      </c>
      <c r="I59" s="95" t="s">
        <v>1734</v>
      </c>
      <c r="J59" s="23"/>
    </row>
    <row r="60" spans="1:10" ht="25.15" customHeight="1">
      <c r="A60" s="265" t="s">
        <v>1414</v>
      </c>
      <c r="B60" s="63" t="s">
        <v>1415</v>
      </c>
      <c r="C60" s="64" t="s">
        <v>1729</v>
      </c>
      <c r="D60" s="14" t="s">
        <v>1416</v>
      </c>
      <c r="E60" s="65">
        <f t="shared" si="1"/>
        <v>1</v>
      </c>
      <c r="F60" s="220"/>
      <c r="G60" s="212"/>
      <c r="H60" s="237" t="s">
        <v>1733</v>
      </c>
      <c r="I60" s="66" t="s">
        <v>1734</v>
      </c>
      <c r="J60" s="23"/>
    </row>
    <row r="61" spans="1:10" s="20" customFormat="1" ht="24.95" customHeight="1">
      <c r="A61" s="261" t="s">
        <v>1417</v>
      </c>
      <c r="B61" s="58" t="s">
        <v>1384</v>
      </c>
      <c r="C61" s="59" t="s">
        <v>1729</v>
      </c>
      <c r="D61" s="13" t="s">
        <v>1418</v>
      </c>
      <c r="E61" s="60">
        <f t="shared" si="1"/>
        <v>1</v>
      </c>
      <c r="F61" s="220"/>
      <c r="G61" s="212"/>
      <c r="H61" s="236" t="s">
        <v>1735</v>
      </c>
      <c r="I61" s="95" t="s">
        <v>1736</v>
      </c>
    </row>
    <row r="62" spans="1:10" s="20" customFormat="1" ht="24.95" customHeight="1">
      <c r="A62" s="265" t="s">
        <v>1419</v>
      </c>
      <c r="B62" s="63" t="s">
        <v>1386</v>
      </c>
      <c r="C62" s="64" t="s">
        <v>1729</v>
      </c>
      <c r="D62" s="14" t="s">
        <v>1420</v>
      </c>
      <c r="E62" s="65">
        <f t="shared" si="1"/>
        <v>1</v>
      </c>
      <c r="F62" s="220"/>
      <c r="G62" s="212"/>
      <c r="H62" s="237" t="s">
        <v>1732</v>
      </c>
      <c r="I62" s="66" t="s">
        <v>1736</v>
      </c>
    </row>
    <row r="63" spans="1:10" s="20" customFormat="1" ht="24.95" customHeight="1">
      <c r="A63" s="261" t="s">
        <v>1421</v>
      </c>
      <c r="B63" s="58" t="s">
        <v>1389</v>
      </c>
      <c r="C63" s="59" t="s">
        <v>1729</v>
      </c>
      <c r="D63" s="13" t="s">
        <v>1422</v>
      </c>
      <c r="E63" s="60">
        <f t="shared" si="1"/>
        <v>1</v>
      </c>
      <c r="F63" s="221"/>
      <c r="G63" s="212"/>
      <c r="H63" s="236" t="s">
        <v>1733</v>
      </c>
      <c r="I63" s="95" t="s">
        <v>1736</v>
      </c>
    </row>
    <row r="64" spans="1:10" ht="24.95" customHeight="1">
      <c r="A64" s="265" t="s">
        <v>1423</v>
      </c>
      <c r="B64" s="63" t="s">
        <v>1392</v>
      </c>
      <c r="C64" s="64" t="s">
        <v>1729</v>
      </c>
      <c r="D64" s="14" t="s">
        <v>1424</v>
      </c>
      <c r="E64" s="65">
        <f t="shared" si="1"/>
        <v>1</v>
      </c>
      <c r="F64" s="303"/>
      <c r="G64" s="212"/>
      <c r="H64" s="238" t="s">
        <v>1737</v>
      </c>
      <c r="I64" s="66" t="s">
        <v>1738</v>
      </c>
      <c r="J64" s="23"/>
    </row>
    <row r="65" spans="1:10" s="20" customFormat="1" ht="24.95" customHeight="1">
      <c r="A65" s="261" t="s">
        <v>1425</v>
      </c>
      <c r="B65" s="58" t="s">
        <v>1395</v>
      </c>
      <c r="C65" s="59" t="s">
        <v>1729</v>
      </c>
      <c r="D65" s="13" t="s">
        <v>1426</v>
      </c>
      <c r="E65" s="60">
        <f t="shared" si="1"/>
        <v>1</v>
      </c>
      <c r="F65" s="219"/>
      <c r="G65" s="212"/>
      <c r="H65" s="236" t="s">
        <v>1737</v>
      </c>
      <c r="I65" s="95" t="s">
        <v>1739</v>
      </c>
    </row>
    <row r="66" spans="1:10" ht="24.95" customHeight="1">
      <c r="A66" s="265" t="s">
        <v>1427</v>
      </c>
      <c r="B66" s="63" t="s">
        <v>1428</v>
      </c>
      <c r="C66" s="64" t="s">
        <v>1729</v>
      </c>
      <c r="D66" s="14" t="s">
        <v>1429</v>
      </c>
      <c r="E66" s="65">
        <f t="shared" si="1"/>
        <v>1</v>
      </c>
      <c r="F66" s="219"/>
      <c r="G66" s="218"/>
      <c r="H66" s="238" t="s">
        <v>1740</v>
      </c>
      <c r="I66" s="66" t="s">
        <v>1741</v>
      </c>
      <c r="J66" s="23"/>
    </row>
    <row r="67" spans="1:10" s="20" customFormat="1" ht="24.95" customHeight="1">
      <c r="A67" s="261" t="s">
        <v>1430</v>
      </c>
      <c r="B67" s="58" t="s">
        <v>1431</v>
      </c>
      <c r="C67" s="59" t="s">
        <v>1729</v>
      </c>
      <c r="D67" s="13" t="s">
        <v>1432</v>
      </c>
      <c r="E67" s="60">
        <f t="shared" si="1"/>
        <v>1</v>
      </c>
      <c r="F67" s="219"/>
      <c r="G67" s="218"/>
      <c r="H67" s="239" t="s">
        <v>1742</v>
      </c>
      <c r="I67" s="95" t="s">
        <v>1743</v>
      </c>
    </row>
    <row r="68" spans="1:10" ht="24.95" customHeight="1">
      <c r="A68" s="265" t="s">
        <v>1433</v>
      </c>
      <c r="B68" s="63" t="s">
        <v>1434</v>
      </c>
      <c r="C68" s="64" t="s">
        <v>1729</v>
      </c>
      <c r="D68" s="14" t="s">
        <v>1435</v>
      </c>
      <c r="E68" s="65">
        <f t="shared" si="1"/>
        <v>1</v>
      </c>
      <c r="F68" s="219"/>
      <c r="G68" s="218"/>
      <c r="H68" s="238" t="s">
        <v>1744</v>
      </c>
      <c r="I68" s="66" t="s">
        <v>1745</v>
      </c>
      <c r="J68" s="23"/>
    </row>
    <row r="69" spans="1:10" s="20" customFormat="1" ht="24.95" customHeight="1">
      <c r="A69" s="261" t="s">
        <v>1436</v>
      </c>
      <c r="B69" s="58" t="s">
        <v>1437</v>
      </c>
      <c r="C69" s="59" t="s">
        <v>1729</v>
      </c>
      <c r="D69" s="13" t="s">
        <v>1438</v>
      </c>
      <c r="E69" s="60">
        <f t="shared" si="1"/>
        <v>1</v>
      </c>
      <c r="F69" s="219"/>
      <c r="G69" s="218"/>
      <c r="H69" s="239" t="s">
        <v>1746</v>
      </c>
      <c r="I69" s="95" t="s">
        <v>1747</v>
      </c>
    </row>
    <row r="70" spans="1:10" s="20" customFormat="1" ht="24.95" customHeight="1">
      <c r="A70" s="265" t="s">
        <v>1439</v>
      </c>
      <c r="B70" s="63" t="s">
        <v>1440</v>
      </c>
      <c r="C70" s="64" t="s">
        <v>1729</v>
      </c>
      <c r="D70" s="14" t="s">
        <v>1441</v>
      </c>
      <c r="E70" s="65">
        <f t="shared" si="1"/>
        <v>1</v>
      </c>
      <c r="F70" s="219"/>
      <c r="G70" s="212"/>
      <c r="H70" s="238" t="s">
        <v>1748</v>
      </c>
      <c r="I70" s="66" t="s">
        <v>1747</v>
      </c>
    </row>
    <row r="71" spans="1:10" ht="24.95" customHeight="1">
      <c r="A71" s="261" t="s">
        <v>1442</v>
      </c>
      <c r="B71" s="58" t="s">
        <v>1443</v>
      </c>
      <c r="C71" s="59" t="s">
        <v>1729</v>
      </c>
      <c r="D71" s="13" t="s">
        <v>1444</v>
      </c>
      <c r="E71" s="60">
        <f t="shared" ref="E71:E73" si="2">IF(COUNTBLANK(F71),1,2)</f>
        <v>1</v>
      </c>
      <c r="F71" s="219"/>
      <c r="G71" s="212"/>
      <c r="H71" s="239" t="s">
        <v>1749</v>
      </c>
      <c r="I71" s="95" t="s">
        <v>1750</v>
      </c>
      <c r="J71" s="23"/>
    </row>
    <row r="72" spans="1:10" s="20" customFormat="1" ht="24.95" customHeight="1">
      <c r="A72" s="265" t="s">
        <v>1445</v>
      </c>
      <c r="B72" s="63" t="s">
        <v>1446</v>
      </c>
      <c r="C72" s="64" t="s">
        <v>1729</v>
      </c>
      <c r="D72" s="14" t="s">
        <v>1447</v>
      </c>
      <c r="E72" s="65">
        <f t="shared" si="2"/>
        <v>1</v>
      </c>
      <c r="F72" s="299"/>
      <c r="G72" s="212"/>
      <c r="H72" s="238" t="s">
        <v>1751</v>
      </c>
      <c r="I72" s="66" t="s">
        <v>1752</v>
      </c>
    </row>
    <row r="73" spans="1:10" ht="24.95" customHeight="1">
      <c r="A73" s="261" t="s">
        <v>1448</v>
      </c>
      <c r="B73" s="58" t="s">
        <v>1449</v>
      </c>
      <c r="C73" s="59" t="s">
        <v>1729</v>
      </c>
      <c r="D73" s="13" t="s">
        <v>1450</v>
      </c>
      <c r="E73" s="60">
        <f t="shared" si="2"/>
        <v>1</v>
      </c>
      <c r="F73" s="304"/>
      <c r="G73" s="222"/>
      <c r="H73" s="239" t="s">
        <v>1753</v>
      </c>
      <c r="I73" s="95" t="s">
        <v>1754</v>
      </c>
      <c r="J73" s="23"/>
    </row>
    <row r="74" spans="1:10" ht="20.100000000000001" customHeight="1">
      <c r="E74" s="24">
        <f t="shared" ref="E74" si="3">IF(COUNTBLANK(F74),1,2)</f>
        <v>2</v>
      </c>
      <c r="F74" s="24">
        <v>2</v>
      </c>
    </row>
    <row r="75" spans="1:10" hidden="1">
      <c r="F75" s="24">
        <v>2</v>
      </c>
    </row>
    <row r="76" spans="1:10" hidden="1">
      <c r="F76" s="24">
        <v>2</v>
      </c>
    </row>
  </sheetData>
  <sheetProtection algorithmName="SHA-512" hashValue="u9DugdNM4cAfwuWOEfTdEZqVBX+UIY7IDlEnyhgAQskULIJuOUl7fiIOuom0Hk5yRkCKD9iZIM3vYdQFDzHnFQ==" saltValue="uJCgkfzioOtwwlrzCMd4qA==" spinCount="100000" sheet="1" objects="1" scenarios="1"/>
  <mergeCells count="1">
    <mergeCell ref="D5:E5"/>
  </mergeCells>
  <phoneticPr fontId="16" type="noConversion"/>
  <conditionalFormatting sqref="E7">
    <cfRule type="iconSet" priority="2169">
      <iconSet iconSet="3Symbols" showValue="0">
        <cfvo type="percent" val="0"/>
        <cfvo type="num" val="1"/>
        <cfvo type="num" val="2"/>
      </iconSet>
    </cfRule>
  </conditionalFormatting>
  <conditionalFormatting sqref="E8">
    <cfRule type="iconSet" priority="2170">
      <iconSet iconSet="3Symbols" showValue="0">
        <cfvo type="percent" val="0"/>
        <cfvo type="num" val="1"/>
        <cfvo type="num" val="2"/>
      </iconSet>
    </cfRule>
  </conditionalFormatting>
  <conditionalFormatting sqref="E10">
    <cfRule type="iconSet" priority="24">
      <iconSet iconSet="3Symbols" showValue="0">
        <cfvo type="percent" val="0"/>
        <cfvo type="num" val="1"/>
        <cfvo type="num" val="2"/>
      </iconSet>
    </cfRule>
  </conditionalFormatting>
  <conditionalFormatting sqref="E13">
    <cfRule type="iconSet" priority="23">
      <iconSet iconSet="3Symbols" showValue="0">
        <cfvo type="percent" val="0"/>
        <cfvo type="num" val="1"/>
        <cfvo type="num" val="2"/>
      </iconSet>
    </cfRule>
  </conditionalFormatting>
  <conditionalFormatting sqref="E16">
    <cfRule type="iconSet" priority="21">
      <iconSet iconSet="3Symbols" showValue="0">
        <cfvo type="percent" val="0"/>
        <cfvo type="num" val="1"/>
        <cfvo type="num" val="2"/>
      </iconSet>
    </cfRule>
  </conditionalFormatting>
  <conditionalFormatting sqref="E23">
    <cfRule type="iconSet" priority="18">
      <iconSet iconSet="3Symbols" showValue="0">
        <cfvo type="percent" val="0"/>
        <cfvo type="num" val="1"/>
        <cfvo type="num" val="2"/>
      </iconSet>
    </cfRule>
  </conditionalFormatting>
  <conditionalFormatting sqref="E25 E9 E11 E15 E17 E19 E21 E35 E37 E27 E29 E31 E39 E41 E43 E45 E47 E51">
    <cfRule type="iconSet" priority="51">
      <iconSet iconSet="3Symbols" showValue="0">
        <cfvo type="percent" val="0"/>
        <cfvo type="num" val="1"/>
        <cfvo type="num" val="2"/>
      </iconSet>
    </cfRule>
  </conditionalFormatting>
  <conditionalFormatting sqref="E26">
    <cfRule type="iconSet" priority="14">
      <iconSet iconSet="3Symbols" showValue="0">
        <cfvo type="percent" val="0"/>
        <cfvo type="num" val="1"/>
        <cfvo type="num" val="2"/>
      </iconSet>
    </cfRule>
  </conditionalFormatting>
  <conditionalFormatting sqref="E28 E18 E12 E14 E20 E36 E38 E22 E24 E32 E34 E40 E42 E44 E46 E48 E50 E52 E54 E56 E58 E60 E62 E64 E66 E68 E70 E72">
    <cfRule type="iconSet" priority="52">
      <iconSet iconSet="3Symbols" showValue="0">
        <cfvo type="percent" val="0"/>
        <cfvo type="num" val="1"/>
        <cfvo type="num" val="2"/>
      </iconSet>
    </cfRule>
  </conditionalFormatting>
  <conditionalFormatting sqref="E30">
    <cfRule type="iconSet" priority="13">
      <iconSet iconSet="3Symbols" showValue="0">
        <cfvo type="percent" val="0"/>
        <cfvo type="num" val="1"/>
        <cfvo type="num" val="2"/>
      </iconSet>
    </cfRule>
  </conditionalFormatting>
  <conditionalFormatting sqref="E33">
    <cfRule type="iconSet" priority="11">
      <iconSet iconSet="3Symbols" showValue="0">
        <cfvo type="percent" val="0"/>
        <cfvo type="num" val="1"/>
        <cfvo type="num" val="2"/>
      </iconSet>
    </cfRule>
  </conditionalFormatting>
  <conditionalFormatting sqref="E49">
    <cfRule type="iconSet" priority="9">
      <iconSet iconSet="3Symbols" showValue="0">
        <cfvo type="percent" val="0"/>
        <cfvo type="num" val="1"/>
        <cfvo type="num" val="2"/>
      </iconSet>
    </cfRule>
  </conditionalFormatting>
  <conditionalFormatting sqref="E53">
    <cfRule type="iconSet" priority="7">
      <iconSet iconSet="3Symbols" showValue="0">
        <cfvo type="percent" val="0"/>
        <cfvo type="num" val="1"/>
        <cfvo type="num" val="2"/>
      </iconSet>
    </cfRule>
  </conditionalFormatting>
  <conditionalFormatting sqref="E55 E57 E59 E61 E63 E65 E67 E69 E71 E73">
    <cfRule type="iconSet" priority="5">
      <iconSet iconSet="3Symbols" showValue="0">
        <cfvo type="percent" val="0"/>
        <cfvo type="num" val="1"/>
        <cfvo type="num" val="2"/>
      </iconSet>
    </cfRule>
  </conditionalFormatting>
  <conditionalFormatting sqref="F7:G73">
    <cfRule type="containsText" dxfId="8" priority="1" operator="containsText" text="Please fill in data">
      <formula>NOT(ISERROR(SEARCH("Please fill in data",F7)))</formula>
    </cfRule>
  </conditionalFormatting>
  <dataValidations count="1">
    <dataValidation type="decimal" allowBlank="1" showInputMessage="1" showErrorMessage="1" errorTitle="Data validation" error="Please enter numeric data." sqref="F7:F73" xr:uid="{DFA175E9-9EE8-4B55-BF5A-89CAF6E6D4CB}">
      <formula1>-9.99999999999999E+27</formula1>
      <formula2>9.99999999999999E+27</formula2>
    </dataValidation>
  </dataValidations>
  <hyperlinks>
    <hyperlink ref="H5" r:id="rId1" xr:uid="{827C1D4B-A8EC-4500-8CFC-EABAB242E35D}"/>
  </hyperlinks>
  <pageMargins left="0.70866141732283472" right="0.70866141732283472" top="0.45" bottom="0.74803149606299213" header="0.31496062992125984" footer="0.31496062992125984"/>
  <pageSetup paperSize="9" scale="72" fitToHeight="0" orientation="landscape" r:id="rId2"/>
  <headerFooter>
    <oddFooter>&amp;LINREV&amp;CPage &amp;P of &amp;N&amp;RDate &amp;D</oddFooter>
  </headerFooter>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M D A A B Q S w M E F A A C A A g A a V F f V 6 s Y q a K j A A A A 9 g A A A B I A H A B D b 2 5 m a W c v U G F j a 2 F n Z S 5 4 b W w g o h g A K K A U A A A A A A A A A A A A A A A A A A A A A A A A A A A A h Y + x D o I w F E V / h X S n L d X B k E c Z X M G Y m B j X B i o 0 w s P Q Y v k 3 B z / J X x C j q J v j P f c M 9 9 6 v N 0 j H t g k u u r e m w 4 R E l J N A Y 9 G V B q u E D O 4 Y r k g q Y a u K k 6 p 0 M M l o 4 9 G W C a m d O 8 e M e e + p X 9 C u r 5 j g P G K H P N s V t W 4 V + c j m v x w a t E 5 h o Y m E / W u M F D Q S g o q l o B z Y D C E 3 + B X E t P f Z / k B Y D 4 0 b e i 0 1 h p s M 2 B y B v T / I B 1 B L A w Q U A A I A C A B p U V 9 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V F f V y i K R 7 g O A A A A E Q A A A B M A H A B G b 3 J t d W x h c y 9 T Z W N 0 a W 9 u M S 5 t I K I Y A C i g F A A A A A A A A A A A A A A A A A A A A A A A A A A A A C t O T S 7 J z M 9 T C I b Q h t Y A U E s B A i 0 A F A A C A A g A a V F f V 6 s Y q a K j A A A A 9 g A A A B I A A A A A A A A A A A A A A A A A A A A A A E N v b m Z p Z y 9 Q Y W N r Y W d l L n h t b F B L A Q I t A B Q A A g A I A G l R X 1 c P y u m r p A A A A O k A A A A T A A A A A A A A A A A A A A A A A O 8 A A A B b Q 2 9 u d G V u d F 9 U e X B l c 1 0 u e G 1 s U E s B A i 0 A F A A C A A g A a V F f V y 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N B l z E M S P h h K l X g w / K x V 8 M w A A A A A A g A A A A A A E G Y A A A A B A A A g A A A A x 6 l g T F n K G q 3 H q f 0 A O x 7 8 Y 5 0 h v W j j 8 6 B d a e b a G M u C t F o A A A A A D o A A A A A C A A A g A A A A p p A M M U m Q d 9 b B Y 1 3 U g l l s h Z a y O c B D 2 M D B W 3 h 9 e X / T N E Z Q A A A A Q n 0 0 I f t s 0 J r h s 8 T N b t G I O g W T 9 Z K W 1 Z / D P H U O k 2 J I U Y B v 1 5 h z J d 4 o n V F n M V W E i H w m e E l B L Y J 3 I x n i H V y D p Y o s 7 A j i z g Y 8 h Q N 1 K / J A a Y g K 6 b F A A A A A k N p 9 h i o j 4 V I 6 2 5 o E D Q d h K a s v M 6 4 f m z D d U F i d s 2 u 5 A l 6 R 6 O J 7 L 6 C + s M W 9 C w q 3 8 d g p 4 A P B / p h Q x p T 1 6 6 X m 6 E q J p w = = < / D a t a M a s h u p > 
</file>

<file path=customXml/item2.xml><?xml version="1.0" encoding="utf-8"?>
<ct:contentTypeSchema xmlns:ct="http://schemas.microsoft.com/office/2006/metadata/contentType" xmlns:ma="http://schemas.microsoft.com/office/2006/metadata/properties/metaAttributes" ct:_="" ma:_="" ma:contentTypeName="Document" ma:contentTypeID="0x010100BBCAB4587E088D479E5773DC0E1345A9" ma:contentTypeVersion="8" ma:contentTypeDescription="Create a new document." ma:contentTypeScope="" ma:versionID="d00a8bf1ecad47c3d332bded7c500b28">
  <xsd:schema xmlns:xsd="http://www.w3.org/2001/XMLSchema" xmlns:xs="http://www.w3.org/2001/XMLSchema" xmlns:p="http://schemas.microsoft.com/office/2006/metadata/properties" xmlns:ns2="7305f26e-cf41-458e-bb1c-bbba07a53ba6" xmlns:ns3="27c81474-48a2-4221-a8fb-3c328a106b84" targetNamespace="http://schemas.microsoft.com/office/2006/metadata/properties" ma:root="true" ma:fieldsID="8b463d15f6647272a7850b8b78a6a255" ns2:_="" ns3:_="">
    <xsd:import namespace="7305f26e-cf41-458e-bb1c-bbba07a53ba6"/>
    <xsd:import namespace="27c81474-48a2-4221-a8fb-3c328a106b8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05f26e-cf41-458e-bb1c-bbba07a53b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c81474-48a2-4221-a8fb-3c328a106b8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27c81474-48a2-4221-a8fb-3c328a106b84">
      <UserInfo>
        <DisplayName>Constantin Sorlescu</DisplayName>
        <AccountId>65</AccountId>
        <AccountType/>
      </UserInfo>
      <UserInfo>
        <DisplayName>Iryna Pylypchuk</DisplayName>
        <AccountId>37</AccountId>
        <AccountType/>
      </UserInfo>
      <UserInfo>
        <DisplayName>Jeff Rupp</DisplayName>
        <AccountId>67</AccountId>
        <AccountType/>
      </UserInfo>
      <UserInfo>
        <DisplayName>Hedda Hollander</DisplayName>
        <AccountId>66</AccountId>
        <AccountType/>
      </UserInfo>
      <UserInfo>
        <DisplayName>Lonneke Löwik</DisplayName>
        <AccountId>59</AccountId>
        <AccountType/>
      </UserInfo>
      <UserInfo>
        <DisplayName>SharingLinks.84f5b37f-5f74-49b1-81d3-99032ed84f02.Flexible.c7e6df9f-443a-49e6-95d7-7a592080acc7</DisplayName>
        <AccountId>2340</AccountId>
        <AccountType/>
      </UserInfo>
      <UserInfo>
        <DisplayName>Megan Leong</DisplayName>
        <AccountId>1525</AccountId>
        <AccountType/>
      </UserInfo>
    </SharedWithUsers>
  </documentManagement>
</p:properties>
</file>

<file path=customXml/itemProps1.xml><?xml version="1.0" encoding="utf-8"?>
<ds:datastoreItem xmlns:ds="http://schemas.openxmlformats.org/officeDocument/2006/customXml" ds:itemID="{25ED4D86-A8C4-440F-917C-9E9D8CFECF97}"/>
</file>

<file path=customXml/itemProps2.xml><?xml version="1.0" encoding="utf-8"?>
<ds:datastoreItem xmlns:ds="http://schemas.openxmlformats.org/officeDocument/2006/customXml" ds:itemID="{6C241DFF-5C78-4004-B5D7-B98D7C546B29}"/>
</file>

<file path=customXml/itemProps3.xml><?xml version="1.0" encoding="utf-8"?>
<ds:datastoreItem xmlns:ds="http://schemas.openxmlformats.org/officeDocument/2006/customXml" ds:itemID="{A33E6A94-21C8-42DE-B7D9-70A38FD3127D}"/>
</file>

<file path=customXml/itemProps4.xml><?xml version="1.0" encoding="utf-8"?>
<ds:datastoreItem xmlns:ds="http://schemas.openxmlformats.org/officeDocument/2006/customXml" ds:itemID="{1CDDF706-5A05-4316-8A65-CB018B46B96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Constantin.Sorlescu@inrev.org</dc:creator>
  <cp:keywords/>
  <dc:description/>
  <cp:lastModifiedBy/>
  <cp:revision/>
  <dcterms:created xsi:type="dcterms:W3CDTF">2016-11-10T18:30:12Z</dcterms:created>
  <dcterms:modified xsi:type="dcterms:W3CDTF">2024-03-19T12:32:04Z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0x010100BBCAB4587E088D479E5773DC0E1345A9</vt:lpwstr>
  </property>
  <property fmtid="{D5CDD505-2E9C-101B-9397-08002B2CF9AE}" pid="3" name="MediaServiceImageTags">
    <vt:lpwstr/>
  </property>
  <property fmtid="{D5CDD505-2E9C-101B-9397-08002B2CF9AE}" pid="4" name="MSIP_Label_ea60d57e-af5b-4752-ac57-3e4f28ca11dc_Enabled">
    <vt:lpwstr>true</vt:lpwstr>
  </property>
  <property fmtid="{D5CDD505-2E9C-101B-9397-08002B2CF9AE}" pid="5" name="MSIP_Label_ea60d57e-af5b-4752-ac57-3e4f28ca11dc_SetDate">
    <vt:lpwstr>2023-02-21T10:25:14Z</vt:lpwstr>
  </property>
  <property fmtid="{D5CDD505-2E9C-101B-9397-08002B2CF9AE}" pid="6" name="MSIP_Label_ea60d57e-af5b-4752-ac57-3e4f28ca11dc_Method">
    <vt:lpwstr>Standard</vt:lpwstr>
  </property>
  <property fmtid="{D5CDD505-2E9C-101B-9397-08002B2CF9AE}" pid="7" name="MSIP_Label_ea60d57e-af5b-4752-ac57-3e4f28ca11dc_Name">
    <vt:lpwstr>ea60d57e-af5b-4752-ac57-3e4f28ca11dc</vt:lpwstr>
  </property>
  <property fmtid="{D5CDD505-2E9C-101B-9397-08002B2CF9AE}" pid="8" name="MSIP_Label_ea60d57e-af5b-4752-ac57-3e4f28ca11dc_SiteId">
    <vt:lpwstr>36da45f1-dd2c-4d1f-af13-5abe46b99921</vt:lpwstr>
  </property>
  <property fmtid="{D5CDD505-2E9C-101B-9397-08002B2CF9AE}" pid="9" name="MSIP_Label_ea60d57e-af5b-4752-ac57-3e4f28ca11dc_ActionId">
    <vt:lpwstr>f6cba0e7-7026-46fa-8946-2c58fff4cdd4</vt:lpwstr>
  </property>
  <property fmtid="{D5CDD505-2E9C-101B-9397-08002B2CF9AE}" pid="10" name="MSIP_Label_ea60d57e-af5b-4752-ac57-3e4f28ca11dc_ContentBits">
    <vt:lpwstr>0</vt:lpwstr>
  </property>
</Properties>
</file>