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hidePivotFieldList="1"/>
  <mc:AlternateContent xmlns:mc="http://schemas.openxmlformats.org/markup-compatibility/2006">
    <mc:Choice Requires="x15">
      <x15ac:absPath xmlns:x15ac="http://schemas.microsoft.com/office/spreadsheetml/2010/11/ac" url="https://inrev.sharepoint.com/sites/INREVTeam/Shared Documents/Professional standards/04 INREV Guidelines/2023 Standardised templates Review Project/Consultation stage/02_INREV ESG SDDS/"/>
    </mc:Choice>
  </mc:AlternateContent>
  <xr:revisionPtr revIDLastSave="2316" documentId="13_ncr:20001_{D501995F-1BDF-4887-8B79-0F17E19715C7}" xr6:coauthVersionLast="47" xr6:coauthVersionMax="47" xr10:uidLastSave="{5257C8F0-76A6-4971-B65C-2C554ABBE13E}"/>
  <bookViews>
    <workbookView xWindow="-120" yWindow="-120" windowWidth="29040" windowHeight="15840" tabRatio="908" activeTab="1" xr2:uid="{00000000-000D-0000-FFFF-FFFF00000000}"/>
  </bookViews>
  <sheets>
    <sheet name="Disclaimer" sheetId="42" r:id="rId1"/>
    <sheet name="ESG Environmental- Vehicle Data" sheetId="25" r:id="rId2"/>
    <sheet name="ESG Environmental- Asset Data" sheetId="26" r:id="rId3"/>
    <sheet name="Asset Data Definitions " sheetId="33" r:id="rId4"/>
    <sheet name="Dropdown Options" sheetId="22" state="hidden" r:id="rId5"/>
    <sheet name="Graph Tables" sheetId="12" state="veryHidden" r:id="rId6"/>
    <sheet name="Tables" sheetId="4" state="veryHidden" r:id="rId7"/>
  </sheets>
  <externalReferences>
    <externalReference r:id="rId8"/>
    <externalReference r:id="rId9"/>
  </externalReferences>
  <definedNames>
    <definedName name="_xlnm._FilterDatabase" localSheetId="3" hidden="1">'Asset Data Definitions '!$A$5:$D$56</definedName>
    <definedName name="_xlnm._FilterDatabase" localSheetId="1" hidden="1">'ESG Environmental- Vehicle Data'!#REF!</definedName>
    <definedName name="_xlnm._FilterDatabase" localSheetId="5" hidden="1">'Graph Tables'!$A$1:$G$241</definedName>
    <definedName name="_xlnm._FilterDatabase" localSheetId="6" hidden="1">Tables!$AH$1:$AM$241</definedName>
    <definedName name="AccountingBasis">[1]DropDownOptions!$E$186:$E$187</definedName>
    <definedName name="AccountingStandard">[1]DropDownOptions!$E$176:$E$185</definedName>
    <definedName name="AnyPartialAcquisitions">[1]DropDownOptions!$E$237:$E$238</definedName>
    <definedName name="AnyPartialDispositions">[1]DropDownOptions!$E$259:$E$260</definedName>
    <definedName name="AppraisalType">[1]DropDownOptions!$E$207:$E$210</definedName>
    <definedName name="Asset_Financing">[1]DropDownOptions!$E$223:$E$224</definedName>
    <definedName name="AssetLifeCycle">[1]DropDownOptions!$E$123:$E$129</definedName>
    <definedName name="AssetReportingCurrency">[1]DropDownOptions!$E$188:$E$204</definedName>
    <definedName name="AssetSold">[1]DropDownOptions!#REF!</definedName>
    <definedName name="AssetType">[1]DropDownOptions!$E$71:$E$84</definedName>
    <definedName name="Boolean">#REF!</definedName>
    <definedName name="Countries">Tables!$AI$1:$AM$241</definedName>
    <definedName name="Country" localSheetId="0">OFFSET('[2]Graph Tables'!$BM$2,,,100-COUNTIF('[2]Graph Tables'!$BM$2:$BM$101," "))</definedName>
    <definedName name="Country">OFFSET('Graph Tables'!$BM$2,,,100-COUNTIF('Graph Tables'!$BM$2:$BM$101," "))</definedName>
    <definedName name="COUNTRY_LISt">#REF!</definedName>
    <definedName name="Country2">#REF!</definedName>
    <definedName name="Countrydropdown" localSheetId="0">OFFSET('[2]Graph Tables'!$AF$1,,,101-COUNTIF('[2]Graph Tables'!$AF$1:$AF$101," "))</definedName>
    <definedName name="Countrydropdown">OFFSET('Graph Tables'!$AF$1,,,101-COUNTIF('Graph Tables'!$AF$1:$AF$101," "))</definedName>
    <definedName name="CountrySel" localSheetId="0">OFFSET('[2]Graph Tables'!$AF$1,,,101-COUNTIF('[2]Graph Tables'!$AF$1:$AF$101," "))</definedName>
    <definedName name="CountrySel">OFFSET('Graph Tables'!$AF$1,,,101-COUNTIF('Graph Tables'!$AF$1:$AF$101," "))</definedName>
    <definedName name="CountrySelTitle" localSheetId="0">'[2]Graph Tables'!$AE$1:$AF$101</definedName>
    <definedName name="CountrySelTitle">'Graph Tables'!$AE$1:$AF$101</definedName>
    <definedName name="CountryTot" localSheetId="0">OFFSET('[2]Graph Tables'!$BN$2,,,100-COUNTIF('[2]Graph Tables'!$BN$2:$BN$101,0))</definedName>
    <definedName name="CountryTot">OFFSET('Graph Tables'!$BN$2,,,100-COUNTIF('Graph Tables'!$BN$2:$BN$101,0))</definedName>
    <definedName name="Currency" localSheetId="0">[2]Tables!$H$1:$I$36</definedName>
    <definedName name="Currency">Tables!$H$1:$I$36</definedName>
    <definedName name="DebtValuationBasis">[1]DropDownOptions!$E$227:$E$228</definedName>
    <definedName name="Divide" localSheetId="0">'[2]Graph Tables'!$FO$1:$FR$4</definedName>
    <definedName name="Divide">'Graph Tables'!$FO$1:$FR$4</definedName>
    <definedName name="FinalDispositionType">[1]DropDownOptions!$E$252:$E$258</definedName>
    <definedName name="FundManager">#REF!</definedName>
    <definedName name="FundStructure">[1]DropDownOptions!$E$155:$E$156</definedName>
    <definedName name="FundStyle">[1]DropDownOptions!$E$152:$E$154</definedName>
    <definedName name="FundStyleifOwnedbyaFund">#REF!</definedName>
    <definedName name="Google_Sheet_Link_1319268131" hidden="1">MRlis</definedName>
    <definedName name="Google_Sheet_Link_141883341" hidden="1">Country2</definedName>
    <definedName name="Google_Sheet_Link_1958554057" hidden="1">Country</definedName>
    <definedName name="Google_Sheet_Link_1999227158" hidden="1">Months</definedName>
    <definedName name="Google_Sheet_Link_414157307" hidden="1">Property</definedName>
    <definedName name="Google_Sheet_Link_436713366" hidden="1">Boolean</definedName>
    <definedName name="Google_Sheet_Link_733410729" hidden="1">MR</definedName>
    <definedName name="GR1Range" localSheetId="0">OFFSET('[2]Graph Tables'!$BM$2,,,100-COUNTIF('[2]Graph Tables'!$BM$2:$BM$101," "),2)</definedName>
    <definedName name="GR1Range">OFFSET('Graph Tables'!$BM$2,,,100-COUNTIF('Graph Tables'!$BM$2:$BM$101," "),2)</definedName>
    <definedName name="GR2Range" localSheetId="0">OFFSET('[2]Graph Tables'!#REF!,,,24-COUNTIF('[2]Graph Tables'!#REF!," "),2)</definedName>
    <definedName name="GR2Range">OFFSET('Graph Tables'!#REF!,,,24-COUNTIF('Graph Tables'!#REF!," "),2)</definedName>
    <definedName name="GR3Range" localSheetId="0">OFFSET('[2]Graph Tables'!$ET$2,,,10-COUNTIF('[2]Graph Tables'!$ET$2:$ET$11," "),2)</definedName>
    <definedName name="GR3Range">OFFSET('Graph Tables'!$ET$2,,,10-COUNTIF('Graph Tables'!$ET$2:$ET$11," "),2)</definedName>
    <definedName name="Investor">#REF!</definedName>
    <definedName name="InvestorType">#REF!</definedName>
    <definedName name="MasterDefCol">[1]DropDownOptions!$C$6:$C$268</definedName>
    <definedName name="MasterDefinitions">[1]DropDownOptions!$B$6:$I$268</definedName>
    <definedName name="Months">#REF!</definedName>
    <definedName name="MR">#REF!</definedName>
    <definedName name="MRlis">#REF!</definedName>
    <definedName name="OwnerOccupied">[1]DropDownOptions!$E$138:$E$139</definedName>
    <definedName name="OwnershipType">[1]DropDownOptions!$E$136:$E$137</definedName>
    <definedName name="PA">#REF!</definedName>
    <definedName name="PartOfVehicle">[1]DropDownOptions!$E$133:$E$134</definedName>
    <definedName name="Period" localSheetId="0">[2]Tables!$AO$1:$AR$129</definedName>
    <definedName name="Period">Tables!$AO$1:$AR$129</definedName>
    <definedName name="PeriodNr" localSheetId="0">[2]Tables!$AP$1:$AR$129</definedName>
    <definedName name="PeriodNr">Tables!$AP$1:$AR$129</definedName>
    <definedName name="Port">Tables!$N$1:$Q$63</definedName>
    <definedName name="_xlnm.Print_Area" localSheetId="1">'ESG Environmental- Vehicle Data'!$A$1:$F$103</definedName>
    <definedName name="_xlnm.Print_Area" localSheetId="6">Tables!$A$2:$AG$63</definedName>
    <definedName name="_xlnm.Print_Titles" localSheetId="1">'ESG Environmental- Vehicle Data'!$1:$2</definedName>
    <definedName name="Property">#REF!</definedName>
    <definedName name="PropertyLifeCycle">#REF!</definedName>
    <definedName name="PropertyType">#REF!</definedName>
    <definedName name="Ranking1" localSheetId="0">'[2]Graph Tables'!$AJ$1:$AK$241</definedName>
    <definedName name="Ranking1">'Graph Tables'!$AJ$1:$AK$241</definedName>
    <definedName name="Ranking2">'Graph Tables'!$D$1:$AC$241</definedName>
    <definedName name="Ranking3">'Graph Tables'!$DZ$1:$EB$25</definedName>
    <definedName name="Ranking4" localSheetId="0">'[2]Graph Tables'!$EX$2:$FA$12</definedName>
    <definedName name="Ranking4">'Graph Tables'!$EX$2:$FA$12</definedName>
    <definedName name="Ranking5" localSheetId="0">'[2]Graph Tables'!$DU$1:$DV$25</definedName>
    <definedName name="Ranking5">'Graph Tables'!$DU$1:$DV$25</definedName>
    <definedName name="Ranking6" localSheetId="0">'[2]Graph Tables'!$EI$1:$EJ$25</definedName>
    <definedName name="Ranking6">'Graph Tables'!$EI$1:$EJ$25</definedName>
    <definedName name="Ranking7" localSheetId="0">'[2]Graph Tables'!$C$1:$D$241</definedName>
    <definedName name="Ranking7">'Graph Tables'!$C$1:$D$241</definedName>
    <definedName name="ReportingCurrency">#REF!</definedName>
    <definedName name="ReportingFrequency">[1]DropDownOptions!$E$8:$E$11</definedName>
    <definedName name="SCP" localSheetId="0">[2]Tables!$E$1:$F$6</definedName>
    <definedName name="SCP">Tables!$E$1:$F$6</definedName>
    <definedName name="SCPa" localSheetId="0">[2]Tables!$AE$1:$AF$5</definedName>
    <definedName name="SCPa">Tables!$AE$1:$AF$5</definedName>
    <definedName name="SCPb" localSheetId="0">[2]Tables!$AE$7:$AF$11</definedName>
    <definedName name="SCPb">Tables!$AE$7:$AF$11</definedName>
    <definedName name="SCPc" localSheetId="0">[2]Tables!$AE$13:$AF$16</definedName>
    <definedName name="SCPc">Tables!$AE$13:$AF$16</definedName>
    <definedName name="SCPd" localSheetId="0">[2]Tables!$AE$18:$AF$24</definedName>
    <definedName name="SCPd">Tables!$AE$18:$AF$23</definedName>
    <definedName name="Sectordropdown" localSheetId="0">OFFSET('[2]Graph Tables'!$EB$1:$EB$25,,,25-COUNTIF('[2]Graph Tables'!$EB$1:$EB$25," "))</definedName>
    <definedName name="Sectordropdown">OFFSET('Graph Tables'!$EB$1:$EB$25,,,25-COUNTIF('Graph Tables'!$EB$1:$EB$25," "))</definedName>
    <definedName name="SectorGraph" localSheetId="0">OFFSET('[2]Graph Tables'!$EP$1:$EQ25,,,25-COUNTIF('[2]Graph Tables'!$EP$1:$EQ$25," "))</definedName>
    <definedName name="SectorGraph">OFFSET('Graph Tables'!$EP$1:$EQ25,,,25-COUNTIF('Graph Tables'!$EP$1:$EQ$25," "))</definedName>
    <definedName name="Sectorperc">#REF!</definedName>
    <definedName name="SectorSel" localSheetId="0">OFFSET('[2]Graph Tables'!$EP$2,,,24-COUNTIF('[2]Graph Tables'!$EP$2:$EP$25," "))</definedName>
    <definedName name="SectorSel">OFFSET('Graph Tables'!$EP$2,,,24-COUNTIF('Graph Tables'!$EP$2:$EP$25," "))</definedName>
    <definedName name="SectorSelTitle" localSheetId="0">'[2]Graph Tables'!$EA$1:$EB$25</definedName>
    <definedName name="SectorSelTitle">'Graph Tables'!$EA$1:$EB$25</definedName>
    <definedName name="SectorTot" localSheetId="0">OFFSET('[2]Graph Tables'!$EQ$2,,,24-COUNTIF('[2]Graph Tables'!$EQ$2:$EQ$25,0))</definedName>
    <definedName name="SectorTot">OFFSET('Graph Tables'!$EQ$2,,,24-COUNTIF('Graph Tables'!$EQ$2:$EQ$25,0))</definedName>
    <definedName name="Tenant" localSheetId="0">OFFSET('[2]Graph Tables'!$ET$2,,,10-COUNTIF('[2]Graph Tables'!$ET$2:$ET$101," "))</definedName>
    <definedName name="Tenant">OFFSET('Graph Tables'!$ET$2,,,10-COUNTIF('Graph Tables'!$ET$2:$ET$101," "))</definedName>
    <definedName name="Tenants">'Graph Tables'!$EY$2:$EZ$11</definedName>
    <definedName name="TenantsTot" localSheetId="0">OFFSET('[2]Graph Tables'!$EU$2,,,10-COUNTIF('[2]Graph Tables'!$EU$2:$EU$11,0))</definedName>
    <definedName name="TenantsTot">OFFSET('Graph Tables'!$EU$2,,,10-COUNTIF('Graph Tables'!$EU$2:$EU$11,0))</definedName>
    <definedName name="TypeofOwnership">#REF!</definedName>
    <definedName name="TypeSale">#REF!</definedName>
    <definedName name="UnitAreaMeasurement">[1]DropDownOptions!$E$140:$E$142</definedName>
    <definedName name="UnitsofMeasurementsqmorsqf">#REF!</definedName>
    <definedName name="ValuationBasis">[1]DropDownOptions!$E$215:$E$216</definedName>
    <definedName name="ValuationStandard">[1]DropDownOptions!$E$211:$E$214</definedName>
    <definedName name="VehicleReportingCurrency">[1]DropDownOptions!$E$157:$E$173</definedName>
    <definedName name="VehicleType">[1]DropDownOptions!$E$148:$E$151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6" l="1"/>
  <c r="E34" i="25"/>
  <c r="E17" i="25"/>
  <c r="E3" i="25"/>
  <c r="E75" i="25"/>
  <c r="E74" i="25"/>
  <c r="E41" i="25"/>
  <c r="D13" i="25" l="1"/>
  <c r="AO23" i="26" l="1"/>
  <c r="AN23" i="26"/>
  <c r="AO22" i="26"/>
  <c r="AN22" i="26"/>
  <c r="AO21" i="26"/>
  <c r="AN21" i="26"/>
  <c r="AO20" i="26"/>
  <c r="AN20" i="26"/>
  <c r="AO19" i="26"/>
  <c r="AN19" i="26"/>
  <c r="AO18" i="26"/>
  <c r="AN18" i="26"/>
  <c r="AO17" i="26"/>
  <c r="AN17" i="26"/>
  <c r="AO16" i="26"/>
  <c r="AN16" i="26"/>
  <c r="AO15" i="26"/>
  <c r="AN15" i="26"/>
  <c r="AO14" i="26"/>
  <c r="AN14" i="26"/>
  <c r="AO13" i="26"/>
  <c r="AN13" i="26"/>
  <c r="AO12" i="26"/>
  <c r="AN12" i="26"/>
  <c r="AO11" i="26"/>
  <c r="AN11" i="26"/>
  <c r="X23" i="26"/>
  <c r="X22" i="26"/>
  <c r="X21" i="26"/>
  <c r="X20" i="26"/>
  <c r="X19" i="26"/>
  <c r="X18" i="26"/>
  <c r="X17" i="26"/>
  <c r="X16" i="26"/>
  <c r="X15" i="26"/>
  <c r="X14" i="26"/>
  <c r="X13" i="26"/>
  <c r="X12" i="26"/>
  <c r="X11" i="26"/>
  <c r="D32" i="25"/>
  <c r="D97" i="25"/>
  <c r="D96" i="25"/>
  <c r="D44" i="25"/>
  <c r="D28" i="25"/>
  <c r="D26" i="25"/>
  <c r="M13" i="22"/>
  <c r="M14" i="22" s="1"/>
  <c r="M15" i="22" s="1"/>
  <c r="M16" i="22" s="1"/>
  <c r="M17" i="22" s="1"/>
  <c r="M18" i="22" s="1"/>
  <c r="M19" i="22" s="1"/>
  <c r="M20" i="22" s="1"/>
  <c r="M21" i="22" s="1"/>
  <c r="M22" i="22" s="1"/>
  <c r="M23" i="22" s="1"/>
  <c r="M24" i="22" s="1"/>
  <c r="M25" i="22" s="1"/>
  <c r="M26" i="22" s="1"/>
  <c r="M27" i="22" s="1"/>
  <c r="D9" i="25" l="1"/>
  <c r="D7" i="25"/>
  <c r="D5" i="25"/>
  <c r="D8" i="25"/>
  <c r="D6" i="25"/>
  <c r="P25" i="26" l="1"/>
  <c r="D31" i="25" l="1"/>
  <c r="D30" i="25"/>
  <c r="D29" i="25"/>
  <c r="D27" i="25"/>
  <c r="D24" i="25"/>
  <c r="D22" i="25"/>
  <c r="D23" i="25"/>
  <c r="D21" i="25"/>
  <c r="D20" i="25"/>
  <c r="D78" i="25"/>
  <c r="D72" i="25"/>
  <c r="D66" i="25"/>
  <c r="D77" i="25"/>
  <c r="D14" i="25"/>
  <c r="D102" i="25"/>
  <c r="D101" i="25"/>
  <c r="D100" i="25"/>
  <c r="D99" i="25"/>
  <c r="D98" i="25"/>
  <c r="D95" i="25"/>
  <c r="D94" i="25"/>
  <c r="D93" i="25"/>
  <c r="D92" i="25"/>
  <c r="D91" i="25"/>
  <c r="D90" i="25"/>
  <c r="D89" i="25"/>
  <c r="D88" i="25"/>
  <c r="D87" i="25"/>
  <c r="D86" i="25"/>
  <c r="D85" i="25"/>
  <c r="D84" i="25"/>
  <c r="D83" i="25"/>
  <c r="D82" i="25"/>
  <c r="D81" i="25"/>
  <c r="D80" i="25"/>
  <c r="D79" i="25"/>
  <c r="D76" i="25"/>
  <c r="D73" i="25"/>
  <c r="D71" i="25"/>
  <c r="D70" i="25"/>
  <c r="D69" i="25"/>
  <c r="D68" i="25"/>
  <c r="D67" i="25"/>
  <c r="D65" i="25"/>
  <c r="D64" i="25"/>
  <c r="D63" i="25"/>
  <c r="D62" i="25"/>
  <c r="D61" i="25"/>
  <c r="D60" i="25"/>
  <c r="D59" i="25"/>
  <c r="D58" i="25"/>
  <c r="D57" i="25"/>
  <c r="D42" i="25"/>
  <c r="D40" i="25"/>
  <c r="D39" i="25"/>
  <c r="D15" i="25"/>
  <c r="D12" i="25"/>
  <c r="D25" i="25"/>
  <c r="D19" i="25"/>
  <c r="D51" i="25" l="1"/>
  <c r="D46" i="25"/>
  <c r="D52" i="25"/>
  <c r="D45" i="25"/>
  <c r="D47" i="25" l="1"/>
  <c r="D38" i="25"/>
  <c r="D48" i="25" l="1"/>
  <c r="D53" i="25"/>
  <c r="D11" i="25"/>
  <c r="D10" i="25"/>
  <c r="D50" i="25" l="1"/>
  <c r="D49" i="25"/>
  <c r="D37" i="25"/>
  <c r="D54" i="25"/>
  <c r="D56" i="25" l="1"/>
  <c r="D55" i="25"/>
  <c r="D36" i="25"/>
  <c r="AR98" i="4"/>
  <c r="AV8" i="4"/>
  <c r="AV9" i="4" s="1"/>
  <c r="AV10" i="4" s="1"/>
  <c r="AV11" i="4" s="1"/>
  <c r="AV12" i="4" s="1"/>
  <c r="AV13" i="4" s="1"/>
  <c r="AV14" i="4" s="1"/>
  <c r="AV15" i="4" s="1"/>
  <c r="AV16" i="4" s="1"/>
  <c r="AV17" i="4" s="1"/>
  <c r="AV18" i="4" s="1"/>
  <c r="AV19" i="4" s="1"/>
  <c r="AV20" i="4" s="1"/>
  <c r="AV21" i="4" s="1"/>
  <c r="FE18" i="12"/>
  <c r="D43" i="25" l="1"/>
  <c r="AV22" i="4" l="1"/>
  <c r="AR13" i="4"/>
  <c r="AR19" i="4"/>
  <c r="AR25" i="4"/>
  <c r="AR31" i="4"/>
  <c r="AR38" i="4"/>
  <c r="AR44" i="4"/>
  <c r="AR50" i="4"/>
  <c r="AR56" i="4"/>
  <c r="AR62" i="4"/>
  <c r="AR68" i="4"/>
  <c r="AR74" i="4"/>
  <c r="AR86" i="4"/>
  <c r="AR92" i="4"/>
  <c r="AR6" i="4"/>
  <c r="AR12" i="4"/>
  <c r="AR18" i="4"/>
  <c r="AR24" i="4"/>
  <c r="AR30" i="4"/>
  <c r="AR36" i="4"/>
  <c r="AR43" i="4"/>
  <c r="AR49" i="4"/>
  <c r="AR55" i="4"/>
  <c r="AR61" i="4"/>
  <c r="AR67" i="4"/>
  <c r="AR73" i="4"/>
  <c r="AR79" i="4"/>
  <c r="AR85" i="4"/>
  <c r="AR91" i="4"/>
  <c r="AR37" i="4"/>
  <c r="AR7" i="4"/>
  <c r="FE10" i="12" l="1"/>
  <c r="FE26" i="12"/>
  <c r="FM22" i="12" l="1"/>
  <c r="FM20" i="12" s="1"/>
  <c r="FL22" i="12"/>
  <c r="FL20" i="12" s="1"/>
  <c r="FK22" i="12"/>
  <c r="FK20" i="12" s="1"/>
  <c r="FM14" i="12"/>
  <c r="FM12" i="12" s="1"/>
  <c r="FL14" i="12"/>
  <c r="FL12" i="12" s="1"/>
  <c r="FK14" i="12"/>
  <c r="FK12" i="12" s="1"/>
  <c r="FA2" i="12" l="1"/>
  <c r="FA3" i="12"/>
  <c r="FA4" i="12"/>
  <c r="FA5" i="12"/>
  <c r="FA6" i="12"/>
  <c r="FA7" i="12"/>
  <c r="FA8" i="12"/>
  <c r="FA9" i="12"/>
  <c r="FA10" i="12"/>
  <c r="FA11" i="12"/>
  <c r="BJ1" i="12" l="1"/>
  <c r="AN1" i="12"/>
  <c r="AO1" i="12"/>
  <c r="AP1" i="12"/>
  <c r="AQ1" i="12"/>
  <c r="AR1" i="12"/>
  <c r="AS1" i="12"/>
  <c r="AT1" i="12"/>
  <c r="AU1" i="12"/>
  <c r="AV1" i="12"/>
  <c r="AW1" i="12"/>
  <c r="AX1" i="12"/>
  <c r="AY1" i="12"/>
  <c r="AZ1" i="12"/>
  <c r="BA1" i="12"/>
  <c r="BB1" i="12"/>
  <c r="BC1" i="12"/>
  <c r="BD1" i="12"/>
  <c r="BE1" i="12"/>
  <c r="BF1" i="12"/>
  <c r="BG1" i="12"/>
  <c r="BH1" i="12"/>
  <c r="BI1" i="12"/>
  <c r="AM1" i="12"/>
  <c r="D2" i="12" l="1"/>
  <c r="D4" i="12"/>
  <c r="AK4" i="12" s="1"/>
  <c r="D5" i="12"/>
  <c r="F5" i="12" s="1"/>
  <c r="D6" i="12"/>
  <c r="AK6" i="12" s="1"/>
  <c r="D7" i="12"/>
  <c r="AK7" i="12" s="1"/>
  <c r="D8" i="12"/>
  <c r="AK8" i="12" s="1"/>
  <c r="D9" i="12"/>
  <c r="AK9" i="12" s="1"/>
  <c r="D10" i="12"/>
  <c r="AK10" i="12" s="1"/>
  <c r="D11" i="12"/>
  <c r="AK11" i="12" s="1"/>
  <c r="D12" i="12"/>
  <c r="AK12" i="12" s="1"/>
  <c r="D13" i="12"/>
  <c r="AK13" i="12" s="1"/>
  <c r="D14" i="12"/>
  <c r="AK14" i="12" s="1"/>
  <c r="D15" i="12"/>
  <c r="AK15" i="12" s="1"/>
  <c r="D16" i="12"/>
  <c r="AK16" i="12" s="1"/>
  <c r="D17" i="12"/>
  <c r="AK17" i="12" s="1"/>
  <c r="D18" i="12"/>
  <c r="AK18" i="12" s="1"/>
  <c r="D19" i="12"/>
  <c r="AK19" i="12" s="1"/>
  <c r="D20" i="12"/>
  <c r="AK20" i="12" s="1"/>
  <c r="D21" i="12"/>
  <c r="AK21" i="12" s="1"/>
  <c r="D22" i="12"/>
  <c r="AK22" i="12" s="1"/>
  <c r="D23" i="12"/>
  <c r="AK23" i="12" s="1"/>
  <c r="D24" i="12"/>
  <c r="AK24" i="12" s="1"/>
  <c r="D25" i="12"/>
  <c r="AK25" i="12" s="1"/>
  <c r="D26" i="12"/>
  <c r="AK26" i="12" s="1"/>
  <c r="D27" i="12"/>
  <c r="AK27" i="12" s="1"/>
  <c r="D28" i="12"/>
  <c r="AK28" i="12" s="1"/>
  <c r="D29" i="12"/>
  <c r="AK29" i="12" s="1"/>
  <c r="D30" i="12"/>
  <c r="AK30" i="12" s="1"/>
  <c r="D31" i="12"/>
  <c r="AK31" i="12" s="1"/>
  <c r="D32" i="12"/>
  <c r="AK32" i="12" s="1"/>
  <c r="D33" i="12"/>
  <c r="AK33" i="12" s="1"/>
  <c r="D34" i="12"/>
  <c r="AK34" i="12" s="1"/>
  <c r="D35" i="12"/>
  <c r="AK35" i="12" s="1"/>
  <c r="D36" i="12"/>
  <c r="AK36" i="12" s="1"/>
  <c r="D37" i="12"/>
  <c r="AK37" i="12" s="1"/>
  <c r="D38" i="12"/>
  <c r="AK38" i="12" s="1"/>
  <c r="D39" i="12"/>
  <c r="AK39" i="12" s="1"/>
  <c r="D40" i="12"/>
  <c r="AK40" i="12" s="1"/>
  <c r="D41" i="12"/>
  <c r="AK41" i="12" s="1"/>
  <c r="D42" i="12"/>
  <c r="AK42" i="12" s="1"/>
  <c r="D43" i="12"/>
  <c r="AK43" i="12" s="1"/>
  <c r="D44" i="12"/>
  <c r="AK44" i="12" s="1"/>
  <c r="D45" i="12"/>
  <c r="AK45" i="12" s="1"/>
  <c r="D46" i="12"/>
  <c r="AK46" i="12" s="1"/>
  <c r="D47" i="12"/>
  <c r="AK47" i="12" s="1"/>
  <c r="D48" i="12"/>
  <c r="AK48" i="12" s="1"/>
  <c r="D49" i="12"/>
  <c r="AK49" i="12" s="1"/>
  <c r="D50" i="12"/>
  <c r="AK50" i="12" s="1"/>
  <c r="D51" i="12"/>
  <c r="AK51" i="12" s="1"/>
  <c r="D52" i="12"/>
  <c r="AK52" i="12" s="1"/>
  <c r="D53" i="12"/>
  <c r="AK53" i="12" s="1"/>
  <c r="D54" i="12"/>
  <c r="AK54" i="12" s="1"/>
  <c r="D55" i="12"/>
  <c r="AK55" i="12" s="1"/>
  <c r="D56" i="12"/>
  <c r="AK56" i="12" s="1"/>
  <c r="D57" i="12"/>
  <c r="AK57" i="12" s="1"/>
  <c r="D58" i="12"/>
  <c r="AK58" i="12" s="1"/>
  <c r="D59" i="12"/>
  <c r="AK59" i="12" s="1"/>
  <c r="D60" i="12"/>
  <c r="AK60" i="12" s="1"/>
  <c r="D61" i="12"/>
  <c r="AK61" i="12" s="1"/>
  <c r="D62" i="12"/>
  <c r="AK62" i="12" s="1"/>
  <c r="D63" i="12"/>
  <c r="AK63" i="12" s="1"/>
  <c r="D64" i="12"/>
  <c r="AK64" i="12" s="1"/>
  <c r="D65" i="12"/>
  <c r="AK65" i="12" s="1"/>
  <c r="D66" i="12"/>
  <c r="AK66" i="12" s="1"/>
  <c r="D67" i="12"/>
  <c r="AK67" i="12" s="1"/>
  <c r="D68" i="12"/>
  <c r="AK68" i="12" s="1"/>
  <c r="D69" i="12"/>
  <c r="AK69" i="12" s="1"/>
  <c r="D70" i="12"/>
  <c r="AK70" i="12" s="1"/>
  <c r="D71" i="12"/>
  <c r="AK71" i="12" s="1"/>
  <c r="D72" i="12"/>
  <c r="AK72" i="12" s="1"/>
  <c r="D73" i="12"/>
  <c r="AK73" i="12" s="1"/>
  <c r="D74" i="12"/>
  <c r="AK74" i="12" s="1"/>
  <c r="D75" i="12"/>
  <c r="AK75" i="12" s="1"/>
  <c r="D76" i="12"/>
  <c r="AK76" i="12" s="1"/>
  <c r="D77" i="12"/>
  <c r="AK77" i="12" s="1"/>
  <c r="D78" i="12"/>
  <c r="AK78" i="12" s="1"/>
  <c r="D79" i="12"/>
  <c r="AK79" i="12" s="1"/>
  <c r="D80" i="12"/>
  <c r="AK80" i="12" s="1"/>
  <c r="D81" i="12"/>
  <c r="AK81" i="12" s="1"/>
  <c r="D82" i="12"/>
  <c r="AK82" i="12" s="1"/>
  <c r="D83" i="12"/>
  <c r="AK83" i="12" s="1"/>
  <c r="D84" i="12"/>
  <c r="AK84" i="12" s="1"/>
  <c r="D85" i="12"/>
  <c r="AK85" i="12" s="1"/>
  <c r="D86" i="12"/>
  <c r="AK86" i="12" s="1"/>
  <c r="D87" i="12"/>
  <c r="AK87" i="12" s="1"/>
  <c r="D88" i="12"/>
  <c r="AK88" i="12" s="1"/>
  <c r="D89" i="12"/>
  <c r="AK89" i="12" s="1"/>
  <c r="D90" i="12"/>
  <c r="AK90" i="12" s="1"/>
  <c r="D91" i="12"/>
  <c r="AK91" i="12" s="1"/>
  <c r="D92" i="12"/>
  <c r="AK92" i="12" s="1"/>
  <c r="D93" i="12"/>
  <c r="AK93" i="12" s="1"/>
  <c r="D94" i="12"/>
  <c r="AK94" i="12" s="1"/>
  <c r="D95" i="12"/>
  <c r="AK95" i="12" s="1"/>
  <c r="D96" i="12"/>
  <c r="AK96" i="12" s="1"/>
  <c r="D97" i="12"/>
  <c r="AK97" i="12" s="1"/>
  <c r="D98" i="12"/>
  <c r="AK98" i="12" s="1"/>
  <c r="D99" i="12"/>
  <c r="AK99" i="12" s="1"/>
  <c r="D100" i="12"/>
  <c r="AK100" i="12" s="1"/>
  <c r="D101" i="12"/>
  <c r="AK101" i="12" s="1"/>
  <c r="D102" i="12"/>
  <c r="AK102" i="12" s="1"/>
  <c r="D103" i="12"/>
  <c r="AK103" i="12" s="1"/>
  <c r="D104" i="12"/>
  <c r="AK104" i="12" s="1"/>
  <c r="D105" i="12"/>
  <c r="AK105" i="12" s="1"/>
  <c r="D106" i="12"/>
  <c r="AK106" i="12" s="1"/>
  <c r="D107" i="12"/>
  <c r="AK107" i="12" s="1"/>
  <c r="D108" i="12"/>
  <c r="AK108" i="12" s="1"/>
  <c r="D109" i="12"/>
  <c r="AK109" i="12" s="1"/>
  <c r="D110" i="12"/>
  <c r="AK110" i="12" s="1"/>
  <c r="D111" i="12"/>
  <c r="AK111" i="12" s="1"/>
  <c r="D112" i="12"/>
  <c r="AK112" i="12" s="1"/>
  <c r="D113" i="12"/>
  <c r="AK113" i="12" s="1"/>
  <c r="D114" i="12"/>
  <c r="AK114" i="12" s="1"/>
  <c r="D115" i="12"/>
  <c r="AK115" i="12" s="1"/>
  <c r="D116" i="12"/>
  <c r="AK116" i="12" s="1"/>
  <c r="D117" i="12"/>
  <c r="AK117" i="12" s="1"/>
  <c r="D118" i="12"/>
  <c r="AK118" i="12" s="1"/>
  <c r="D119" i="12"/>
  <c r="AK119" i="12" s="1"/>
  <c r="D120" i="12"/>
  <c r="AK120" i="12" s="1"/>
  <c r="D121" i="12"/>
  <c r="AK121" i="12" s="1"/>
  <c r="D122" i="12"/>
  <c r="AK122" i="12" s="1"/>
  <c r="D123" i="12"/>
  <c r="AK123" i="12" s="1"/>
  <c r="D124" i="12"/>
  <c r="AK124" i="12" s="1"/>
  <c r="D125" i="12"/>
  <c r="AK125" i="12" s="1"/>
  <c r="D126" i="12"/>
  <c r="AK126" i="12" s="1"/>
  <c r="D127" i="12"/>
  <c r="AK127" i="12" s="1"/>
  <c r="D128" i="12"/>
  <c r="AK128" i="12" s="1"/>
  <c r="D129" i="12"/>
  <c r="AK129" i="12" s="1"/>
  <c r="D130" i="12"/>
  <c r="AK130" i="12" s="1"/>
  <c r="D131" i="12"/>
  <c r="AK131" i="12" s="1"/>
  <c r="D132" i="12"/>
  <c r="AK132" i="12" s="1"/>
  <c r="D133" i="12"/>
  <c r="AK133" i="12" s="1"/>
  <c r="D134" i="12"/>
  <c r="AK134" i="12" s="1"/>
  <c r="D135" i="12"/>
  <c r="AK135" i="12" s="1"/>
  <c r="D136" i="12"/>
  <c r="AK136" i="12" s="1"/>
  <c r="D137" i="12"/>
  <c r="AK137" i="12" s="1"/>
  <c r="D138" i="12"/>
  <c r="AK138" i="12" s="1"/>
  <c r="D139" i="12"/>
  <c r="AK139" i="12" s="1"/>
  <c r="D140" i="12"/>
  <c r="AK140" i="12" s="1"/>
  <c r="D141" i="12"/>
  <c r="AK141" i="12" s="1"/>
  <c r="D142" i="12"/>
  <c r="AK142" i="12" s="1"/>
  <c r="D143" i="12"/>
  <c r="AK143" i="12" s="1"/>
  <c r="D144" i="12"/>
  <c r="AK144" i="12" s="1"/>
  <c r="D145" i="12"/>
  <c r="AK145" i="12" s="1"/>
  <c r="D146" i="12"/>
  <c r="AK146" i="12" s="1"/>
  <c r="D147" i="12"/>
  <c r="AK147" i="12" s="1"/>
  <c r="D148" i="12"/>
  <c r="AK148" i="12" s="1"/>
  <c r="D149" i="12"/>
  <c r="AK149" i="12" s="1"/>
  <c r="D150" i="12"/>
  <c r="AK150" i="12" s="1"/>
  <c r="D151" i="12"/>
  <c r="AK151" i="12" s="1"/>
  <c r="D152" i="12"/>
  <c r="AK152" i="12" s="1"/>
  <c r="D153" i="12"/>
  <c r="AK153" i="12" s="1"/>
  <c r="D154" i="12"/>
  <c r="AK154" i="12" s="1"/>
  <c r="D155" i="12"/>
  <c r="AK155" i="12" s="1"/>
  <c r="D156" i="12"/>
  <c r="AK156" i="12" s="1"/>
  <c r="D157" i="12"/>
  <c r="AK157" i="12" s="1"/>
  <c r="D158" i="12"/>
  <c r="AK158" i="12" s="1"/>
  <c r="D159" i="12"/>
  <c r="AK159" i="12" s="1"/>
  <c r="D160" i="12"/>
  <c r="AK160" i="12" s="1"/>
  <c r="D161" i="12"/>
  <c r="AK161" i="12" s="1"/>
  <c r="D162" i="12"/>
  <c r="AK162" i="12" s="1"/>
  <c r="D163" i="12"/>
  <c r="AK163" i="12" s="1"/>
  <c r="D164" i="12"/>
  <c r="AK164" i="12" s="1"/>
  <c r="D165" i="12"/>
  <c r="AK165" i="12" s="1"/>
  <c r="D166" i="12"/>
  <c r="AK166" i="12" s="1"/>
  <c r="D167" i="12"/>
  <c r="AK167" i="12" s="1"/>
  <c r="D168" i="12"/>
  <c r="AK168" i="12" s="1"/>
  <c r="D169" i="12"/>
  <c r="AK169" i="12" s="1"/>
  <c r="D170" i="12"/>
  <c r="AK170" i="12" s="1"/>
  <c r="D171" i="12"/>
  <c r="AK171" i="12" s="1"/>
  <c r="D172" i="12"/>
  <c r="AK172" i="12" s="1"/>
  <c r="D173" i="12"/>
  <c r="AK173" i="12" s="1"/>
  <c r="D174" i="12"/>
  <c r="AK174" i="12" s="1"/>
  <c r="D175" i="12"/>
  <c r="AK175" i="12" s="1"/>
  <c r="D176" i="12"/>
  <c r="AK176" i="12" s="1"/>
  <c r="D177" i="12"/>
  <c r="AK177" i="12" s="1"/>
  <c r="D178" i="12"/>
  <c r="AK178" i="12" s="1"/>
  <c r="D179" i="12"/>
  <c r="AK179" i="12" s="1"/>
  <c r="D180" i="12"/>
  <c r="AK180" i="12" s="1"/>
  <c r="D181" i="12"/>
  <c r="AK181" i="12" s="1"/>
  <c r="D182" i="12"/>
  <c r="AK182" i="12" s="1"/>
  <c r="D183" i="12"/>
  <c r="AK183" i="12" s="1"/>
  <c r="D184" i="12"/>
  <c r="AK184" i="12" s="1"/>
  <c r="D185" i="12"/>
  <c r="AK185" i="12" s="1"/>
  <c r="D186" i="12"/>
  <c r="AK186" i="12" s="1"/>
  <c r="D187" i="12"/>
  <c r="AK187" i="12" s="1"/>
  <c r="D188" i="12"/>
  <c r="AK188" i="12" s="1"/>
  <c r="D189" i="12"/>
  <c r="AK189" i="12" s="1"/>
  <c r="D190" i="12"/>
  <c r="AK190" i="12" s="1"/>
  <c r="D191" i="12"/>
  <c r="AK191" i="12" s="1"/>
  <c r="D192" i="12"/>
  <c r="AK192" i="12" s="1"/>
  <c r="D193" i="12"/>
  <c r="AK193" i="12" s="1"/>
  <c r="D194" i="12"/>
  <c r="AK194" i="12" s="1"/>
  <c r="D195" i="12"/>
  <c r="AK195" i="12" s="1"/>
  <c r="D196" i="12"/>
  <c r="AK196" i="12" s="1"/>
  <c r="D197" i="12"/>
  <c r="AK197" i="12" s="1"/>
  <c r="D198" i="12"/>
  <c r="AK198" i="12" s="1"/>
  <c r="D199" i="12"/>
  <c r="AK199" i="12" s="1"/>
  <c r="D200" i="12"/>
  <c r="AK200" i="12" s="1"/>
  <c r="D201" i="12"/>
  <c r="AK201" i="12" s="1"/>
  <c r="D202" i="12"/>
  <c r="AK202" i="12" s="1"/>
  <c r="D203" i="12"/>
  <c r="AK203" i="12" s="1"/>
  <c r="D204" i="12"/>
  <c r="AK204" i="12" s="1"/>
  <c r="D205" i="12"/>
  <c r="AK205" i="12" s="1"/>
  <c r="D206" i="12"/>
  <c r="AK206" i="12" s="1"/>
  <c r="D207" i="12"/>
  <c r="AK207" i="12" s="1"/>
  <c r="D208" i="12"/>
  <c r="AK208" i="12" s="1"/>
  <c r="D209" i="12"/>
  <c r="AK209" i="12" s="1"/>
  <c r="D210" i="12"/>
  <c r="AK210" i="12" s="1"/>
  <c r="D211" i="12"/>
  <c r="AK211" i="12" s="1"/>
  <c r="D212" i="12"/>
  <c r="AK212" i="12" s="1"/>
  <c r="D213" i="12"/>
  <c r="AK213" i="12" s="1"/>
  <c r="D214" i="12"/>
  <c r="AK214" i="12" s="1"/>
  <c r="D215" i="12"/>
  <c r="AK215" i="12" s="1"/>
  <c r="D216" i="12"/>
  <c r="AK216" i="12" s="1"/>
  <c r="D217" i="12"/>
  <c r="AK217" i="12" s="1"/>
  <c r="D218" i="12"/>
  <c r="AK218" i="12" s="1"/>
  <c r="D219" i="12"/>
  <c r="AK219" i="12" s="1"/>
  <c r="D220" i="12"/>
  <c r="AK220" i="12" s="1"/>
  <c r="D221" i="12"/>
  <c r="AK221" i="12" s="1"/>
  <c r="D222" i="12"/>
  <c r="AK222" i="12" s="1"/>
  <c r="D223" i="12"/>
  <c r="AK223" i="12" s="1"/>
  <c r="D224" i="12"/>
  <c r="AK224" i="12" s="1"/>
  <c r="D225" i="12"/>
  <c r="AK225" i="12" s="1"/>
  <c r="D226" i="12"/>
  <c r="AK226" i="12" s="1"/>
  <c r="D227" i="12"/>
  <c r="AK227" i="12" s="1"/>
  <c r="D228" i="12"/>
  <c r="AK228" i="12" s="1"/>
  <c r="D229" i="12"/>
  <c r="AK229" i="12" s="1"/>
  <c r="D230" i="12"/>
  <c r="AK230" i="12" s="1"/>
  <c r="D231" i="12"/>
  <c r="AK231" i="12" s="1"/>
  <c r="D232" i="12"/>
  <c r="AK232" i="12" s="1"/>
  <c r="D233" i="12"/>
  <c r="AK233" i="12" s="1"/>
  <c r="D234" i="12"/>
  <c r="AK234" i="12" s="1"/>
  <c r="D235" i="12"/>
  <c r="AK235" i="12" s="1"/>
  <c r="D236" i="12"/>
  <c r="AK236" i="12" s="1"/>
  <c r="D237" i="12"/>
  <c r="AK237" i="12" s="1"/>
  <c r="D238" i="12"/>
  <c r="AK238" i="12" s="1"/>
  <c r="D239" i="12"/>
  <c r="AK239" i="12" s="1"/>
  <c r="D240" i="12"/>
  <c r="AK240" i="12" s="1"/>
  <c r="D241" i="12"/>
  <c r="AK241" i="12" s="1"/>
  <c r="D3" i="12"/>
  <c r="AK3" i="12" s="1"/>
  <c r="AK5" i="12" l="1"/>
  <c r="AC5" i="12"/>
  <c r="CR2" i="12"/>
  <c r="AK2" i="12"/>
  <c r="CR233" i="12"/>
  <c r="J233" i="12"/>
  <c r="R233" i="12"/>
  <c r="Z233" i="12"/>
  <c r="K233" i="12"/>
  <c r="S233" i="12"/>
  <c r="AA233" i="12"/>
  <c r="L233" i="12"/>
  <c r="T233" i="12"/>
  <c r="AB233" i="12"/>
  <c r="M233" i="12"/>
  <c r="U233" i="12"/>
  <c r="AC233" i="12"/>
  <c r="F233" i="12"/>
  <c r="N233" i="12"/>
  <c r="V233" i="12"/>
  <c r="G233" i="12"/>
  <c r="O233" i="12"/>
  <c r="W233" i="12"/>
  <c r="H233" i="12"/>
  <c r="P233" i="12"/>
  <c r="X233" i="12"/>
  <c r="I233" i="12"/>
  <c r="Q233" i="12"/>
  <c r="Y233" i="12"/>
  <c r="CR225" i="12"/>
  <c r="J225" i="12"/>
  <c r="R225" i="12"/>
  <c r="Z225" i="12"/>
  <c r="K225" i="12"/>
  <c r="S225" i="12"/>
  <c r="AA225" i="12"/>
  <c r="L225" i="12"/>
  <c r="T225" i="12"/>
  <c r="AB225" i="12"/>
  <c r="M225" i="12"/>
  <c r="U225" i="12"/>
  <c r="AC225" i="12"/>
  <c r="F225" i="12"/>
  <c r="N225" i="12"/>
  <c r="V225" i="12"/>
  <c r="G225" i="12"/>
  <c r="O225" i="12"/>
  <c r="W225" i="12"/>
  <c r="H225" i="12"/>
  <c r="P225" i="12"/>
  <c r="X225" i="12"/>
  <c r="I225" i="12"/>
  <c r="Q225" i="12"/>
  <c r="Y225" i="12"/>
  <c r="CR217" i="12"/>
  <c r="J217" i="12"/>
  <c r="R217" i="12"/>
  <c r="Z217" i="12"/>
  <c r="K217" i="12"/>
  <c r="S217" i="12"/>
  <c r="AA217" i="12"/>
  <c r="L217" i="12"/>
  <c r="T217" i="12"/>
  <c r="AB217" i="12"/>
  <c r="M217" i="12"/>
  <c r="U217" i="12"/>
  <c r="AC217" i="12"/>
  <c r="F217" i="12"/>
  <c r="N217" i="12"/>
  <c r="V217" i="12"/>
  <c r="G217" i="12"/>
  <c r="O217" i="12"/>
  <c r="W217" i="12"/>
  <c r="H217" i="12"/>
  <c r="P217" i="12"/>
  <c r="X217" i="12"/>
  <c r="I217" i="12"/>
  <c r="Q217" i="12"/>
  <c r="Y217" i="12"/>
  <c r="CR209" i="12"/>
  <c r="J209" i="12"/>
  <c r="R209" i="12"/>
  <c r="Z209" i="12"/>
  <c r="K209" i="12"/>
  <c r="S209" i="12"/>
  <c r="AA209" i="12"/>
  <c r="L209" i="12"/>
  <c r="T209" i="12"/>
  <c r="AB209" i="12"/>
  <c r="M209" i="12"/>
  <c r="U209" i="12"/>
  <c r="AC209" i="12"/>
  <c r="F209" i="12"/>
  <c r="N209" i="12"/>
  <c r="V209" i="12"/>
  <c r="G209" i="12"/>
  <c r="O209" i="12"/>
  <c r="W209" i="12"/>
  <c r="H209" i="12"/>
  <c r="P209" i="12"/>
  <c r="X209" i="12"/>
  <c r="I209" i="12"/>
  <c r="Q209" i="12"/>
  <c r="Y209" i="12"/>
  <c r="CR201" i="12"/>
  <c r="L201" i="12"/>
  <c r="T201" i="12"/>
  <c r="AB201" i="12"/>
  <c r="M201" i="12"/>
  <c r="U201" i="12"/>
  <c r="AC201" i="12"/>
  <c r="H201" i="12"/>
  <c r="P201" i="12"/>
  <c r="X201" i="12"/>
  <c r="I201" i="12"/>
  <c r="Q201" i="12"/>
  <c r="Y201" i="12"/>
  <c r="S201" i="12"/>
  <c r="F201" i="12"/>
  <c r="V201" i="12"/>
  <c r="G201" i="12"/>
  <c r="W201" i="12"/>
  <c r="J201" i="12"/>
  <c r="Z201" i="12"/>
  <c r="K201" i="12"/>
  <c r="AA201" i="12"/>
  <c r="N201" i="12"/>
  <c r="O201" i="12"/>
  <c r="R201" i="12"/>
  <c r="CR193" i="12"/>
  <c r="L193" i="12"/>
  <c r="T193" i="12"/>
  <c r="AB193" i="12"/>
  <c r="M193" i="12"/>
  <c r="U193" i="12"/>
  <c r="AC193" i="12"/>
  <c r="H193" i="12"/>
  <c r="P193" i="12"/>
  <c r="X193" i="12"/>
  <c r="I193" i="12"/>
  <c r="Q193" i="12"/>
  <c r="Y193" i="12"/>
  <c r="S193" i="12"/>
  <c r="F193" i="12"/>
  <c r="V193" i="12"/>
  <c r="G193" i="12"/>
  <c r="W193" i="12"/>
  <c r="J193" i="12"/>
  <c r="Z193" i="12"/>
  <c r="K193" i="12"/>
  <c r="AA193" i="12"/>
  <c r="N193" i="12"/>
  <c r="O193" i="12"/>
  <c r="R193" i="12"/>
  <c r="CR185" i="12"/>
  <c r="J185" i="12"/>
  <c r="R185" i="12"/>
  <c r="Z185" i="12"/>
  <c r="K185" i="12"/>
  <c r="S185" i="12"/>
  <c r="AA185" i="12"/>
  <c r="L185" i="12"/>
  <c r="T185" i="12"/>
  <c r="AB185" i="12"/>
  <c r="M185" i="12"/>
  <c r="U185" i="12"/>
  <c r="AC185" i="12"/>
  <c r="F185" i="12"/>
  <c r="N185" i="12"/>
  <c r="V185" i="12"/>
  <c r="G185" i="12"/>
  <c r="O185" i="12"/>
  <c r="W185" i="12"/>
  <c r="H185" i="12"/>
  <c r="P185" i="12"/>
  <c r="X185" i="12"/>
  <c r="I185" i="12"/>
  <c r="Q185" i="12"/>
  <c r="Y185" i="12"/>
  <c r="CR177" i="12"/>
  <c r="J177" i="12"/>
  <c r="R177" i="12"/>
  <c r="Z177" i="12"/>
  <c r="K177" i="12"/>
  <c r="S177" i="12"/>
  <c r="AA177" i="12"/>
  <c r="L177" i="12"/>
  <c r="T177" i="12"/>
  <c r="AB177" i="12"/>
  <c r="M177" i="12"/>
  <c r="U177" i="12"/>
  <c r="AC177" i="12"/>
  <c r="F177" i="12"/>
  <c r="N177" i="12"/>
  <c r="V177" i="12"/>
  <c r="G177" i="12"/>
  <c r="O177" i="12"/>
  <c r="W177" i="12"/>
  <c r="H177" i="12"/>
  <c r="P177" i="12"/>
  <c r="X177" i="12"/>
  <c r="I177" i="12"/>
  <c r="Q177" i="12"/>
  <c r="Y177" i="12"/>
  <c r="CR169" i="12"/>
  <c r="J169" i="12"/>
  <c r="R169" i="12"/>
  <c r="Z169" i="12"/>
  <c r="K169" i="12"/>
  <c r="S169" i="12"/>
  <c r="AA169" i="12"/>
  <c r="L169" i="12"/>
  <c r="T169" i="12"/>
  <c r="AB169" i="12"/>
  <c r="M169" i="12"/>
  <c r="U169" i="12"/>
  <c r="AC169" i="12"/>
  <c r="F169" i="12"/>
  <c r="N169" i="12"/>
  <c r="V169" i="12"/>
  <c r="G169" i="12"/>
  <c r="O169" i="12"/>
  <c r="W169" i="12"/>
  <c r="H169" i="12"/>
  <c r="P169" i="12"/>
  <c r="X169" i="12"/>
  <c r="I169" i="12"/>
  <c r="Q169" i="12"/>
  <c r="Y169" i="12"/>
  <c r="CR161" i="12"/>
  <c r="J161" i="12"/>
  <c r="R161" i="12"/>
  <c r="Z161" i="12"/>
  <c r="K161" i="12"/>
  <c r="S161" i="12"/>
  <c r="AA161" i="12"/>
  <c r="L161" i="12"/>
  <c r="T161" i="12"/>
  <c r="AB161" i="12"/>
  <c r="M161" i="12"/>
  <c r="U161" i="12"/>
  <c r="AC161" i="12"/>
  <c r="F161" i="12"/>
  <c r="N161" i="12"/>
  <c r="V161" i="12"/>
  <c r="G161" i="12"/>
  <c r="O161" i="12"/>
  <c r="W161" i="12"/>
  <c r="H161" i="12"/>
  <c r="P161" i="12"/>
  <c r="X161" i="12"/>
  <c r="I161" i="12"/>
  <c r="Q161" i="12"/>
  <c r="Y161" i="12"/>
  <c r="CR153" i="12"/>
  <c r="J153" i="12"/>
  <c r="R153" i="12"/>
  <c r="Z153" i="12"/>
  <c r="K153" i="12"/>
  <c r="S153" i="12"/>
  <c r="AA153" i="12"/>
  <c r="L153" i="12"/>
  <c r="T153" i="12"/>
  <c r="AB153" i="12"/>
  <c r="M153" i="12"/>
  <c r="U153" i="12"/>
  <c r="AC153" i="12"/>
  <c r="F153" i="12"/>
  <c r="N153" i="12"/>
  <c r="V153" i="12"/>
  <c r="G153" i="12"/>
  <c r="O153" i="12"/>
  <c r="W153" i="12"/>
  <c r="H153" i="12"/>
  <c r="P153" i="12"/>
  <c r="X153" i="12"/>
  <c r="I153" i="12"/>
  <c r="Q153" i="12"/>
  <c r="Y153" i="12"/>
  <c r="CR145" i="12"/>
  <c r="I145" i="12"/>
  <c r="Q145" i="12"/>
  <c r="Y145" i="12"/>
  <c r="J145" i="12"/>
  <c r="R145" i="12"/>
  <c r="Z145" i="12"/>
  <c r="M145" i="12"/>
  <c r="U145" i="12"/>
  <c r="AC145" i="12"/>
  <c r="F145" i="12"/>
  <c r="N145" i="12"/>
  <c r="V145" i="12"/>
  <c r="L145" i="12"/>
  <c r="AB145" i="12"/>
  <c r="O145" i="12"/>
  <c r="P145" i="12"/>
  <c r="S145" i="12"/>
  <c r="T145" i="12"/>
  <c r="G145" i="12"/>
  <c r="W145" i="12"/>
  <c r="H145" i="12"/>
  <c r="X145" i="12"/>
  <c r="K145" i="12"/>
  <c r="AA145" i="12"/>
  <c r="CR137" i="12"/>
  <c r="G137" i="12"/>
  <c r="O137" i="12"/>
  <c r="W137" i="12"/>
  <c r="H137" i="12"/>
  <c r="P137" i="12"/>
  <c r="X137" i="12"/>
  <c r="I137" i="12"/>
  <c r="Q137" i="12"/>
  <c r="Y137" i="12"/>
  <c r="J137" i="12"/>
  <c r="R137" i="12"/>
  <c r="Z137" i="12"/>
  <c r="K137" i="12"/>
  <c r="S137" i="12"/>
  <c r="AA137" i="12"/>
  <c r="L137" i="12"/>
  <c r="T137" i="12"/>
  <c r="AB137" i="12"/>
  <c r="M137" i="12"/>
  <c r="U137" i="12"/>
  <c r="AC137" i="12"/>
  <c r="F137" i="12"/>
  <c r="N137" i="12"/>
  <c r="V137" i="12"/>
  <c r="CR129" i="12"/>
  <c r="G129" i="12"/>
  <c r="O129" i="12"/>
  <c r="W129" i="12"/>
  <c r="H129" i="12"/>
  <c r="P129" i="12"/>
  <c r="X129" i="12"/>
  <c r="I129" i="12"/>
  <c r="Q129" i="12"/>
  <c r="Y129" i="12"/>
  <c r="J129" i="12"/>
  <c r="R129" i="12"/>
  <c r="Z129" i="12"/>
  <c r="K129" i="12"/>
  <c r="S129" i="12"/>
  <c r="AA129" i="12"/>
  <c r="L129" i="12"/>
  <c r="T129" i="12"/>
  <c r="AB129" i="12"/>
  <c r="M129" i="12"/>
  <c r="U129" i="12"/>
  <c r="AC129" i="12"/>
  <c r="F129" i="12"/>
  <c r="N129" i="12"/>
  <c r="V129" i="12"/>
  <c r="CR121" i="12"/>
  <c r="J121" i="12"/>
  <c r="R121" i="12"/>
  <c r="Z121" i="12"/>
  <c r="L121" i="12"/>
  <c r="T121" i="12"/>
  <c r="AB121" i="12"/>
  <c r="M121" i="12"/>
  <c r="U121" i="12"/>
  <c r="AC121" i="12"/>
  <c r="F121" i="12"/>
  <c r="N121" i="12"/>
  <c r="V121" i="12"/>
  <c r="G121" i="12"/>
  <c r="O121" i="12"/>
  <c r="W121" i="12"/>
  <c r="H121" i="12"/>
  <c r="P121" i="12"/>
  <c r="X121" i="12"/>
  <c r="I121" i="12"/>
  <c r="K121" i="12"/>
  <c r="Q121" i="12"/>
  <c r="S121" i="12"/>
  <c r="Y121" i="12"/>
  <c r="AA121" i="12"/>
  <c r="CR113" i="12"/>
  <c r="J113" i="12"/>
  <c r="R113" i="12"/>
  <c r="Z113" i="12"/>
  <c r="K113" i="12"/>
  <c r="S113" i="12"/>
  <c r="AA113" i="12"/>
  <c r="L113" i="12"/>
  <c r="T113" i="12"/>
  <c r="AB113" i="12"/>
  <c r="M113" i="12"/>
  <c r="U113" i="12"/>
  <c r="AC113" i="12"/>
  <c r="F113" i="12"/>
  <c r="N113" i="12"/>
  <c r="V113" i="12"/>
  <c r="G113" i="12"/>
  <c r="O113" i="12"/>
  <c r="W113" i="12"/>
  <c r="H113" i="12"/>
  <c r="P113" i="12"/>
  <c r="X113" i="12"/>
  <c r="I113" i="12"/>
  <c r="Q113" i="12"/>
  <c r="Y113" i="12"/>
  <c r="CR105" i="12"/>
  <c r="F105" i="12"/>
  <c r="N105" i="12"/>
  <c r="V105" i="12"/>
  <c r="H105" i="12"/>
  <c r="P105" i="12"/>
  <c r="X105" i="12"/>
  <c r="K105" i="12"/>
  <c r="U105" i="12"/>
  <c r="L105" i="12"/>
  <c r="W105" i="12"/>
  <c r="M105" i="12"/>
  <c r="Y105" i="12"/>
  <c r="O105" i="12"/>
  <c r="Z105" i="12"/>
  <c r="Q105" i="12"/>
  <c r="AA105" i="12"/>
  <c r="G105" i="12"/>
  <c r="R105" i="12"/>
  <c r="AB105" i="12"/>
  <c r="I105" i="12"/>
  <c r="S105" i="12"/>
  <c r="AC105" i="12"/>
  <c r="J105" i="12"/>
  <c r="T105" i="12"/>
  <c r="CR97" i="12"/>
  <c r="I97" i="12"/>
  <c r="Q97" i="12"/>
  <c r="Y97" i="12"/>
  <c r="K97" i="12"/>
  <c r="S97" i="12"/>
  <c r="AA97" i="12"/>
  <c r="L97" i="12"/>
  <c r="T97" i="12"/>
  <c r="AB97" i="12"/>
  <c r="M97" i="12"/>
  <c r="U97" i="12"/>
  <c r="AC97" i="12"/>
  <c r="F97" i="12"/>
  <c r="N97" i="12"/>
  <c r="V97" i="12"/>
  <c r="H97" i="12"/>
  <c r="P97" i="12"/>
  <c r="X97" i="12"/>
  <c r="Z97" i="12"/>
  <c r="G97" i="12"/>
  <c r="J97" i="12"/>
  <c r="O97" i="12"/>
  <c r="R97" i="12"/>
  <c r="W97" i="12"/>
  <c r="CR89" i="12"/>
  <c r="I89" i="12"/>
  <c r="Q89" i="12"/>
  <c r="Y89" i="12"/>
  <c r="K89" i="12"/>
  <c r="S89" i="12"/>
  <c r="AA89" i="12"/>
  <c r="L89" i="12"/>
  <c r="T89" i="12"/>
  <c r="AB89" i="12"/>
  <c r="M89" i="12"/>
  <c r="U89" i="12"/>
  <c r="AC89" i="12"/>
  <c r="F89" i="12"/>
  <c r="N89" i="12"/>
  <c r="V89" i="12"/>
  <c r="H89" i="12"/>
  <c r="P89" i="12"/>
  <c r="X89" i="12"/>
  <c r="Z89" i="12"/>
  <c r="G89" i="12"/>
  <c r="J89" i="12"/>
  <c r="O89" i="12"/>
  <c r="R89" i="12"/>
  <c r="W89" i="12"/>
  <c r="CR81" i="12"/>
  <c r="K81" i="12"/>
  <c r="S81" i="12"/>
  <c r="AA81" i="12"/>
  <c r="M81" i="12"/>
  <c r="U81" i="12"/>
  <c r="AC81" i="12"/>
  <c r="F81" i="12"/>
  <c r="N81" i="12"/>
  <c r="V81" i="12"/>
  <c r="G81" i="12"/>
  <c r="O81" i="12"/>
  <c r="W81" i="12"/>
  <c r="H81" i="12"/>
  <c r="P81" i="12"/>
  <c r="X81" i="12"/>
  <c r="T81" i="12"/>
  <c r="Z81" i="12"/>
  <c r="I81" i="12"/>
  <c r="AB81" i="12"/>
  <c r="J81" i="12"/>
  <c r="L81" i="12"/>
  <c r="R81" i="12"/>
  <c r="Q81" i="12"/>
  <c r="Y81" i="12"/>
  <c r="CR240" i="12"/>
  <c r="J240" i="12"/>
  <c r="R240" i="12"/>
  <c r="Z240" i="12"/>
  <c r="K240" i="12"/>
  <c r="S240" i="12"/>
  <c r="AA240" i="12"/>
  <c r="L240" i="12"/>
  <c r="T240" i="12"/>
  <c r="AB240" i="12"/>
  <c r="M240" i="12"/>
  <c r="U240" i="12"/>
  <c r="AC240" i="12"/>
  <c r="F240" i="12"/>
  <c r="N240" i="12"/>
  <c r="V240" i="12"/>
  <c r="G240" i="12"/>
  <c r="O240" i="12"/>
  <c r="W240" i="12"/>
  <c r="H240" i="12"/>
  <c r="P240" i="12"/>
  <c r="X240" i="12"/>
  <c r="I240" i="12"/>
  <c r="Q240" i="12"/>
  <c r="Y240" i="12"/>
  <c r="CR216" i="12"/>
  <c r="J216" i="12"/>
  <c r="R216" i="12"/>
  <c r="Z216" i="12"/>
  <c r="K216" i="12"/>
  <c r="S216" i="12"/>
  <c r="AA216" i="12"/>
  <c r="L216" i="12"/>
  <c r="T216" i="12"/>
  <c r="AB216" i="12"/>
  <c r="M216" i="12"/>
  <c r="U216" i="12"/>
  <c r="AC216" i="12"/>
  <c r="F216" i="12"/>
  <c r="N216" i="12"/>
  <c r="V216" i="12"/>
  <c r="G216" i="12"/>
  <c r="O216" i="12"/>
  <c r="W216" i="12"/>
  <c r="H216" i="12"/>
  <c r="P216" i="12"/>
  <c r="X216" i="12"/>
  <c r="I216" i="12"/>
  <c r="Q216" i="12"/>
  <c r="Y216" i="12"/>
  <c r="CR200" i="12"/>
  <c r="L200" i="12"/>
  <c r="T200" i="12"/>
  <c r="AB200" i="12"/>
  <c r="M200" i="12"/>
  <c r="U200" i="12"/>
  <c r="AC200" i="12"/>
  <c r="H200" i="12"/>
  <c r="P200" i="12"/>
  <c r="X200" i="12"/>
  <c r="I200" i="12"/>
  <c r="Q200" i="12"/>
  <c r="Y200" i="12"/>
  <c r="K200" i="12"/>
  <c r="AA200" i="12"/>
  <c r="N200" i="12"/>
  <c r="O200" i="12"/>
  <c r="R200" i="12"/>
  <c r="S200" i="12"/>
  <c r="F200" i="12"/>
  <c r="V200" i="12"/>
  <c r="G200" i="12"/>
  <c r="W200" i="12"/>
  <c r="J200" i="12"/>
  <c r="Z200" i="12"/>
  <c r="CR192" i="12"/>
  <c r="L192" i="12"/>
  <c r="T192" i="12"/>
  <c r="AB192" i="12"/>
  <c r="M192" i="12"/>
  <c r="U192" i="12"/>
  <c r="AC192" i="12"/>
  <c r="H192" i="12"/>
  <c r="P192" i="12"/>
  <c r="X192" i="12"/>
  <c r="I192" i="12"/>
  <c r="Q192" i="12"/>
  <c r="Y192" i="12"/>
  <c r="K192" i="12"/>
  <c r="AA192" i="12"/>
  <c r="N192" i="12"/>
  <c r="O192" i="12"/>
  <c r="R192" i="12"/>
  <c r="S192" i="12"/>
  <c r="F192" i="12"/>
  <c r="V192" i="12"/>
  <c r="G192" i="12"/>
  <c r="W192" i="12"/>
  <c r="J192" i="12"/>
  <c r="Z192" i="12"/>
  <c r="CR184" i="12"/>
  <c r="J184" i="12"/>
  <c r="R184" i="12"/>
  <c r="Z184" i="12"/>
  <c r="K184" i="12"/>
  <c r="S184" i="12"/>
  <c r="AA184" i="12"/>
  <c r="L184" i="12"/>
  <c r="T184" i="12"/>
  <c r="AB184" i="12"/>
  <c r="M184" i="12"/>
  <c r="U184" i="12"/>
  <c r="AC184" i="12"/>
  <c r="F184" i="12"/>
  <c r="N184" i="12"/>
  <c r="V184" i="12"/>
  <c r="G184" i="12"/>
  <c r="O184" i="12"/>
  <c r="W184" i="12"/>
  <c r="H184" i="12"/>
  <c r="P184" i="12"/>
  <c r="X184" i="12"/>
  <c r="I184" i="12"/>
  <c r="Q184" i="12"/>
  <c r="Y184" i="12"/>
  <c r="CR176" i="12"/>
  <c r="J176" i="12"/>
  <c r="R176" i="12"/>
  <c r="Z176" i="12"/>
  <c r="K176" i="12"/>
  <c r="S176" i="12"/>
  <c r="AA176" i="12"/>
  <c r="L176" i="12"/>
  <c r="T176" i="12"/>
  <c r="AB176" i="12"/>
  <c r="M176" i="12"/>
  <c r="U176" i="12"/>
  <c r="AC176" i="12"/>
  <c r="F176" i="12"/>
  <c r="N176" i="12"/>
  <c r="V176" i="12"/>
  <c r="G176" i="12"/>
  <c r="O176" i="12"/>
  <c r="W176" i="12"/>
  <c r="H176" i="12"/>
  <c r="P176" i="12"/>
  <c r="X176" i="12"/>
  <c r="I176" i="12"/>
  <c r="Q176" i="12"/>
  <c r="Y176" i="12"/>
  <c r="CR168" i="12"/>
  <c r="J168" i="12"/>
  <c r="R168" i="12"/>
  <c r="Z168" i="12"/>
  <c r="K168" i="12"/>
  <c r="S168" i="12"/>
  <c r="AA168" i="12"/>
  <c r="L168" i="12"/>
  <c r="T168" i="12"/>
  <c r="AB168" i="12"/>
  <c r="M168" i="12"/>
  <c r="U168" i="12"/>
  <c r="AC168" i="12"/>
  <c r="F168" i="12"/>
  <c r="N168" i="12"/>
  <c r="V168" i="12"/>
  <c r="G168" i="12"/>
  <c r="O168" i="12"/>
  <c r="W168" i="12"/>
  <c r="H168" i="12"/>
  <c r="P168" i="12"/>
  <c r="X168" i="12"/>
  <c r="I168" i="12"/>
  <c r="Q168" i="12"/>
  <c r="Y168" i="12"/>
  <c r="CR160" i="12"/>
  <c r="J160" i="12"/>
  <c r="R160" i="12"/>
  <c r="Z160" i="12"/>
  <c r="K160" i="12"/>
  <c r="S160" i="12"/>
  <c r="AA160" i="12"/>
  <c r="L160" i="12"/>
  <c r="T160" i="12"/>
  <c r="AB160" i="12"/>
  <c r="M160" i="12"/>
  <c r="U160" i="12"/>
  <c r="AC160" i="12"/>
  <c r="F160" i="12"/>
  <c r="N160" i="12"/>
  <c r="V160" i="12"/>
  <c r="G160" i="12"/>
  <c r="O160" i="12"/>
  <c r="W160" i="12"/>
  <c r="H160" i="12"/>
  <c r="P160" i="12"/>
  <c r="X160" i="12"/>
  <c r="I160" i="12"/>
  <c r="Q160" i="12"/>
  <c r="Y160" i="12"/>
  <c r="CR152" i="12"/>
  <c r="J152" i="12"/>
  <c r="R152" i="12"/>
  <c r="Z152" i="12"/>
  <c r="K152" i="12"/>
  <c r="S152" i="12"/>
  <c r="AA152" i="12"/>
  <c r="L152" i="12"/>
  <c r="T152" i="12"/>
  <c r="AB152" i="12"/>
  <c r="M152" i="12"/>
  <c r="U152" i="12"/>
  <c r="AC152" i="12"/>
  <c r="F152" i="12"/>
  <c r="N152" i="12"/>
  <c r="V152" i="12"/>
  <c r="G152" i="12"/>
  <c r="O152" i="12"/>
  <c r="W152" i="12"/>
  <c r="H152" i="12"/>
  <c r="P152" i="12"/>
  <c r="X152" i="12"/>
  <c r="I152" i="12"/>
  <c r="Q152" i="12"/>
  <c r="Y152" i="12"/>
  <c r="CR239" i="12"/>
  <c r="J239" i="12"/>
  <c r="R239" i="12"/>
  <c r="Z239" i="12"/>
  <c r="K239" i="12"/>
  <c r="S239" i="12"/>
  <c r="AA239" i="12"/>
  <c r="L239" i="12"/>
  <c r="T239" i="12"/>
  <c r="AB239" i="12"/>
  <c r="M239" i="12"/>
  <c r="U239" i="12"/>
  <c r="AC239" i="12"/>
  <c r="F239" i="12"/>
  <c r="N239" i="12"/>
  <c r="V239" i="12"/>
  <c r="G239" i="12"/>
  <c r="O239" i="12"/>
  <c r="W239" i="12"/>
  <c r="H239" i="12"/>
  <c r="P239" i="12"/>
  <c r="X239" i="12"/>
  <c r="I239" i="12"/>
  <c r="Q239" i="12"/>
  <c r="Y239" i="12"/>
  <c r="CR231" i="12"/>
  <c r="J231" i="12"/>
  <c r="R231" i="12"/>
  <c r="Z231" i="12"/>
  <c r="K231" i="12"/>
  <c r="S231" i="12"/>
  <c r="AA231" i="12"/>
  <c r="L231" i="12"/>
  <c r="T231" i="12"/>
  <c r="AB231" i="12"/>
  <c r="M231" i="12"/>
  <c r="U231" i="12"/>
  <c r="AC231" i="12"/>
  <c r="F231" i="12"/>
  <c r="N231" i="12"/>
  <c r="V231" i="12"/>
  <c r="G231" i="12"/>
  <c r="O231" i="12"/>
  <c r="W231" i="12"/>
  <c r="H231" i="12"/>
  <c r="P231" i="12"/>
  <c r="X231" i="12"/>
  <c r="I231" i="12"/>
  <c r="Q231" i="12"/>
  <c r="Y231" i="12"/>
  <c r="CR223" i="12"/>
  <c r="J223" i="12"/>
  <c r="R223" i="12"/>
  <c r="Z223" i="12"/>
  <c r="K223" i="12"/>
  <c r="S223" i="12"/>
  <c r="AA223" i="12"/>
  <c r="L223" i="12"/>
  <c r="T223" i="12"/>
  <c r="AB223" i="12"/>
  <c r="M223" i="12"/>
  <c r="U223" i="12"/>
  <c r="AC223" i="12"/>
  <c r="F223" i="12"/>
  <c r="N223" i="12"/>
  <c r="V223" i="12"/>
  <c r="G223" i="12"/>
  <c r="O223" i="12"/>
  <c r="W223" i="12"/>
  <c r="H223" i="12"/>
  <c r="P223" i="12"/>
  <c r="X223" i="12"/>
  <c r="I223" i="12"/>
  <c r="Q223" i="12"/>
  <c r="Y223" i="12"/>
  <c r="CR215" i="12"/>
  <c r="J215" i="12"/>
  <c r="R215" i="12"/>
  <c r="Z215" i="12"/>
  <c r="K215" i="12"/>
  <c r="S215" i="12"/>
  <c r="AA215" i="12"/>
  <c r="L215" i="12"/>
  <c r="T215" i="12"/>
  <c r="AB215" i="12"/>
  <c r="M215" i="12"/>
  <c r="U215" i="12"/>
  <c r="AC215" i="12"/>
  <c r="F215" i="12"/>
  <c r="N215" i="12"/>
  <c r="V215" i="12"/>
  <c r="G215" i="12"/>
  <c r="O215" i="12"/>
  <c r="W215" i="12"/>
  <c r="H215" i="12"/>
  <c r="P215" i="12"/>
  <c r="X215" i="12"/>
  <c r="I215" i="12"/>
  <c r="Q215" i="12"/>
  <c r="Y215" i="12"/>
  <c r="CR207" i="12"/>
  <c r="J207" i="12"/>
  <c r="R207" i="12"/>
  <c r="Z207" i="12"/>
  <c r="K207" i="12"/>
  <c r="S207" i="12"/>
  <c r="AA207" i="12"/>
  <c r="L207" i="12"/>
  <c r="T207" i="12"/>
  <c r="AB207" i="12"/>
  <c r="M207" i="12"/>
  <c r="U207" i="12"/>
  <c r="AC207" i="12"/>
  <c r="F207" i="12"/>
  <c r="N207" i="12"/>
  <c r="V207" i="12"/>
  <c r="G207" i="12"/>
  <c r="O207" i="12"/>
  <c r="W207" i="12"/>
  <c r="H207" i="12"/>
  <c r="P207" i="12"/>
  <c r="X207" i="12"/>
  <c r="I207" i="12"/>
  <c r="Q207" i="12"/>
  <c r="Y207" i="12"/>
  <c r="CR199" i="12"/>
  <c r="L199" i="12"/>
  <c r="T199" i="12"/>
  <c r="AB199" i="12"/>
  <c r="M199" i="12"/>
  <c r="U199" i="12"/>
  <c r="AC199" i="12"/>
  <c r="H199" i="12"/>
  <c r="P199" i="12"/>
  <c r="X199" i="12"/>
  <c r="I199" i="12"/>
  <c r="Q199" i="12"/>
  <c r="Y199" i="12"/>
  <c r="S199" i="12"/>
  <c r="F199" i="12"/>
  <c r="V199" i="12"/>
  <c r="G199" i="12"/>
  <c r="W199" i="12"/>
  <c r="J199" i="12"/>
  <c r="Z199" i="12"/>
  <c r="K199" i="12"/>
  <c r="AA199" i="12"/>
  <c r="N199" i="12"/>
  <c r="O199" i="12"/>
  <c r="R199" i="12"/>
  <c r="CR191" i="12"/>
  <c r="J191" i="12"/>
  <c r="R191" i="12"/>
  <c r="K191" i="12"/>
  <c r="S191" i="12"/>
  <c r="L191" i="12"/>
  <c r="T191" i="12"/>
  <c r="AB191" i="12"/>
  <c r="M191" i="12"/>
  <c r="U191" i="12"/>
  <c r="AC191" i="12"/>
  <c r="F191" i="12"/>
  <c r="G191" i="12"/>
  <c r="O191" i="12"/>
  <c r="H191" i="12"/>
  <c r="P191" i="12"/>
  <c r="X191" i="12"/>
  <c r="I191" i="12"/>
  <c r="Q191" i="12"/>
  <c r="Y191" i="12"/>
  <c r="N191" i="12"/>
  <c r="V191" i="12"/>
  <c r="W191" i="12"/>
  <c r="Z191" i="12"/>
  <c r="AA191" i="12"/>
  <c r="CR183" i="12"/>
  <c r="J183" i="12"/>
  <c r="R183" i="12"/>
  <c r="Z183" i="12"/>
  <c r="K183" i="12"/>
  <c r="S183" i="12"/>
  <c r="AA183" i="12"/>
  <c r="L183" i="12"/>
  <c r="T183" i="12"/>
  <c r="AB183" i="12"/>
  <c r="M183" i="12"/>
  <c r="U183" i="12"/>
  <c r="AC183" i="12"/>
  <c r="F183" i="12"/>
  <c r="N183" i="12"/>
  <c r="V183" i="12"/>
  <c r="G183" i="12"/>
  <c r="O183" i="12"/>
  <c r="W183" i="12"/>
  <c r="H183" i="12"/>
  <c r="P183" i="12"/>
  <c r="X183" i="12"/>
  <c r="I183" i="12"/>
  <c r="Q183" i="12"/>
  <c r="Y183" i="12"/>
  <c r="CR175" i="12"/>
  <c r="J175" i="12"/>
  <c r="R175" i="12"/>
  <c r="Z175" i="12"/>
  <c r="K175" i="12"/>
  <c r="S175" i="12"/>
  <c r="AA175" i="12"/>
  <c r="L175" i="12"/>
  <c r="T175" i="12"/>
  <c r="AB175" i="12"/>
  <c r="M175" i="12"/>
  <c r="U175" i="12"/>
  <c r="AC175" i="12"/>
  <c r="F175" i="12"/>
  <c r="N175" i="12"/>
  <c r="V175" i="12"/>
  <c r="G175" i="12"/>
  <c r="O175" i="12"/>
  <c r="W175" i="12"/>
  <c r="H175" i="12"/>
  <c r="P175" i="12"/>
  <c r="X175" i="12"/>
  <c r="I175" i="12"/>
  <c r="Q175" i="12"/>
  <c r="Y175" i="12"/>
  <c r="CR241" i="12"/>
  <c r="J241" i="12"/>
  <c r="R241" i="12"/>
  <c r="Z241" i="12"/>
  <c r="K241" i="12"/>
  <c r="S241" i="12"/>
  <c r="AA241" i="12"/>
  <c r="L241" i="12"/>
  <c r="T241" i="12"/>
  <c r="AB241" i="12"/>
  <c r="M241" i="12"/>
  <c r="U241" i="12"/>
  <c r="AC241" i="12"/>
  <c r="F241" i="12"/>
  <c r="N241" i="12"/>
  <c r="V241" i="12"/>
  <c r="G241" i="12"/>
  <c r="O241" i="12"/>
  <c r="W241" i="12"/>
  <c r="H241" i="12"/>
  <c r="P241" i="12"/>
  <c r="X241" i="12"/>
  <c r="I241" i="12"/>
  <c r="Q241" i="12"/>
  <c r="Y241" i="12"/>
  <c r="CR232" i="12"/>
  <c r="J232" i="12"/>
  <c r="R232" i="12"/>
  <c r="Z232" i="12"/>
  <c r="K232" i="12"/>
  <c r="S232" i="12"/>
  <c r="AA232" i="12"/>
  <c r="L232" i="12"/>
  <c r="T232" i="12"/>
  <c r="AB232" i="12"/>
  <c r="M232" i="12"/>
  <c r="U232" i="12"/>
  <c r="AC232" i="12"/>
  <c r="F232" i="12"/>
  <c r="N232" i="12"/>
  <c r="V232" i="12"/>
  <c r="G232" i="12"/>
  <c r="O232" i="12"/>
  <c r="W232" i="12"/>
  <c r="H232" i="12"/>
  <c r="P232" i="12"/>
  <c r="X232" i="12"/>
  <c r="I232" i="12"/>
  <c r="Q232" i="12"/>
  <c r="Y232" i="12"/>
  <c r="CR208" i="12"/>
  <c r="J208" i="12"/>
  <c r="R208" i="12"/>
  <c r="Z208" i="12"/>
  <c r="K208" i="12"/>
  <c r="S208" i="12"/>
  <c r="AA208" i="12"/>
  <c r="L208" i="12"/>
  <c r="T208" i="12"/>
  <c r="AB208" i="12"/>
  <c r="M208" i="12"/>
  <c r="U208" i="12"/>
  <c r="AC208" i="12"/>
  <c r="F208" i="12"/>
  <c r="N208" i="12"/>
  <c r="V208" i="12"/>
  <c r="G208" i="12"/>
  <c r="O208" i="12"/>
  <c r="W208" i="12"/>
  <c r="H208" i="12"/>
  <c r="P208" i="12"/>
  <c r="X208" i="12"/>
  <c r="I208" i="12"/>
  <c r="Q208" i="12"/>
  <c r="Y208" i="12"/>
  <c r="CR238" i="12"/>
  <c r="J238" i="12"/>
  <c r="R238" i="12"/>
  <c r="Z238" i="12"/>
  <c r="K238" i="12"/>
  <c r="S238" i="12"/>
  <c r="AA238" i="12"/>
  <c r="L238" i="12"/>
  <c r="T238" i="12"/>
  <c r="AB238" i="12"/>
  <c r="M238" i="12"/>
  <c r="U238" i="12"/>
  <c r="AC238" i="12"/>
  <c r="F238" i="12"/>
  <c r="N238" i="12"/>
  <c r="V238" i="12"/>
  <c r="G238" i="12"/>
  <c r="O238" i="12"/>
  <c r="W238" i="12"/>
  <c r="H238" i="12"/>
  <c r="P238" i="12"/>
  <c r="X238" i="12"/>
  <c r="I238" i="12"/>
  <c r="Q238" i="12"/>
  <c r="Y238" i="12"/>
  <c r="CR230" i="12"/>
  <c r="J230" i="12"/>
  <c r="R230" i="12"/>
  <c r="Z230" i="12"/>
  <c r="K230" i="12"/>
  <c r="S230" i="12"/>
  <c r="AA230" i="12"/>
  <c r="L230" i="12"/>
  <c r="T230" i="12"/>
  <c r="AB230" i="12"/>
  <c r="M230" i="12"/>
  <c r="U230" i="12"/>
  <c r="AC230" i="12"/>
  <c r="F230" i="12"/>
  <c r="N230" i="12"/>
  <c r="V230" i="12"/>
  <c r="G230" i="12"/>
  <c r="O230" i="12"/>
  <c r="W230" i="12"/>
  <c r="H230" i="12"/>
  <c r="P230" i="12"/>
  <c r="X230" i="12"/>
  <c r="I230" i="12"/>
  <c r="Q230" i="12"/>
  <c r="Y230" i="12"/>
  <c r="CR222" i="12"/>
  <c r="J222" i="12"/>
  <c r="R222" i="12"/>
  <c r="Z222" i="12"/>
  <c r="K222" i="12"/>
  <c r="S222" i="12"/>
  <c r="AA222" i="12"/>
  <c r="L222" i="12"/>
  <c r="T222" i="12"/>
  <c r="AB222" i="12"/>
  <c r="M222" i="12"/>
  <c r="U222" i="12"/>
  <c r="AC222" i="12"/>
  <c r="F222" i="12"/>
  <c r="N222" i="12"/>
  <c r="V222" i="12"/>
  <c r="G222" i="12"/>
  <c r="O222" i="12"/>
  <c r="W222" i="12"/>
  <c r="H222" i="12"/>
  <c r="P222" i="12"/>
  <c r="X222" i="12"/>
  <c r="I222" i="12"/>
  <c r="Q222" i="12"/>
  <c r="Y222" i="12"/>
  <c r="CR214" i="12"/>
  <c r="J214" i="12"/>
  <c r="R214" i="12"/>
  <c r="Z214" i="12"/>
  <c r="K214" i="12"/>
  <c r="S214" i="12"/>
  <c r="AA214" i="12"/>
  <c r="L214" i="12"/>
  <c r="T214" i="12"/>
  <c r="AB214" i="12"/>
  <c r="M214" i="12"/>
  <c r="U214" i="12"/>
  <c r="AC214" i="12"/>
  <c r="F214" i="12"/>
  <c r="N214" i="12"/>
  <c r="V214" i="12"/>
  <c r="G214" i="12"/>
  <c r="O214" i="12"/>
  <c r="W214" i="12"/>
  <c r="H214" i="12"/>
  <c r="P214" i="12"/>
  <c r="X214" i="12"/>
  <c r="I214" i="12"/>
  <c r="Q214" i="12"/>
  <c r="Y214" i="12"/>
  <c r="CR206" i="12"/>
  <c r="J206" i="12"/>
  <c r="R206" i="12"/>
  <c r="Z206" i="12"/>
  <c r="K206" i="12"/>
  <c r="S206" i="12"/>
  <c r="AA206" i="12"/>
  <c r="L206" i="12"/>
  <c r="T206" i="12"/>
  <c r="AB206" i="12"/>
  <c r="M206" i="12"/>
  <c r="U206" i="12"/>
  <c r="AC206" i="12"/>
  <c r="F206" i="12"/>
  <c r="N206" i="12"/>
  <c r="V206" i="12"/>
  <c r="G206" i="12"/>
  <c r="O206" i="12"/>
  <c r="W206" i="12"/>
  <c r="H206" i="12"/>
  <c r="P206" i="12"/>
  <c r="X206" i="12"/>
  <c r="I206" i="12"/>
  <c r="Q206" i="12"/>
  <c r="Y206" i="12"/>
  <c r="CR198" i="12"/>
  <c r="L198" i="12"/>
  <c r="T198" i="12"/>
  <c r="AB198" i="12"/>
  <c r="M198" i="12"/>
  <c r="U198" i="12"/>
  <c r="AC198" i="12"/>
  <c r="H198" i="12"/>
  <c r="P198" i="12"/>
  <c r="X198" i="12"/>
  <c r="I198" i="12"/>
  <c r="Q198" i="12"/>
  <c r="Y198" i="12"/>
  <c r="K198" i="12"/>
  <c r="AA198" i="12"/>
  <c r="N198" i="12"/>
  <c r="O198" i="12"/>
  <c r="R198" i="12"/>
  <c r="S198" i="12"/>
  <c r="F198" i="12"/>
  <c r="V198" i="12"/>
  <c r="G198" i="12"/>
  <c r="W198" i="12"/>
  <c r="J198" i="12"/>
  <c r="Z198" i="12"/>
  <c r="CR190" i="12"/>
  <c r="J190" i="12"/>
  <c r="R190" i="12"/>
  <c r="Z190" i="12"/>
  <c r="K190" i="12"/>
  <c r="S190" i="12"/>
  <c r="AA190" i="12"/>
  <c r="L190" i="12"/>
  <c r="T190" i="12"/>
  <c r="AB190" i="12"/>
  <c r="M190" i="12"/>
  <c r="U190" i="12"/>
  <c r="AC190" i="12"/>
  <c r="F190" i="12"/>
  <c r="N190" i="12"/>
  <c r="V190" i="12"/>
  <c r="G190" i="12"/>
  <c r="O190" i="12"/>
  <c r="W190" i="12"/>
  <c r="H190" i="12"/>
  <c r="P190" i="12"/>
  <c r="X190" i="12"/>
  <c r="I190" i="12"/>
  <c r="Q190" i="12"/>
  <c r="Y190" i="12"/>
  <c r="CR182" i="12"/>
  <c r="J182" i="12"/>
  <c r="R182" i="12"/>
  <c r="Z182" i="12"/>
  <c r="K182" i="12"/>
  <c r="S182" i="12"/>
  <c r="AA182" i="12"/>
  <c r="L182" i="12"/>
  <c r="T182" i="12"/>
  <c r="AB182" i="12"/>
  <c r="M182" i="12"/>
  <c r="U182" i="12"/>
  <c r="AC182" i="12"/>
  <c r="F182" i="12"/>
  <c r="N182" i="12"/>
  <c r="V182" i="12"/>
  <c r="G182" i="12"/>
  <c r="O182" i="12"/>
  <c r="W182" i="12"/>
  <c r="H182" i="12"/>
  <c r="P182" i="12"/>
  <c r="X182" i="12"/>
  <c r="I182" i="12"/>
  <c r="Q182" i="12"/>
  <c r="Y182" i="12"/>
  <c r="CR174" i="12"/>
  <c r="J174" i="12"/>
  <c r="R174" i="12"/>
  <c r="Z174" i="12"/>
  <c r="K174" i="12"/>
  <c r="S174" i="12"/>
  <c r="AA174" i="12"/>
  <c r="L174" i="12"/>
  <c r="T174" i="12"/>
  <c r="AB174" i="12"/>
  <c r="M174" i="12"/>
  <c r="U174" i="12"/>
  <c r="AC174" i="12"/>
  <c r="F174" i="12"/>
  <c r="N174" i="12"/>
  <c r="V174" i="12"/>
  <c r="G174" i="12"/>
  <c r="O174" i="12"/>
  <c r="W174" i="12"/>
  <c r="H174" i="12"/>
  <c r="P174" i="12"/>
  <c r="X174" i="12"/>
  <c r="I174" i="12"/>
  <c r="Q174" i="12"/>
  <c r="Y174" i="12"/>
  <c r="CR224" i="12"/>
  <c r="J224" i="12"/>
  <c r="R224" i="12"/>
  <c r="Z224" i="12"/>
  <c r="K224" i="12"/>
  <c r="S224" i="12"/>
  <c r="AA224" i="12"/>
  <c r="L224" i="12"/>
  <c r="T224" i="12"/>
  <c r="AB224" i="12"/>
  <c r="M224" i="12"/>
  <c r="U224" i="12"/>
  <c r="AC224" i="12"/>
  <c r="F224" i="12"/>
  <c r="N224" i="12"/>
  <c r="V224" i="12"/>
  <c r="G224" i="12"/>
  <c r="O224" i="12"/>
  <c r="W224" i="12"/>
  <c r="H224" i="12"/>
  <c r="P224" i="12"/>
  <c r="X224" i="12"/>
  <c r="I224" i="12"/>
  <c r="Q224" i="12"/>
  <c r="Y224" i="12"/>
  <c r="CR237" i="12"/>
  <c r="J237" i="12"/>
  <c r="R237" i="12"/>
  <c r="Z237" i="12"/>
  <c r="K237" i="12"/>
  <c r="S237" i="12"/>
  <c r="AA237" i="12"/>
  <c r="L237" i="12"/>
  <c r="T237" i="12"/>
  <c r="AB237" i="12"/>
  <c r="M237" i="12"/>
  <c r="U237" i="12"/>
  <c r="AC237" i="12"/>
  <c r="F237" i="12"/>
  <c r="N237" i="12"/>
  <c r="V237" i="12"/>
  <c r="G237" i="12"/>
  <c r="O237" i="12"/>
  <c r="W237" i="12"/>
  <c r="H237" i="12"/>
  <c r="P237" i="12"/>
  <c r="X237" i="12"/>
  <c r="I237" i="12"/>
  <c r="Q237" i="12"/>
  <c r="Y237" i="12"/>
  <c r="CR229" i="12"/>
  <c r="J229" i="12"/>
  <c r="R229" i="12"/>
  <c r="Z229" i="12"/>
  <c r="K229" i="12"/>
  <c r="S229" i="12"/>
  <c r="AA229" i="12"/>
  <c r="L229" i="12"/>
  <c r="T229" i="12"/>
  <c r="AB229" i="12"/>
  <c r="M229" i="12"/>
  <c r="U229" i="12"/>
  <c r="AC229" i="12"/>
  <c r="F229" i="12"/>
  <c r="N229" i="12"/>
  <c r="V229" i="12"/>
  <c r="G229" i="12"/>
  <c r="O229" i="12"/>
  <c r="W229" i="12"/>
  <c r="H229" i="12"/>
  <c r="P229" i="12"/>
  <c r="X229" i="12"/>
  <c r="I229" i="12"/>
  <c r="Q229" i="12"/>
  <c r="Y229" i="12"/>
  <c r="CR221" i="12"/>
  <c r="J221" i="12"/>
  <c r="R221" i="12"/>
  <c r="Z221" i="12"/>
  <c r="K221" i="12"/>
  <c r="S221" i="12"/>
  <c r="AA221" i="12"/>
  <c r="L221" i="12"/>
  <c r="T221" i="12"/>
  <c r="AB221" i="12"/>
  <c r="M221" i="12"/>
  <c r="U221" i="12"/>
  <c r="AC221" i="12"/>
  <c r="F221" i="12"/>
  <c r="N221" i="12"/>
  <c r="V221" i="12"/>
  <c r="G221" i="12"/>
  <c r="O221" i="12"/>
  <c r="W221" i="12"/>
  <c r="H221" i="12"/>
  <c r="P221" i="12"/>
  <c r="X221" i="12"/>
  <c r="I221" i="12"/>
  <c r="Q221" i="12"/>
  <c r="Y221" i="12"/>
  <c r="CR213" i="12"/>
  <c r="J213" i="12"/>
  <c r="R213" i="12"/>
  <c r="Z213" i="12"/>
  <c r="K213" i="12"/>
  <c r="S213" i="12"/>
  <c r="AA213" i="12"/>
  <c r="L213" i="12"/>
  <c r="T213" i="12"/>
  <c r="AB213" i="12"/>
  <c r="M213" i="12"/>
  <c r="U213" i="12"/>
  <c r="AC213" i="12"/>
  <c r="F213" i="12"/>
  <c r="N213" i="12"/>
  <c r="V213" i="12"/>
  <c r="G213" i="12"/>
  <c r="O213" i="12"/>
  <c r="W213" i="12"/>
  <c r="H213" i="12"/>
  <c r="P213" i="12"/>
  <c r="X213" i="12"/>
  <c r="I213" i="12"/>
  <c r="Q213" i="12"/>
  <c r="Y213" i="12"/>
  <c r="CR205" i="12"/>
  <c r="J205" i="12"/>
  <c r="R205" i="12"/>
  <c r="Z205" i="12"/>
  <c r="K205" i="12"/>
  <c r="S205" i="12"/>
  <c r="AA205" i="12"/>
  <c r="L205" i="12"/>
  <c r="T205" i="12"/>
  <c r="AB205" i="12"/>
  <c r="M205" i="12"/>
  <c r="U205" i="12"/>
  <c r="AC205" i="12"/>
  <c r="F205" i="12"/>
  <c r="N205" i="12"/>
  <c r="V205" i="12"/>
  <c r="G205" i="12"/>
  <c r="O205" i="12"/>
  <c r="W205" i="12"/>
  <c r="H205" i="12"/>
  <c r="P205" i="12"/>
  <c r="X205" i="12"/>
  <c r="I205" i="12"/>
  <c r="Q205" i="12"/>
  <c r="Y205" i="12"/>
  <c r="CR197" i="12"/>
  <c r="L197" i="12"/>
  <c r="T197" i="12"/>
  <c r="AB197" i="12"/>
  <c r="M197" i="12"/>
  <c r="U197" i="12"/>
  <c r="AC197" i="12"/>
  <c r="H197" i="12"/>
  <c r="P197" i="12"/>
  <c r="X197" i="12"/>
  <c r="I197" i="12"/>
  <c r="Q197" i="12"/>
  <c r="Y197" i="12"/>
  <c r="S197" i="12"/>
  <c r="F197" i="12"/>
  <c r="V197" i="12"/>
  <c r="G197" i="12"/>
  <c r="W197" i="12"/>
  <c r="J197" i="12"/>
  <c r="Z197" i="12"/>
  <c r="K197" i="12"/>
  <c r="AA197" i="12"/>
  <c r="N197" i="12"/>
  <c r="O197" i="12"/>
  <c r="R197" i="12"/>
  <c r="CR189" i="12"/>
  <c r="J189" i="12"/>
  <c r="R189" i="12"/>
  <c r="Z189" i="12"/>
  <c r="K189" i="12"/>
  <c r="S189" i="12"/>
  <c r="AA189" i="12"/>
  <c r="L189" i="12"/>
  <c r="T189" i="12"/>
  <c r="AB189" i="12"/>
  <c r="M189" i="12"/>
  <c r="U189" i="12"/>
  <c r="AC189" i="12"/>
  <c r="F189" i="12"/>
  <c r="N189" i="12"/>
  <c r="V189" i="12"/>
  <c r="G189" i="12"/>
  <c r="O189" i="12"/>
  <c r="W189" i="12"/>
  <c r="H189" i="12"/>
  <c r="P189" i="12"/>
  <c r="X189" i="12"/>
  <c r="I189" i="12"/>
  <c r="Q189" i="12"/>
  <c r="Y189" i="12"/>
  <c r="CR181" i="12"/>
  <c r="J181" i="12"/>
  <c r="R181" i="12"/>
  <c r="Z181" i="12"/>
  <c r="K181" i="12"/>
  <c r="S181" i="12"/>
  <c r="AA181" i="12"/>
  <c r="L181" i="12"/>
  <c r="T181" i="12"/>
  <c r="AB181" i="12"/>
  <c r="M181" i="12"/>
  <c r="U181" i="12"/>
  <c r="AC181" i="12"/>
  <c r="F181" i="12"/>
  <c r="N181" i="12"/>
  <c r="V181" i="12"/>
  <c r="G181" i="12"/>
  <c r="O181" i="12"/>
  <c r="W181" i="12"/>
  <c r="H181" i="12"/>
  <c r="P181" i="12"/>
  <c r="X181" i="12"/>
  <c r="I181" i="12"/>
  <c r="Q181" i="12"/>
  <c r="Y181" i="12"/>
  <c r="CR173" i="12"/>
  <c r="J173" i="12"/>
  <c r="R173" i="12"/>
  <c r="Z173" i="12"/>
  <c r="K173" i="12"/>
  <c r="S173" i="12"/>
  <c r="AA173" i="12"/>
  <c r="L173" i="12"/>
  <c r="T173" i="12"/>
  <c r="AB173" i="12"/>
  <c r="M173" i="12"/>
  <c r="U173" i="12"/>
  <c r="AC173" i="12"/>
  <c r="F173" i="12"/>
  <c r="N173" i="12"/>
  <c r="V173" i="12"/>
  <c r="G173" i="12"/>
  <c r="O173" i="12"/>
  <c r="W173" i="12"/>
  <c r="H173" i="12"/>
  <c r="P173" i="12"/>
  <c r="X173" i="12"/>
  <c r="I173" i="12"/>
  <c r="Q173" i="12"/>
  <c r="Y173" i="12"/>
  <c r="CR165" i="12"/>
  <c r="J165" i="12"/>
  <c r="R165" i="12"/>
  <c r="Z165" i="12"/>
  <c r="K165" i="12"/>
  <c r="S165" i="12"/>
  <c r="AA165" i="12"/>
  <c r="L165" i="12"/>
  <c r="T165" i="12"/>
  <c r="AB165" i="12"/>
  <c r="M165" i="12"/>
  <c r="U165" i="12"/>
  <c r="AC165" i="12"/>
  <c r="F165" i="12"/>
  <c r="N165" i="12"/>
  <c r="V165" i="12"/>
  <c r="G165" i="12"/>
  <c r="O165" i="12"/>
  <c r="W165" i="12"/>
  <c r="H165" i="12"/>
  <c r="P165" i="12"/>
  <c r="X165" i="12"/>
  <c r="I165" i="12"/>
  <c r="Q165" i="12"/>
  <c r="Y165" i="12"/>
  <c r="CR157" i="12"/>
  <c r="J157" i="12"/>
  <c r="R157" i="12"/>
  <c r="Z157" i="12"/>
  <c r="K157" i="12"/>
  <c r="S157" i="12"/>
  <c r="AA157" i="12"/>
  <c r="L157" i="12"/>
  <c r="T157" i="12"/>
  <c r="AB157" i="12"/>
  <c r="M157" i="12"/>
  <c r="U157" i="12"/>
  <c r="AC157" i="12"/>
  <c r="F157" i="12"/>
  <c r="N157" i="12"/>
  <c r="V157" i="12"/>
  <c r="G157" i="12"/>
  <c r="O157" i="12"/>
  <c r="W157" i="12"/>
  <c r="H157" i="12"/>
  <c r="P157" i="12"/>
  <c r="X157" i="12"/>
  <c r="I157" i="12"/>
  <c r="Q157" i="12"/>
  <c r="Y157" i="12"/>
  <c r="CR149" i="12"/>
  <c r="I149" i="12"/>
  <c r="Q149" i="12"/>
  <c r="Y149" i="12"/>
  <c r="J149" i="12"/>
  <c r="R149" i="12"/>
  <c r="Z149" i="12"/>
  <c r="M149" i="12"/>
  <c r="U149" i="12"/>
  <c r="AC149" i="12"/>
  <c r="F149" i="12"/>
  <c r="N149" i="12"/>
  <c r="V149" i="12"/>
  <c r="L149" i="12"/>
  <c r="AB149" i="12"/>
  <c r="O149" i="12"/>
  <c r="P149" i="12"/>
  <c r="S149" i="12"/>
  <c r="T149" i="12"/>
  <c r="G149" i="12"/>
  <c r="W149" i="12"/>
  <c r="H149" i="12"/>
  <c r="X149" i="12"/>
  <c r="K149" i="12"/>
  <c r="AA149" i="12"/>
  <c r="CR141" i="12"/>
  <c r="I141" i="12"/>
  <c r="Q141" i="12"/>
  <c r="Y141" i="12"/>
  <c r="J141" i="12"/>
  <c r="R141" i="12"/>
  <c r="Z141" i="12"/>
  <c r="M141" i="12"/>
  <c r="U141" i="12"/>
  <c r="AC141" i="12"/>
  <c r="F141" i="12"/>
  <c r="N141" i="12"/>
  <c r="V141" i="12"/>
  <c r="L141" i="12"/>
  <c r="AB141" i="12"/>
  <c r="O141" i="12"/>
  <c r="P141" i="12"/>
  <c r="S141" i="12"/>
  <c r="T141" i="12"/>
  <c r="G141" i="12"/>
  <c r="W141" i="12"/>
  <c r="H141" i="12"/>
  <c r="X141" i="12"/>
  <c r="K141" i="12"/>
  <c r="AA141" i="12"/>
  <c r="CR133" i="12"/>
  <c r="G133" i="12"/>
  <c r="O133" i="12"/>
  <c r="W133" i="12"/>
  <c r="H133" i="12"/>
  <c r="P133" i="12"/>
  <c r="X133" i="12"/>
  <c r="I133" i="12"/>
  <c r="Q133" i="12"/>
  <c r="Y133" i="12"/>
  <c r="J133" i="12"/>
  <c r="R133" i="12"/>
  <c r="Z133" i="12"/>
  <c r="K133" i="12"/>
  <c r="S133" i="12"/>
  <c r="AA133" i="12"/>
  <c r="L133" i="12"/>
  <c r="T133" i="12"/>
  <c r="AB133" i="12"/>
  <c r="M133" i="12"/>
  <c r="U133" i="12"/>
  <c r="AC133" i="12"/>
  <c r="F133" i="12"/>
  <c r="N133" i="12"/>
  <c r="V133" i="12"/>
  <c r="CR125" i="12"/>
  <c r="F125" i="12"/>
  <c r="G125" i="12"/>
  <c r="H125" i="12"/>
  <c r="O125" i="12"/>
  <c r="W125" i="12"/>
  <c r="P125" i="12"/>
  <c r="X125" i="12"/>
  <c r="I125" i="12"/>
  <c r="Q125" i="12"/>
  <c r="Y125" i="12"/>
  <c r="J125" i="12"/>
  <c r="R125" i="12"/>
  <c r="Z125" i="12"/>
  <c r="K125" i="12"/>
  <c r="S125" i="12"/>
  <c r="AA125" i="12"/>
  <c r="L125" i="12"/>
  <c r="T125" i="12"/>
  <c r="AB125" i="12"/>
  <c r="M125" i="12"/>
  <c r="U125" i="12"/>
  <c r="AC125" i="12"/>
  <c r="N125" i="12"/>
  <c r="V125" i="12"/>
  <c r="CR117" i="12"/>
  <c r="J117" i="12"/>
  <c r="R117" i="12"/>
  <c r="Z117" i="12"/>
  <c r="K117" i="12"/>
  <c r="S117" i="12"/>
  <c r="AA117" i="12"/>
  <c r="L117" i="12"/>
  <c r="T117" i="12"/>
  <c r="AB117" i="12"/>
  <c r="M117" i="12"/>
  <c r="U117" i="12"/>
  <c r="AC117" i="12"/>
  <c r="F117" i="12"/>
  <c r="N117" i="12"/>
  <c r="V117" i="12"/>
  <c r="G117" i="12"/>
  <c r="O117" i="12"/>
  <c r="W117" i="12"/>
  <c r="H117" i="12"/>
  <c r="P117" i="12"/>
  <c r="X117" i="12"/>
  <c r="Y117" i="12"/>
  <c r="I117" i="12"/>
  <c r="Q117" i="12"/>
  <c r="CR109" i="12"/>
  <c r="J109" i="12"/>
  <c r="R109" i="12"/>
  <c r="Z109" i="12"/>
  <c r="K109" i="12"/>
  <c r="S109" i="12"/>
  <c r="AA109" i="12"/>
  <c r="L109" i="12"/>
  <c r="T109" i="12"/>
  <c r="AB109" i="12"/>
  <c r="M109" i="12"/>
  <c r="U109" i="12"/>
  <c r="AC109" i="12"/>
  <c r="F109" i="12"/>
  <c r="N109" i="12"/>
  <c r="V109" i="12"/>
  <c r="G109" i="12"/>
  <c r="O109" i="12"/>
  <c r="W109" i="12"/>
  <c r="H109" i="12"/>
  <c r="P109" i="12"/>
  <c r="X109" i="12"/>
  <c r="Y109" i="12"/>
  <c r="I109" i="12"/>
  <c r="Q109" i="12"/>
  <c r="CR101" i="12"/>
  <c r="F101" i="12"/>
  <c r="N101" i="12"/>
  <c r="V101" i="12"/>
  <c r="H101" i="12"/>
  <c r="P101" i="12"/>
  <c r="X101" i="12"/>
  <c r="K101" i="12"/>
  <c r="U101" i="12"/>
  <c r="L101" i="12"/>
  <c r="W101" i="12"/>
  <c r="M101" i="12"/>
  <c r="Y101" i="12"/>
  <c r="O101" i="12"/>
  <c r="Z101" i="12"/>
  <c r="Q101" i="12"/>
  <c r="AA101" i="12"/>
  <c r="G101" i="12"/>
  <c r="R101" i="12"/>
  <c r="AB101" i="12"/>
  <c r="I101" i="12"/>
  <c r="S101" i="12"/>
  <c r="AC101" i="12"/>
  <c r="J101" i="12"/>
  <c r="T101" i="12"/>
  <c r="CR93" i="12"/>
  <c r="I93" i="12"/>
  <c r="Q93" i="12"/>
  <c r="Y93" i="12"/>
  <c r="K93" i="12"/>
  <c r="S93" i="12"/>
  <c r="AA93" i="12"/>
  <c r="L93" i="12"/>
  <c r="T93" i="12"/>
  <c r="AB93" i="12"/>
  <c r="M93" i="12"/>
  <c r="U93" i="12"/>
  <c r="AC93" i="12"/>
  <c r="F93" i="12"/>
  <c r="N93" i="12"/>
  <c r="V93" i="12"/>
  <c r="H93" i="12"/>
  <c r="P93" i="12"/>
  <c r="X93" i="12"/>
  <c r="Z93" i="12"/>
  <c r="G93" i="12"/>
  <c r="J93" i="12"/>
  <c r="O93" i="12"/>
  <c r="R93" i="12"/>
  <c r="W93" i="12"/>
  <c r="CR85" i="12"/>
  <c r="K85" i="12"/>
  <c r="S85" i="12"/>
  <c r="M85" i="12"/>
  <c r="U85" i="12"/>
  <c r="AC85" i="12"/>
  <c r="G85" i="12"/>
  <c r="O85" i="12"/>
  <c r="W85" i="12"/>
  <c r="H85" i="12"/>
  <c r="P85" i="12"/>
  <c r="X85" i="12"/>
  <c r="F85" i="12"/>
  <c r="V85" i="12"/>
  <c r="J85" i="12"/>
  <c r="Z85" i="12"/>
  <c r="L85" i="12"/>
  <c r="AA85" i="12"/>
  <c r="N85" i="12"/>
  <c r="AB85" i="12"/>
  <c r="Q85" i="12"/>
  <c r="T85" i="12"/>
  <c r="Y85" i="12"/>
  <c r="I85" i="12"/>
  <c r="R85" i="12"/>
  <c r="CR228" i="12"/>
  <c r="J228" i="12"/>
  <c r="R228" i="12"/>
  <c r="Z228" i="12"/>
  <c r="K228" i="12"/>
  <c r="S228" i="12"/>
  <c r="AA228" i="12"/>
  <c r="L228" i="12"/>
  <c r="T228" i="12"/>
  <c r="AB228" i="12"/>
  <c r="M228" i="12"/>
  <c r="U228" i="12"/>
  <c r="AC228" i="12"/>
  <c r="F228" i="12"/>
  <c r="N228" i="12"/>
  <c r="V228" i="12"/>
  <c r="G228" i="12"/>
  <c r="O228" i="12"/>
  <c r="W228" i="12"/>
  <c r="H228" i="12"/>
  <c r="P228" i="12"/>
  <c r="X228" i="12"/>
  <c r="I228" i="12"/>
  <c r="Q228" i="12"/>
  <c r="Y228" i="12"/>
  <c r="CR212" i="12"/>
  <c r="J212" i="12"/>
  <c r="R212" i="12"/>
  <c r="Z212" i="12"/>
  <c r="K212" i="12"/>
  <c r="S212" i="12"/>
  <c r="AA212" i="12"/>
  <c r="L212" i="12"/>
  <c r="T212" i="12"/>
  <c r="AB212" i="12"/>
  <c r="M212" i="12"/>
  <c r="U212" i="12"/>
  <c r="AC212" i="12"/>
  <c r="F212" i="12"/>
  <c r="N212" i="12"/>
  <c r="V212" i="12"/>
  <c r="G212" i="12"/>
  <c r="O212" i="12"/>
  <c r="W212" i="12"/>
  <c r="H212" i="12"/>
  <c r="P212" i="12"/>
  <c r="X212" i="12"/>
  <c r="I212" i="12"/>
  <c r="Q212" i="12"/>
  <c r="Y212" i="12"/>
  <c r="CR196" i="12"/>
  <c r="L196" i="12"/>
  <c r="T196" i="12"/>
  <c r="AB196" i="12"/>
  <c r="M196" i="12"/>
  <c r="U196" i="12"/>
  <c r="AC196" i="12"/>
  <c r="H196" i="12"/>
  <c r="P196" i="12"/>
  <c r="X196" i="12"/>
  <c r="I196" i="12"/>
  <c r="Q196" i="12"/>
  <c r="Y196" i="12"/>
  <c r="K196" i="12"/>
  <c r="AA196" i="12"/>
  <c r="N196" i="12"/>
  <c r="O196" i="12"/>
  <c r="R196" i="12"/>
  <c r="S196" i="12"/>
  <c r="F196" i="12"/>
  <c r="V196" i="12"/>
  <c r="G196" i="12"/>
  <c r="W196" i="12"/>
  <c r="J196" i="12"/>
  <c r="Z196" i="12"/>
  <c r="CR188" i="12"/>
  <c r="J188" i="12"/>
  <c r="R188" i="12"/>
  <c r="Z188" i="12"/>
  <c r="K188" i="12"/>
  <c r="S188" i="12"/>
  <c r="AA188" i="12"/>
  <c r="L188" i="12"/>
  <c r="T188" i="12"/>
  <c r="AB188" i="12"/>
  <c r="M188" i="12"/>
  <c r="U188" i="12"/>
  <c r="AC188" i="12"/>
  <c r="F188" i="12"/>
  <c r="N188" i="12"/>
  <c r="V188" i="12"/>
  <c r="G188" i="12"/>
  <c r="O188" i="12"/>
  <c r="W188" i="12"/>
  <c r="H188" i="12"/>
  <c r="P188" i="12"/>
  <c r="X188" i="12"/>
  <c r="I188" i="12"/>
  <c r="Q188" i="12"/>
  <c r="Y188" i="12"/>
  <c r="CR180" i="12"/>
  <c r="J180" i="12"/>
  <c r="R180" i="12"/>
  <c r="Z180" i="12"/>
  <c r="K180" i="12"/>
  <c r="S180" i="12"/>
  <c r="AA180" i="12"/>
  <c r="L180" i="12"/>
  <c r="T180" i="12"/>
  <c r="AB180" i="12"/>
  <c r="M180" i="12"/>
  <c r="U180" i="12"/>
  <c r="AC180" i="12"/>
  <c r="F180" i="12"/>
  <c r="N180" i="12"/>
  <c r="V180" i="12"/>
  <c r="G180" i="12"/>
  <c r="O180" i="12"/>
  <c r="W180" i="12"/>
  <c r="H180" i="12"/>
  <c r="P180" i="12"/>
  <c r="X180" i="12"/>
  <c r="I180" i="12"/>
  <c r="Q180" i="12"/>
  <c r="Y180" i="12"/>
  <c r="CR172" i="12"/>
  <c r="J172" i="12"/>
  <c r="R172" i="12"/>
  <c r="Z172" i="12"/>
  <c r="K172" i="12"/>
  <c r="S172" i="12"/>
  <c r="AA172" i="12"/>
  <c r="L172" i="12"/>
  <c r="T172" i="12"/>
  <c r="AB172" i="12"/>
  <c r="M172" i="12"/>
  <c r="U172" i="12"/>
  <c r="AC172" i="12"/>
  <c r="F172" i="12"/>
  <c r="N172" i="12"/>
  <c r="V172" i="12"/>
  <c r="G172" i="12"/>
  <c r="O172" i="12"/>
  <c r="W172" i="12"/>
  <c r="H172" i="12"/>
  <c r="P172" i="12"/>
  <c r="X172" i="12"/>
  <c r="I172" i="12"/>
  <c r="Q172" i="12"/>
  <c r="Y172" i="12"/>
  <c r="CR164" i="12"/>
  <c r="J164" i="12"/>
  <c r="R164" i="12"/>
  <c r="Z164" i="12"/>
  <c r="K164" i="12"/>
  <c r="S164" i="12"/>
  <c r="AA164" i="12"/>
  <c r="L164" i="12"/>
  <c r="T164" i="12"/>
  <c r="AB164" i="12"/>
  <c r="M164" i="12"/>
  <c r="U164" i="12"/>
  <c r="AC164" i="12"/>
  <c r="F164" i="12"/>
  <c r="N164" i="12"/>
  <c r="V164" i="12"/>
  <c r="G164" i="12"/>
  <c r="O164" i="12"/>
  <c r="W164" i="12"/>
  <c r="H164" i="12"/>
  <c r="P164" i="12"/>
  <c r="X164" i="12"/>
  <c r="I164" i="12"/>
  <c r="Q164" i="12"/>
  <c r="Y164" i="12"/>
  <c r="CR156" i="12"/>
  <c r="J156" i="12"/>
  <c r="R156" i="12"/>
  <c r="Z156" i="12"/>
  <c r="K156" i="12"/>
  <c r="S156" i="12"/>
  <c r="AA156" i="12"/>
  <c r="L156" i="12"/>
  <c r="T156" i="12"/>
  <c r="AB156" i="12"/>
  <c r="M156" i="12"/>
  <c r="U156" i="12"/>
  <c r="AC156" i="12"/>
  <c r="F156" i="12"/>
  <c r="N156" i="12"/>
  <c r="V156" i="12"/>
  <c r="G156" i="12"/>
  <c r="O156" i="12"/>
  <c r="W156" i="12"/>
  <c r="H156" i="12"/>
  <c r="P156" i="12"/>
  <c r="X156" i="12"/>
  <c r="I156" i="12"/>
  <c r="Q156" i="12"/>
  <c r="Y156" i="12"/>
  <c r="CR148" i="12"/>
  <c r="I148" i="12"/>
  <c r="Q148" i="12"/>
  <c r="Y148" i="12"/>
  <c r="J148" i="12"/>
  <c r="R148" i="12"/>
  <c r="Z148" i="12"/>
  <c r="M148" i="12"/>
  <c r="U148" i="12"/>
  <c r="AC148" i="12"/>
  <c r="F148" i="12"/>
  <c r="N148" i="12"/>
  <c r="V148" i="12"/>
  <c r="T148" i="12"/>
  <c r="G148" i="12"/>
  <c r="W148" i="12"/>
  <c r="H148" i="12"/>
  <c r="X148" i="12"/>
  <c r="K148" i="12"/>
  <c r="AA148" i="12"/>
  <c r="L148" i="12"/>
  <c r="AB148" i="12"/>
  <c r="O148" i="12"/>
  <c r="P148" i="12"/>
  <c r="S148" i="12"/>
  <c r="CR235" i="12"/>
  <c r="J235" i="12"/>
  <c r="R235" i="12"/>
  <c r="Z235" i="12"/>
  <c r="K235" i="12"/>
  <c r="S235" i="12"/>
  <c r="AA235" i="12"/>
  <c r="L235" i="12"/>
  <c r="T235" i="12"/>
  <c r="AB235" i="12"/>
  <c r="M235" i="12"/>
  <c r="U235" i="12"/>
  <c r="AC235" i="12"/>
  <c r="F235" i="12"/>
  <c r="N235" i="12"/>
  <c r="V235" i="12"/>
  <c r="G235" i="12"/>
  <c r="O235" i="12"/>
  <c r="W235" i="12"/>
  <c r="H235" i="12"/>
  <c r="P235" i="12"/>
  <c r="X235" i="12"/>
  <c r="I235" i="12"/>
  <c r="Q235" i="12"/>
  <c r="Y235" i="12"/>
  <c r="CR227" i="12"/>
  <c r="J227" i="12"/>
  <c r="R227" i="12"/>
  <c r="Z227" i="12"/>
  <c r="K227" i="12"/>
  <c r="S227" i="12"/>
  <c r="AA227" i="12"/>
  <c r="L227" i="12"/>
  <c r="T227" i="12"/>
  <c r="AB227" i="12"/>
  <c r="M227" i="12"/>
  <c r="U227" i="12"/>
  <c r="AC227" i="12"/>
  <c r="F227" i="12"/>
  <c r="N227" i="12"/>
  <c r="V227" i="12"/>
  <c r="G227" i="12"/>
  <c r="O227" i="12"/>
  <c r="W227" i="12"/>
  <c r="H227" i="12"/>
  <c r="P227" i="12"/>
  <c r="X227" i="12"/>
  <c r="I227" i="12"/>
  <c r="Q227" i="12"/>
  <c r="Y227" i="12"/>
  <c r="CR219" i="12"/>
  <c r="J219" i="12"/>
  <c r="R219" i="12"/>
  <c r="Z219" i="12"/>
  <c r="K219" i="12"/>
  <c r="S219" i="12"/>
  <c r="AA219" i="12"/>
  <c r="L219" i="12"/>
  <c r="T219" i="12"/>
  <c r="AB219" i="12"/>
  <c r="M219" i="12"/>
  <c r="U219" i="12"/>
  <c r="AC219" i="12"/>
  <c r="F219" i="12"/>
  <c r="N219" i="12"/>
  <c r="V219" i="12"/>
  <c r="G219" i="12"/>
  <c r="O219" i="12"/>
  <c r="W219" i="12"/>
  <c r="H219" i="12"/>
  <c r="P219" i="12"/>
  <c r="X219" i="12"/>
  <c r="I219" i="12"/>
  <c r="Q219" i="12"/>
  <c r="Y219" i="12"/>
  <c r="CR211" i="12"/>
  <c r="J211" i="12"/>
  <c r="R211" i="12"/>
  <c r="Z211" i="12"/>
  <c r="K211" i="12"/>
  <c r="S211" i="12"/>
  <c r="AA211" i="12"/>
  <c r="L211" i="12"/>
  <c r="T211" i="12"/>
  <c r="AB211" i="12"/>
  <c r="M211" i="12"/>
  <c r="U211" i="12"/>
  <c r="AC211" i="12"/>
  <c r="F211" i="12"/>
  <c r="N211" i="12"/>
  <c r="V211" i="12"/>
  <c r="G211" i="12"/>
  <c r="O211" i="12"/>
  <c r="W211" i="12"/>
  <c r="H211" i="12"/>
  <c r="P211" i="12"/>
  <c r="X211" i="12"/>
  <c r="I211" i="12"/>
  <c r="Q211" i="12"/>
  <c r="Y211" i="12"/>
  <c r="CR203" i="12"/>
  <c r="J203" i="12"/>
  <c r="R203" i="12"/>
  <c r="Z203" i="12"/>
  <c r="K203" i="12"/>
  <c r="S203" i="12"/>
  <c r="AA203" i="12"/>
  <c r="L203" i="12"/>
  <c r="T203" i="12"/>
  <c r="AB203" i="12"/>
  <c r="M203" i="12"/>
  <c r="U203" i="12"/>
  <c r="AC203" i="12"/>
  <c r="F203" i="12"/>
  <c r="N203" i="12"/>
  <c r="V203" i="12"/>
  <c r="G203" i="12"/>
  <c r="O203" i="12"/>
  <c r="W203" i="12"/>
  <c r="H203" i="12"/>
  <c r="P203" i="12"/>
  <c r="X203" i="12"/>
  <c r="I203" i="12"/>
  <c r="Q203" i="12"/>
  <c r="Y203" i="12"/>
  <c r="CR195" i="12"/>
  <c r="L195" i="12"/>
  <c r="T195" i="12"/>
  <c r="AB195" i="12"/>
  <c r="M195" i="12"/>
  <c r="U195" i="12"/>
  <c r="AC195" i="12"/>
  <c r="H195" i="12"/>
  <c r="P195" i="12"/>
  <c r="X195" i="12"/>
  <c r="I195" i="12"/>
  <c r="Q195" i="12"/>
  <c r="Y195" i="12"/>
  <c r="S195" i="12"/>
  <c r="F195" i="12"/>
  <c r="V195" i="12"/>
  <c r="G195" i="12"/>
  <c r="W195" i="12"/>
  <c r="J195" i="12"/>
  <c r="Z195" i="12"/>
  <c r="K195" i="12"/>
  <c r="AA195" i="12"/>
  <c r="N195" i="12"/>
  <c r="O195" i="12"/>
  <c r="R195" i="12"/>
  <c r="CR187" i="12"/>
  <c r="J187" i="12"/>
  <c r="R187" i="12"/>
  <c r="Z187" i="12"/>
  <c r="K187" i="12"/>
  <c r="S187" i="12"/>
  <c r="AA187" i="12"/>
  <c r="L187" i="12"/>
  <c r="T187" i="12"/>
  <c r="AB187" i="12"/>
  <c r="M187" i="12"/>
  <c r="U187" i="12"/>
  <c r="AC187" i="12"/>
  <c r="F187" i="12"/>
  <c r="N187" i="12"/>
  <c r="V187" i="12"/>
  <c r="G187" i="12"/>
  <c r="O187" i="12"/>
  <c r="W187" i="12"/>
  <c r="H187" i="12"/>
  <c r="P187" i="12"/>
  <c r="X187" i="12"/>
  <c r="I187" i="12"/>
  <c r="Q187" i="12"/>
  <c r="Y187" i="12"/>
  <c r="CR179" i="12"/>
  <c r="J179" i="12"/>
  <c r="R179" i="12"/>
  <c r="Z179" i="12"/>
  <c r="K179" i="12"/>
  <c r="S179" i="12"/>
  <c r="AA179" i="12"/>
  <c r="L179" i="12"/>
  <c r="T179" i="12"/>
  <c r="AB179" i="12"/>
  <c r="M179" i="12"/>
  <c r="U179" i="12"/>
  <c r="AC179" i="12"/>
  <c r="F179" i="12"/>
  <c r="N179" i="12"/>
  <c r="V179" i="12"/>
  <c r="G179" i="12"/>
  <c r="O179" i="12"/>
  <c r="W179" i="12"/>
  <c r="H179" i="12"/>
  <c r="P179" i="12"/>
  <c r="X179" i="12"/>
  <c r="I179" i="12"/>
  <c r="Q179" i="12"/>
  <c r="Y179" i="12"/>
  <c r="CR171" i="12"/>
  <c r="J171" i="12"/>
  <c r="R171" i="12"/>
  <c r="Z171" i="12"/>
  <c r="K171" i="12"/>
  <c r="S171" i="12"/>
  <c r="AA171" i="12"/>
  <c r="L171" i="12"/>
  <c r="T171" i="12"/>
  <c r="AB171" i="12"/>
  <c r="M171" i="12"/>
  <c r="U171" i="12"/>
  <c r="AC171" i="12"/>
  <c r="F171" i="12"/>
  <c r="N171" i="12"/>
  <c r="V171" i="12"/>
  <c r="G171" i="12"/>
  <c r="O171" i="12"/>
  <c r="W171" i="12"/>
  <c r="H171" i="12"/>
  <c r="P171" i="12"/>
  <c r="X171" i="12"/>
  <c r="I171" i="12"/>
  <c r="Q171" i="12"/>
  <c r="Y171" i="12"/>
  <c r="CR163" i="12"/>
  <c r="J163" i="12"/>
  <c r="R163" i="12"/>
  <c r="Z163" i="12"/>
  <c r="K163" i="12"/>
  <c r="S163" i="12"/>
  <c r="AA163" i="12"/>
  <c r="L163" i="12"/>
  <c r="T163" i="12"/>
  <c r="AB163" i="12"/>
  <c r="M163" i="12"/>
  <c r="U163" i="12"/>
  <c r="AC163" i="12"/>
  <c r="F163" i="12"/>
  <c r="N163" i="12"/>
  <c r="V163" i="12"/>
  <c r="G163" i="12"/>
  <c r="O163" i="12"/>
  <c r="W163" i="12"/>
  <c r="H163" i="12"/>
  <c r="P163" i="12"/>
  <c r="X163" i="12"/>
  <c r="I163" i="12"/>
  <c r="Q163" i="12"/>
  <c r="Y163" i="12"/>
  <c r="CR155" i="12"/>
  <c r="J155" i="12"/>
  <c r="R155" i="12"/>
  <c r="Z155" i="12"/>
  <c r="K155" i="12"/>
  <c r="S155" i="12"/>
  <c r="AA155" i="12"/>
  <c r="L155" i="12"/>
  <c r="T155" i="12"/>
  <c r="AB155" i="12"/>
  <c r="M155" i="12"/>
  <c r="U155" i="12"/>
  <c r="AC155" i="12"/>
  <c r="F155" i="12"/>
  <c r="N155" i="12"/>
  <c r="V155" i="12"/>
  <c r="G155" i="12"/>
  <c r="O155" i="12"/>
  <c r="W155" i="12"/>
  <c r="H155" i="12"/>
  <c r="P155" i="12"/>
  <c r="X155" i="12"/>
  <c r="I155" i="12"/>
  <c r="Q155" i="12"/>
  <c r="Y155" i="12"/>
  <c r="CR147" i="12"/>
  <c r="I147" i="12"/>
  <c r="Q147" i="12"/>
  <c r="Y147" i="12"/>
  <c r="J147" i="12"/>
  <c r="R147" i="12"/>
  <c r="Z147" i="12"/>
  <c r="M147" i="12"/>
  <c r="U147" i="12"/>
  <c r="AC147" i="12"/>
  <c r="F147" i="12"/>
  <c r="N147" i="12"/>
  <c r="V147" i="12"/>
  <c r="L147" i="12"/>
  <c r="AB147" i="12"/>
  <c r="O147" i="12"/>
  <c r="P147" i="12"/>
  <c r="S147" i="12"/>
  <c r="T147" i="12"/>
  <c r="G147" i="12"/>
  <c r="W147" i="12"/>
  <c r="H147" i="12"/>
  <c r="X147" i="12"/>
  <c r="K147" i="12"/>
  <c r="AA147" i="12"/>
  <c r="CR139" i="12"/>
  <c r="G139" i="12"/>
  <c r="O139" i="12"/>
  <c r="W139" i="12"/>
  <c r="H139" i="12"/>
  <c r="P139" i="12"/>
  <c r="X139" i="12"/>
  <c r="I139" i="12"/>
  <c r="Q139" i="12"/>
  <c r="Y139" i="12"/>
  <c r="J139" i="12"/>
  <c r="R139" i="12"/>
  <c r="Z139" i="12"/>
  <c r="K139" i="12"/>
  <c r="S139" i="12"/>
  <c r="AA139" i="12"/>
  <c r="L139" i="12"/>
  <c r="T139" i="12"/>
  <c r="AB139" i="12"/>
  <c r="M139" i="12"/>
  <c r="U139" i="12"/>
  <c r="AC139" i="12"/>
  <c r="F139" i="12"/>
  <c r="N139" i="12"/>
  <c r="V139" i="12"/>
  <c r="CR236" i="12"/>
  <c r="J236" i="12"/>
  <c r="R236" i="12"/>
  <c r="Z236" i="12"/>
  <c r="K236" i="12"/>
  <c r="S236" i="12"/>
  <c r="AA236" i="12"/>
  <c r="L236" i="12"/>
  <c r="T236" i="12"/>
  <c r="AB236" i="12"/>
  <c r="M236" i="12"/>
  <c r="U236" i="12"/>
  <c r="AC236" i="12"/>
  <c r="F236" i="12"/>
  <c r="N236" i="12"/>
  <c r="V236" i="12"/>
  <c r="G236" i="12"/>
  <c r="O236" i="12"/>
  <c r="W236" i="12"/>
  <c r="H236" i="12"/>
  <c r="P236" i="12"/>
  <c r="X236" i="12"/>
  <c r="I236" i="12"/>
  <c r="Q236" i="12"/>
  <c r="Y236" i="12"/>
  <c r="CR220" i="12"/>
  <c r="J220" i="12"/>
  <c r="R220" i="12"/>
  <c r="Z220" i="12"/>
  <c r="K220" i="12"/>
  <c r="S220" i="12"/>
  <c r="AA220" i="12"/>
  <c r="L220" i="12"/>
  <c r="T220" i="12"/>
  <c r="AB220" i="12"/>
  <c r="M220" i="12"/>
  <c r="U220" i="12"/>
  <c r="AC220" i="12"/>
  <c r="F220" i="12"/>
  <c r="N220" i="12"/>
  <c r="V220" i="12"/>
  <c r="G220" i="12"/>
  <c r="O220" i="12"/>
  <c r="W220" i="12"/>
  <c r="H220" i="12"/>
  <c r="P220" i="12"/>
  <c r="X220" i="12"/>
  <c r="I220" i="12"/>
  <c r="Q220" i="12"/>
  <c r="Y220" i="12"/>
  <c r="CR204" i="12"/>
  <c r="J204" i="12"/>
  <c r="R204" i="12"/>
  <c r="Z204" i="12"/>
  <c r="K204" i="12"/>
  <c r="S204" i="12"/>
  <c r="AA204" i="12"/>
  <c r="L204" i="12"/>
  <c r="T204" i="12"/>
  <c r="AB204" i="12"/>
  <c r="M204" i="12"/>
  <c r="U204" i="12"/>
  <c r="AC204" i="12"/>
  <c r="F204" i="12"/>
  <c r="N204" i="12"/>
  <c r="V204" i="12"/>
  <c r="G204" i="12"/>
  <c r="O204" i="12"/>
  <c r="W204" i="12"/>
  <c r="H204" i="12"/>
  <c r="P204" i="12"/>
  <c r="X204" i="12"/>
  <c r="I204" i="12"/>
  <c r="Q204" i="12"/>
  <c r="Y204" i="12"/>
  <c r="G3" i="12"/>
  <c r="O3" i="12"/>
  <c r="W3" i="12"/>
  <c r="K3" i="12"/>
  <c r="T3" i="12"/>
  <c r="AC3" i="12"/>
  <c r="L3" i="12"/>
  <c r="U3" i="12"/>
  <c r="M3" i="12"/>
  <c r="V3" i="12"/>
  <c r="CR3" i="12"/>
  <c r="N3" i="12"/>
  <c r="X3" i="12"/>
  <c r="F3" i="12"/>
  <c r="P3" i="12"/>
  <c r="Y3" i="12"/>
  <c r="H3" i="12"/>
  <c r="Q3" i="12"/>
  <c r="Z3" i="12"/>
  <c r="I3" i="12"/>
  <c r="R3" i="12"/>
  <c r="AA3" i="12"/>
  <c r="J3" i="12"/>
  <c r="S3" i="12"/>
  <c r="AB3" i="12"/>
  <c r="CR234" i="12"/>
  <c r="J234" i="12"/>
  <c r="R234" i="12"/>
  <c r="Z234" i="12"/>
  <c r="K234" i="12"/>
  <c r="S234" i="12"/>
  <c r="AA234" i="12"/>
  <c r="L234" i="12"/>
  <c r="T234" i="12"/>
  <c r="AB234" i="12"/>
  <c r="M234" i="12"/>
  <c r="U234" i="12"/>
  <c r="AC234" i="12"/>
  <c r="F234" i="12"/>
  <c r="N234" i="12"/>
  <c r="V234" i="12"/>
  <c r="G234" i="12"/>
  <c r="O234" i="12"/>
  <c r="W234" i="12"/>
  <c r="H234" i="12"/>
  <c r="P234" i="12"/>
  <c r="X234" i="12"/>
  <c r="I234" i="12"/>
  <c r="Q234" i="12"/>
  <c r="Y234" i="12"/>
  <c r="CR226" i="12"/>
  <c r="J226" i="12"/>
  <c r="R226" i="12"/>
  <c r="Z226" i="12"/>
  <c r="K226" i="12"/>
  <c r="S226" i="12"/>
  <c r="AA226" i="12"/>
  <c r="L226" i="12"/>
  <c r="T226" i="12"/>
  <c r="AB226" i="12"/>
  <c r="M226" i="12"/>
  <c r="U226" i="12"/>
  <c r="AC226" i="12"/>
  <c r="F226" i="12"/>
  <c r="N226" i="12"/>
  <c r="V226" i="12"/>
  <c r="G226" i="12"/>
  <c r="O226" i="12"/>
  <c r="W226" i="12"/>
  <c r="H226" i="12"/>
  <c r="P226" i="12"/>
  <c r="X226" i="12"/>
  <c r="I226" i="12"/>
  <c r="Q226" i="12"/>
  <c r="Y226" i="12"/>
  <c r="CR218" i="12"/>
  <c r="J218" i="12"/>
  <c r="R218" i="12"/>
  <c r="Z218" i="12"/>
  <c r="K218" i="12"/>
  <c r="S218" i="12"/>
  <c r="AA218" i="12"/>
  <c r="L218" i="12"/>
  <c r="T218" i="12"/>
  <c r="AB218" i="12"/>
  <c r="M218" i="12"/>
  <c r="U218" i="12"/>
  <c r="AC218" i="12"/>
  <c r="F218" i="12"/>
  <c r="N218" i="12"/>
  <c r="V218" i="12"/>
  <c r="G218" i="12"/>
  <c r="O218" i="12"/>
  <c r="W218" i="12"/>
  <c r="H218" i="12"/>
  <c r="P218" i="12"/>
  <c r="X218" i="12"/>
  <c r="I218" i="12"/>
  <c r="Q218" i="12"/>
  <c r="Y218" i="12"/>
  <c r="CR210" i="12"/>
  <c r="J210" i="12"/>
  <c r="R210" i="12"/>
  <c r="Z210" i="12"/>
  <c r="K210" i="12"/>
  <c r="S210" i="12"/>
  <c r="AA210" i="12"/>
  <c r="L210" i="12"/>
  <c r="T210" i="12"/>
  <c r="AB210" i="12"/>
  <c r="M210" i="12"/>
  <c r="U210" i="12"/>
  <c r="AC210" i="12"/>
  <c r="F210" i="12"/>
  <c r="N210" i="12"/>
  <c r="V210" i="12"/>
  <c r="G210" i="12"/>
  <c r="O210" i="12"/>
  <c r="W210" i="12"/>
  <c r="H210" i="12"/>
  <c r="P210" i="12"/>
  <c r="X210" i="12"/>
  <c r="I210" i="12"/>
  <c r="Q210" i="12"/>
  <c r="Y210" i="12"/>
  <c r="CR202" i="12"/>
  <c r="H202" i="12"/>
  <c r="J202" i="12"/>
  <c r="R202" i="12"/>
  <c r="Z202" i="12"/>
  <c r="K202" i="12"/>
  <c r="S202" i="12"/>
  <c r="AA202" i="12"/>
  <c r="L202" i="12"/>
  <c r="T202" i="12"/>
  <c r="AB202" i="12"/>
  <c r="M202" i="12"/>
  <c r="U202" i="12"/>
  <c r="AC202" i="12"/>
  <c r="N202" i="12"/>
  <c r="V202" i="12"/>
  <c r="F202" i="12"/>
  <c r="O202" i="12"/>
  <c r="W202" i="12"/>
  <c r="G202" i="12"/>
  <c r="P202" i="12"/>
  <c r="X202" i="12"/>
  <c r="I202" i="12"/>
  <c r="Q202" i="12"/>
  <c r="Y202" i="12"/>
  <c r="CR194" i="12"/>
  <c r="L194" i="12"/>
  <c r="T194" i="12"/>
  <c r="AB194" i="12"/>
  <c r="M194" i="12"/>
  <c r="U194" i="12"/>
  <c r="AC194" i="12"/>
  <c r="H194" i="12"/>
  <c r="P194" i="12"/>
  <c r="X194" i="12"/>
  <c r="I194" i="12"/>
  <c r="Q194" i="12"/>
  <c r="Y194" i="12"/>
  <c r="K194" i="12"/>
  <c r="AA194" i="12"/>
  <c r="N194" i="12"/>
  <c r="O194" i="12"/>
  <c r="R194" i="12"/>
  <c r="S194" i="12"/>
  <c r="F194" i="12"/>
  <c r="V194" i="12"/>
  <c r="G194" i="12"/>
  <c r="W194" i="12"/>
  <c r="J194" i="12"/>
  <c r="Z194" i="12"/>
  <c r="CR186" i="12"/>
  <c r="J186" i="12"/>
  <c r="R186" i="12"/>
  <c r="Z186" i="12"/>
  <c r="K186" i="12"/>
  <c r="S186" i="12"/>
  <c r="AA186" i="12"/>
  <c r="L186" i="12"/>
  <c r="T186" i="12"/>
  <c r="AB186" i="12"/>
  <c r="M186" i="12"/>
  <c r="U186" i="12"/>
  <c r="AC186" i="12"/>
  <c r="F186" i="12"/>
  <c r="N186" i="12"/>
  <c r="V186" i="12"/>
  <c r="G186" i="12"/>
  <c r="O186" i="12"/>
  <c r="W186" i="12"/>
  <c r="H186" i="12"/>
  <c r="P186" i="12"/>
  <c r="X186" i="12"/>
  <c r="I186" i="12"/>
  <c r="Q186" i="12"/>
  <c r="Y186" i="12"/>
  <c r="CR178" i="12"/>
  <c r="J178" i="12"/>
  <c r="R178" i="12"/>
  <c r="Z178" i="12"/>
  <c r="K178" i="12"/>
  <c r="S178" i="12"/>
  <c r="AA178" i="12"/>
  <c r="L178" i="12"/>
  <c r="T178" i="12"/>
  <c r="AB178" i="12"/>
  <c r="M178" i="12"/>
  <c r="U178" i="12"/>
  <c r="AC178" i="12"/>
  <c r="F178" i="12"/>
  <c r="N178" i="12"/>
  <c r="V178" i="12"/>
  <c r="G178" i="12"/>
  <c r="O178" i="12"/>
  <c r="W178" i="12"/>
  <c r="H178" i="12"/>
  <c r="P178" i="12"/>
  <c r="X178" i="12"/>
  <c r="I178" i="12"/>
  <c r="Q178" i="12"/>
  <c r="Y178" i="12"/>
  <c r="CR170" i="12"/>
  <c r="J170" i="12"/>
  <c r="R170" i="12"/>
  <c r="Z170" i="12"/>
  <c r="K170" i="12"/>
  <c r="S170" i="12"/>
  <c r="AA170" i="12"/>
  <c r="L170" i="12"/>
  <c r="T170" i="12"/>
  <c r="AB170" i="12"/>
  <c r="M170" i="12"/>
  <c r="U170" i="12"/>
  <c r="AC170" i="12"/>
  <c r="F170" i="12"/>
  <c r="N170" i="12"/>
  <c r="V170" i="12"/>
  <c r="G170" i="12"/>
  <c r="O170" i="12"/>
  <c r="W170" i="12"/>
  <c r="H170" i="12"/>
  <c r="P170" i="12"/>
  <c r="X170" i="12"/>
  <c r="I170" i="12"/>
  <c r="Q170" i="12"/>
  <c r="Y170" i="12"/>
  <c r="CR162" i="12"/>
  <c r="J162" i="12"/>
  <c r="R162" i="12"/>
  <c r="Z162" i="12"/>
  <c r="K162" i="12"/>
  <c r="S162" i="12"/>
  <c r="AA162" i="12"/>
  <c r="L162" i="12"/>
  <c r="T162" i="12"/>
  <c r="AB162" i="12"/>
  <c r="M162" i="12"/>
  <c r="U162" i="12"/>
  <c r="AC162" i="12"/>
  <c r="F162" i="12"/>
  <c r="N162" i="12"/>
  <c r="V162" i="12"/>
  <c r="G162" i="12"/>
  <c r="O162" i="12"/>
  <c r="W162" i="12"/>
  <c r="H162" i="12"/>
  <c r="P162" i="12"/>
  <c r="X162" i="12"/>
  <c r="I162" i="12"/>
  <c r="Q162" i="12"/>
  <c r="Y162" i="12"/>
  <c r="CR154" i="12"/>
  <c r="J154" i="12"/>
  <c r="R154" i="12"/>
  <c r="Z154" i="12"/>
  <c r="K154" i="12"/>
  <c r="S154" i="12"/>
  <c r="AA154" i="12"/>
  <c r="L154" i="12"/>
  <c r="T154" i="12"/>
  <c r="AB154" i="12"/>
  <c r="M154" i="12"/>
  <c r="U154" i="12"/>
  <c r="AC154" i="12"/>
  <c r="F154" i="12"/>
  <c r="N154" i="12"/>
  <c r="V154" i="12"/>
  <c r="G154" i="12"/>
  <c r="O154" i="12"/>
  <c r="W154" i="12"/>
  <c r="H154" i="12"/>
  <c r="P154" i="12"/>
  <c r="X154" i="12"/>
  <c r="I154" i="12"/>
  <c r="Q154" i="12"/>
  <c r="Y154" i="12"/>
  <c r="CR131" i="12"/>
  <c r="G131" i="12"/>
  <c r="O131" i="12"/>
  <c r="W131" i="12"/>
  <c r="H131" i="12"/>
  <c r="P131" i="12"/>
  <c r="X131" i="12"/>
  <c r="I131" i="12"/>
  <c r="Q131" i="12"/>
  <c r="Y131" i="12"/>
  <c r="J131" i="12"/>
  <c r="R131" i="12"/>
  <c r="Z131" i="12"/>
  <c r="K131" i="12"/>
  <c r="S131" i="12"/>
  <c r="AA131" i="12"/>
  <c r="L131" i="12"/>
  <c r="T131" i="12"/>
  <c r="AB131" i="12"/>
  <c r="M131" i="12"/>
  <c r="U131" i="12"/>
  <c r="AC131" i="12"/>
  <c r="F131" i="12"/>
  <c r="N131" i="12"/>
  <c r="V131" i="12"/>
  <c r="CR123" i="12"/>
  <c r="J123" i="12"/>
  <c r="R123" i="12"/>
  <c r="Z123" i="12"/>
  <c r="L123" i="12"/>
  <c r="T123" i="12"/>
  <c r="AB123" i="12"/>
  <c r="M123" i="12"/>
  <c r="U123" i="12"/>
  <c r="AC123" i="12"/>
  <c r="F123" i="12"/>
  <c r="N123" i="12"/>
  <c r="V123" i="12"/>
  <c r="G123" i="12"/>
  <c r="O123" i="12"/>
  <c r="W123" i="12"/>
  <c r="H123" i="12"/>
  <c r="P123" i="12"/>
  <c r="X123" i="12"/>
  <c r="Q123" i="12"/>
  <c r="S123" i="12"/>
  <c r="Y123" i="12"/>
  <c r="AA123" i="12"/>
  <c r="I123" i="12"/>
  <c r="K123" i="12"/>
  <c r="CR115" i="12"/>
  <c r="J115" i="12"/>
  <c r="R115" i="12"/>
  <c r="Z115" i="12"/>
  <c r="K115" i="12"/>
  <c r="S115" i="12"/>
  <c r="AA115" i="12"/>
  <c r="L115" i="12"/>
  <c r="T115" i="12"/>
  <c r="AB115" i="12"/>
  <c r="M115" i="12"/>
  <c r="U115" i="12"/>
  <c r="AC115" i="12"/>
  <c r="F115" i="12"/>
  <c r="N115" i="12"/>
  <c r="V115" i="12"/>
  <c r="G115" i="12"/>
  <c r="O115" i="12"/>
  <c r="W115" i="12"/>
  <c r="H115" i="12"/>
  <c r="P115" i="12"/>
  <c r="X115" i="12"/>
  <c r="I115" i="12"/>
  <c r="Q115" i="12"/>
  <c r="Y115" i="12"/>
  <c r="CR107" i="12"/>
  <c r="F107" i="12"/>
  <c r="N107" i="12"/>
  <c r="V107" i="12"/>
  <c r="H107" i="12"/>
  <c r="P107" i="12"/>
  <c r="Q107" i="12"/>
  <c r="Z107" i="12"/>
  <c r="G107" i="12"/>
  <c r="R107" i="12"/>
  <c r="AA107" i="12"/>
  <c r="I107" i="12"/>
  <c r="S107" i="12"/>
  <c r="AB107" i="12"/>
  <c r="J107" i="12"/>
  <c r="T107" i="12"/>
  <c r="AC107" i="12"/>
  <c r="K107" i="12"/>
  <c r="U107" i="12"/>
  <c r="L107" i="12"/>
  <c r="W107" i="12"/>
  <c r="M107" i="12"/>
  <c r="X107" i="12"/>
  <c r="O107" i="12"/>
  <c r="Y107" i="12"/>
  <c r="CR99" i="12"/>
  <c r="I99" i="12"/>
  <c r="Q99" i="12"/>
  <c r="K99" i="12"/>
  <c r="L99" i="12"/>
  <c r="M99" i="12"/>
  <c r="U99" i="12"/>
  <c r="F99" i="12"/>
  <c r="N99" i="12"/>
  <c r="V99" i="12"/>
  <c r="H99" i="12"/>
  <c r="P99" i="12"/>
  <c r="X99" i="12"/>
  <c r="J99" i="12"/>
  <c r="AA99" i="12"/>
  <c r="O99" i="12"/>
  <c r="AB99" i="12"/>
  <c r="R99" i="12"/>
  <c r="AC99" i="12"/>
  <c r="S99" i="12"/>
  <c r="T99" i="12"/>
  <c r="W99" i="12"/>
  <c r="Y99" i="12"/>
  <c r="G99" i="12"/>
  <c r="Z99" i="12"/>
  <c r="CR91" i="12"/>
  <c r="I91" i="12"/>
  <c r="Q91" i="12"/>
  <c r="Y91" i="12"/>
  <c r="K91" i="12"/>
  <c r="S91" i="12"/>
  <c r="AA91" i="12"/>
  <c r="L91" i="12"/>
  <c r="T91" i="12"/>
  <c r="AB91" i="12"/>
  <c r="M91" i="12"/>
  <c r="U91" i="12"/>
  <c r="AC91" i="12"/>
  <c r="F91" i="12"/>
  <c r="N91" i="12"/>
  <c r="V91" i="12"/>
  <c r="H91" i="12"/>
  <c r="P91" i="12"/>
  <c r="X91" i="12"/>
  <c r="J91" i="12"/>
  <c r="O91" i="12"/>
  <c r="R91" i="12"/>
  <c r="W91" i="12"/>
  <c r="Z91" i="12"/>
  <c r="G91" i="12"/>
  <c r="CR83" i="12"/>
  <c r="K83" i="12"/>
  <c r="S83" i="12"/>
  <c r="AA83" i="12"/>
  <c r="M83" i="12"/>
  <c r="U83" i="12"/>
  <c r="AC83" i="12"/>
  <c r="G83" i="12"/>
  <c r="O83" i="12"/>
  <c r="W83" i="12"/>
  <c r="H83" i="12"/>
  <c r="P83" i="12"/>
  <c r="X83" i="12"/>
  <c r="F83" i="12"/>
  <c r="V83" i="12"/>
  <c r="J83" i="12"/>
  <c r="Z83" i="12"/>
  <c r="L83" i="12"/>
  <c r="AB83" i="12"/>
  <c r="N83" i="12"/>
  <c r="Q83" i="12"/>
  <c r="T83" i="12"/>
  <c r="I83" i="12"/>
  <c r="R83" i="12"/>
  <c r="Y83" i="12"/>
  <c r="CR75" i="12"/>
  <c r="K75" i="12"/>
  <c r="S75" i="12"/>
  <c r="AA75" i="12"/>
  <c r="M75" i="12"/>
  <c r="U75" i="12"/>
  <c r="AC75" i="12"/>
  <c r="F75" i="12"/>
  <c r="N75" i="12"/>
  <c r="V75" i="12"/>
  <c r="G75" i="12"/>
  <c r="O75" i="12"/>
  <c r="W75" i="12"/>
  <c r="H75" i="12"/>
  <c r="P75" i="12"/>
  <c r="X75" i="12"/>
  <c r="Q75" i="12"/>
  <c r="T75" i="12"/>
  <c r="Y75" i="12"/>
  <c r="Z75" i="12"/>
  <c r="I75" i="12"/>
  <c r="AB75" i="12"/>
  <c r="J75" i="12"/>
  <c r="L75" i="12"/>
  <c r="R75" i="12"/>
  <c r="CR67" i="12"/>
  <c r="J67" i="12"/>
  <c r="R67" i="12"/>
  <c r="Z67" i="12"/>
  <c r="K67" i="12"/>
  <c r="S67" i="12"/>
  <c r="AA67" i="12"/>
  <c r="L67" i="12"/>
  <c r="T67" i="12"/>
  <c r="AB67" i="12"/>
  <c r="M67" i="12"/>
  <c r="U67" i="12"/>
  <c r="AC67" i="12"/>
  <c r="F67" i="12"/>
  <c r="N67" i="12"/>
  <c r="V67" i="12"/>
  <c r="G67" i="12"/>
  <c r="O67" i="12"/>
  <c r="W67" i="12"/>
  <c r="H67" i="12"/>
  <c r="P67" i="12"/>
  <c r="X67" i="12"/>
  <c r="Q67" i="12"/>
  <c r="Y67" i="12"/>
  <c r="I67" i="12"/>
  <c r="CR59" i="12"/>
  <c r="L59" i="12"/>
  <c r="T59" i="12"/>
  <c r="AB59" i="12"/>
  <c r="F59" i="12"/>
  <c r="N59" i="12"/>
  <c r="H59" i="12"/>
  <c r="P59" i="12"/>
  <c r="X59" i="12"/>
  <c r="I59" i="12"/>
  <c r="Q59" i="12"/>
  <c r="Y59" i="12"/>
  <c r="J59" i="12"/>
  <c r="R59" i="12"/>
  <c r="Z59" i="12"/>
  <c r="M59" i="12"/>
  <c r="O59" i="12"/>
  <c r="S59" i="12"/>
  <c r="U59" i="12"/>
  <c r="V59" i="12"/>
  <c r="W59" i="12"/>
  <c r="G59" i="12"/>
  <c r="AA59" i="12"/>
  <c r="K59" i="12"/>
  <c r="AC59" i="12"/>
  <c r="CR51" i="12"/>
  <c r="L51" i="12"/>
  <c r="T51" i="12"/>
  <c r="AB51" i="12"/>
  <c r="M51" i="12"/>
  <c r="U51" i="12"/>
  <c r="AC51" i="12"/>
  <c r="F51" i="12"/>
  <c r="N51" i="12"/>
  <c r="V51" i="12"/>
  <c r="G51" i="12"/>
  <c r="O51" i="12"/>
  <c r="W51" i="12"/>
  <c r="H51" i="12"/>
  <c r="P51" i="12"/>
  <c r="X51" i="12"/>
  <c r="I51" i="12"/>
  <c r="Q51" i="12"/>
  <c r="Y51" i="12"/>
  <c r="J51" i="12"/>
  <c r="R51" i="12"/>
  <c r="Z51" i="12"/>
  <c r="K51" i="12"/>
  <c r="S51" i="12"/>
  <c r="AA51" i="12"/>
  <c r="CR43" i="12"/>
  <c r="K43" i="12"/>
  <c r="S43" i="12"/>
  <c r="AA43" i="12"/>
  <c r="M43" i="12"/>
  <c r="U43" i="12"/>
  <c r="AC43" i="12"/>
  <c r="F43" i="12"/>
  <c r="N43" i="12"/>
  <c r="V43" i="12"/>
  <c r="J43" i="12"/>
  <c r="X43" i="12"/>
  <c r="L43" i="12"/>
  <c r="Y43" i="12"/>
  <c r="O43" i="12"/>
  <c r="Z43" i="12"/>
  <c r="P43" i="12"/>
  <c r="AB43" i="12"/>
  <c r="Q43" i="12"/>
  <c r="G43" i="12"/>
  <c r="R43" i="12"/>
  <c r="H43" i="12"/>
  <c r="T43" i="12"/>
  <c r="I43" i="12"/>
  <c r="W43" i="12"/>
  <c r="CR35" i="12"/>
  <c r="K35" i="12"/>
  <c r="S35" i="12"/>
  <c r="AA35" i="12"/>
  <c r="M35" i="12"/>
  <c r="U35" i="12"/>
  <c r="AC35" i="12"/>
  <c r="F35" i="12"/>
  <c r="N35" i="12"/>
  <c r="V35" i="12"/>
  <c r="J35" i="12"/>
  <c r="X35" i="12"/>
  <c r="L35" i="12"/>
  <c r="Y35" i="12"/>
  <c r="O35" i="12"/>
  <c r="Z35" i="12"/>
  <c r="P35" i="12"/>
  <c r="AB35" i="12"/>
  <c r="Q35" i="12"/>
  <c r="G35" i="12"/>
  <c r="R35" i="12"/>
  <c r="H35" i="12"/>
  <c r="T35" i="12"/>
  <c r="I35" i="12"/>
  <c r="W35" i="12"/>
  <c r="CR27" i="12"/>
  <c r="H27" i="12"/>
  <c r="P27" i="12"/>
  <c r="X27" i="12"/>
  <c r="I27" i="12"/>
  <c r="Q27" i="12"/>
  <c r="Y27" i="12"/>
  <c r="J27" i="12"/>
  <c r="R27" i="12"/>
  <c r="Z27" i="12"/>
  <c r="K27" i="12"/>
  <c r="S27" i="12"/>
  <c r="AA27" i="12"/>
  <c r="L27" i="12"/>
  <c r="T27" i="12"/>
  <c r="AB27" i="12"/>
  <c r="M27" i="12"/>
  <c r="U27" i="12"/>
  <c r="AC27" i="12"/>
  <c r="F27" i="12"/>
  <c r="N27" i="12"/>
  <c r="V27" i="12"/>
  <c r="G27" i="12"/>
  <c r="O27" i="12"/>
  <c r="W27" i="12"/>
  <c r="G19" i="12"/>
  <c r="O19" i="12"/>
  <c r="W19" i="12"/>
  <c r="K19" i="12"/>
  <c r="T19" i="12"/>
  <c r="AC19" i="12"/>
  <c r="CR19" i="12"/>
  <c r="N19" i="12"/>
  <c r="X19" i="12"/>
  <c r="F19" i="12"/>
  <c r="P19" i="12"/>
  <c r="Y19" i="12"/>
  <c r="H19" i="12"/>
  <c r="Q19" i="12"/>
  <c r="Z19" i="12"/>
  <c r="I19" i="12"/>
  <c r="R19" i="12"/>
  <c r="AA19" i="12"/>
  <c r="U19" i="12"/>
  <c r="V19" i="12"/>
  <c r="AB19" i="12"/>
  <c r="J19" i="12"/>
  <c r="L19" i="12"/>
  <c r="M19" i="12"/>
  <c r="S19" i="12"/>
  <c r="G11" i="12"/>
  <c r="O11" i="12"/>
  <c r="W11" i="12"/>
  <c r="K11" i="12"/>
  <c r="T11" i="12"/>
  <c r="AC11" i="12"/>
  <c r="L11" i="12"/>
  <c r="U11" i="12"/>
  <c r="CR11" i="12"/>
  <c r="M11" i="12"/>
  <c r="V11" i="12"/>
  <c r="N11" i="12"/>
  <c r="X11" i="12"/>
  <c r="F11" i="12"/>
  <c r="P11" i="12"/>
  <c r="Y11" i="12"/>
  <c r="H11" i="12"/>
  <c r="Q11" i="12"/>
  <c r="Z11" i="12"/>
  <c r="I11" i="12"/>
  <c r="R11" i="12"/>
  <c r="AA11" i="12"/>
  <c r="S11" i="12"/>
  <c r="AB11" i="12"/>
  <c r="J11" i="12"/>
  <c r="Z2" i="12"/>
  <c r="R2" i="12"/>
  <c r="J2" i="12"/>
  <c r="CR146" i="12"/>
  <c r="I146" i="12"/>
  <c r="Q146" i="12"/>
  <c r="Y146" i="12"/>
  <c r="J146" i="12"/>
  <c r="R146" i="12"/>
  <c r="Z146" i="12"/>
  <c r="M146" i="12"/>
  <c r="U146" i="12"/>
  <c r="AC146" i="12"/>
  <c r="F146" i="12"/>
  <c r="N146" i="12"/>
  <c r="V146" i="12"/>
  <c r="T146" i="12"/>
  <c r="G146" i="12"/>
  <c r="W146" i="12"/>
  <c r="H146" i="12"/>
  <c r="X146" i="12"/>
  <c r="K146" i="12"/>
  <c r="AA146" i="12"/>
  <c r="L146" i="12"/>
  <c r="AB146" i="12"/>
  <c r="O146" i="12"/>
  <c r="P146" i="12"/>
  <c r="S146" i="12"/>
  <c r="CR138" i="12"/>
  <c r="G138" i="12"/>
  <c r="O138" i="12"/>
  <c r="W138" i="12"/>
  <c r="H138" i="12"/>
  <c r="P138" i="12"/>
  <c r="X138" i="12"/>
  <c r="I138" i="12"/>
  <c r="Q138" i="12"/>
  <c r="Y138" i="12"/>
  <c r="J138" i="12"/>
  <c r="R138" i="12"/>
  <c r="Z138" i="12"/>
  <c r="K138" i="12"/>
  <c r="S138" i="12"/>
  <c r="AA138" i="12"/>
  <c r="L138" i="12"/>
  <c r="T138" i="12"/>
  <c r="AB138" i="12"/>
  <c r="M138" i="12"/>
  <c r="U138" i="12"/>
  <c r="AC138" i="12"/>
  <c r="F138" i="12"/>
  <c r="N138" i="12"/>
  <c r="V138" i="12"/>
  <c r="CR130" i="12"/>
  <c r="G130" i="12"/>
  <c r="O130" i="12"/>
  <c r="W130" i="12"/>
  <c r="H130" i="12"/>
  <c r="P130" i="12"/>
  <c r="X130" i="12"/>
  <c r="I130" i="12"/>
  <c r="Q130" i="12"/>
  <c r="Y130" i="12"/>
  <c r="J130" i="12"/>
  <c r="R130" i="12"/>
  <c r="Z130" i="12"/>
  <c r="K130" i="12"/>
  <c r="S130" i="12"/>
  <c r="AA130" i="12"/>
  <c r="L130" i="12"/>
  <c r="T130" i="12"/>
  <c r="AB130" i="12"/>
  <c r="M130" i="12"/>
  <c r="U130" i="12"/>
  <c r="AC130" i="12"/>
  <c r="F130" i="12"/>
  <c r="N130" i="12"/>
  <c r="V130" i="12"/>
  <c r="CR122" i="12"/>
  <c r="J122" i="12"/>
  <c r="R122" i="12"/>
  <c r="Z122" i="12"/>
  <c r="L122" i="12"/>
  <c r="T122" i="12"/>
  <c r="AB122" i="12"/>
  <c r="M122" i="12"/>
  <c r="U122" i="12"/>
  <c r="AC122" i="12"/>
  <c r="F122" i="12"/>
  <c r="N122" i="12"/>
  <c r="V122" i="12"/>
  <c r="G122" i="12"/>
  <c r="O122" i="12"/>
  <c r="W122" i="12"/>
  <c r="H122" i="12"/>
  <c r="P122" i="12"/>
  <c r="X122" i="12"/>
  <c r="I122" i="12"/>
  <c r="K122" i="12"/>
  <c r="Q122" i="12"/>
  <c r="S122" i="12"/>
  <c r="Y122" i="12"/>
  <c r="AA122" i="12"/>
  <c r="CR114" i="12"/>
  <c r="J114" i="12"/>
  <c r="R114" i="12"/>
  <c r="Z114" i="12"/>
  <c r="K114" i="12"/>
  <c r="S114" i="12"/>
  <c r="AA114" i="12"/>
  <c r="L114" i="12"/>
  <c r="T114" i="12"/>
  <c r="AB114" i="12"/>
  <c r="M114" i="12"/>
  <c r="U114" i="12"/>
  <c r="AC114" i="12"/>
  <c r="F114" i="12"/>
  <c r="N114" i="12"/>
  <c r="V114" i="12"/>
  <c r="G114" i="12"/>
  <c r="O114" i="12"/>
  <c r="W114" i="12"/>
  <c r="H114" i="12"/>
  <c r="P114" i="12"/>
  <c r="X114" i="12"/>
  <c r="I114" i="12"/>
  <c r="Q114" i="12"/>
  <c r="Y114" i="12"/>
  <c r="CR106" i="12"/>
  <c r="F106" i="12"/>
  <c r="N106" i="12"/>
  <c r="V106" i="12"/>
  <c r="H106" i="12"/>
  <c r="P106" i="12"/>
  <c r="X106" i="12"/>
  <c r="I106" i="12"/>
  <c r="S106" i="12"/>
  <c r="AC106" i="12"/>
  <c r="J106" i="12"/>
  <c r="T106" i="12"/>
  <c r="K106" i="12"/>
  <c r="U106" i="12"/>
  <c r="L106" i="12"/>
  <c r="W106" i="12"/>
  <c r="M106" i="12"/>
  <c r="Y106" i="12"/>
  <c r="O106" i="12"/>
  <c r="Z106" i="12"/>
  <c r="Q106" i="12"/>
  <c r="AA106" i="12"/>
  <c r="AB106" i="12"/>
  <c r="G106" i="12"/>
  <c r="R106" i="12"/>
  <c r="CR98" i="12"/>
  <c r="I98" i="12"/>
  <c r="Q98" i="12"/>
  <c r="Y98" i="12"/>
  <c r="K98" i="12"/>
  <c r="S98" i="12"/>
  <c r="AA98" i="12"/>
  <c r="L98" i="12"/>
  <c r="T98" i="12"/>
  <c r="AB98" i="12"/>
  <c r="M98" i="12"/>
  <c r="U98" i="12"/>
  <c r="AC98" i="12"/>
  <c r="F98" i="12"/>
  <c r="N98" i="12"/>
  <c r="V98" i="12"/>
  <c r="H98" i="12"/>
  <c r="P98" i="12"/>
  <c r="X98" i="12"/>
  <c r="G98" i="12"/>
  <c r="J98" i="12"/>
  <c r="O98" i="12"/>
  <c r="R98" i="12"/>
  <c r="W98" i="12"/>
  <c r="Z98" i="12"/>
  <c r="CR90" i="12"/>
  <c r="I90" i="12"/>
  <c r="Q90" i="12"/>
  <c r="Y90" i="12"/>
  <c r="K90" i="12"/>
  <c r="S90" i="12"/>
  <c r="AA90" i="12"/>
  <c r="L90" i="12"/>
  <c r="T90" i="12"/>
  <c r="AB90" i="12"/>
  <c r="M90" i="12"/>
  <c r="U90" i="12"/>
  <c r="AC90" i="12"/>
  <c r="F90" i="12"/>
  <c r="N90" i="12"/>
  <c r="V90" i="12"/>
  <c r="H90" i="12"/>
  <c r="P90" i="12"/>
  <c r="X90" i="12"/>
  <c r="G90" i="12"/>
  <c r="J90" i="12"/>
  <c r="O90" i="12"/>
  <c r="R90" i="12"/>
  <c r="W90" i="12"/>
  <c r="Z90" i="12"/>
  <c r="CR82" i="12"/>
  <c r="K82" i="12"/>
  <c r="S82" i="12"/>
  <c r="AA82" i="12"/>
  <c r="M82" i="12"/>
  <c r="U82" i="12"/>
  <c r="AC82" i="12"/>
  <c r="G82" i="12"/>
  <c r="O82" i="12"/>
  <c r="W82" i="12"/>
  <c r="H82" i="12"/>
  <c r="P82" i="12"/>
  <c r="X82" i="12"/>
  <c r="N82" i="12"/>
  <c r="R82" i="12"/>
  <c r="T82" i="12"/>
  <c r="F82" i="12"/>
  <c r="V82" i="12"/>
  <c r="I82" i="12"/>
  <c r="Y82" i="12"/>
  <c r="L82" i="12"/>
  <c r="AB82" i="12"/>
  <c r="J82" i="12"/>
  <c r="Q82" i="12"/>
  <c r="Z82" i="12"/>
  <c r="CR74" i="12"/>
  <c r="K74" i="12"/>
  <c r="S74" i="12"/>
  <c r="AA74" i="12"/>
  <c r="M74" i="12"/>
  <c r="U74" i="12"/>
  <c r="AC74" i="12"/>
  <c r="F74" i="12"/>
  <c r="N74" i="12"/>
  <c r="V74" i="12"/>
  <c r="G74" i="12"/>
  <c r="O74" i="12"/>
  <c r="W74" i="12"/>
  <c r="H74" i="12"/>
  <c r="P74" i="12"/>
  <c r="X74" i="12"/>
  <c r="R74" i="12"/>
  <c r="Y74" i="12"/>
  <c r="Z74" i="12"/>
  <c r="I74" i="12"/>
  <c r="AB74" i="12"/>
  <c r="J74" i="12"/>
  <c r="L74" i="12"/>
  <c r="Q74" i="12"/>
  <c r="T74" i="12"/>
  <c r="CR66" i="12"/>
  <c r="J66" i="12"/>
  <c r="R66" i="12"/>
  <c r="Z66" i="12"/>
  <c r="K66" i="12"/>
  <c r="S66" i="12"/>
  <c r="AA66" i="12"/>
  <c r="L66" i="12"/>
  <c r="T66" i="12"/>
  <c r="AB66" i="12"/>
  <c r="M66" i="12"/>
  <c r="U66" i="12"/>
  <c r="AC66" i="12"/>
  <c r="F66" i="12"/>
  <c r="N66" i="12"/>
  <c r="V66" i="12"/>
  <c r="G66" i="12"/>
  <c r="O66" i="12"/>
  <c r="W66" i="12"/>
  <c r="H66" i="12"/>
  <c r="P66" i="12"/>
  <c r="X66" i="12"/>
  <c r="Y66" i="12"/>
  <c r="I66" i="12"/>
  <c r="Q66" i="12"/>
  <c r="CR58" i="12"/>
  <c r="L58" i="12"/>
  <c r="T58" i="12"/>
  <c r="AB58" i="12"/>
  <c r="F58" i="12"/>
  <c r="N58" i="12"/>
  <c r="V58" i="12"/>
  <c r="H58" i="12"/>
  <c r="P58" i="12"/>
  <c r="X58" i="12"/>
  <c r="I58" i="12"/>
  <c r="Q58" i="12"/>
  <c r="Y58" i="12"/>
  <c r="J58" i="12"/>
  <c r="R58" i="12"/>
  <c r="Z58" i="12"/>
  <c r="O58" i="12"/>
  <c r="S58" i="12"/>
  <c r="U58" i="12"/>
  <c r="W58" i="12"/>
  <c r="AA58" i="12"/>
  <c r="G58" i="12"/>
  <c r="AC58" i="12"/>
  <c r="K58" i="12"/>
  <c r="M58" i="12"/>
  <c r="CR50" i="12"/>
  <c r="L50" i="12"/>
  <c r="T50" i="12"/>
  <c r="AB50" i="12"/>
  <c r="M50" i="12"/>
  <c r="U50" i="12"/>
  <c r="AC50" i="12"/>
  <c r="F50" i="12"/>
  <c r="N50" i="12"/>
  <c r="V50" i="12"/>
  <c r="G50" i="12"/>
  <c r="O50" i="12"/>
  <c r="W50" i="12"/>
  <c r="H50" i="12"/>
  <c r="P50" i="12"/>
  <c r="X50" i="12"/>
  <c r="I50" i="12"/>
  <c r="Q50" i="12"/>
  <c r="Y50" i="12"/>
  <c r="J50" i="12"/>
  <c r="R50" i="12"/>
  <c r="Z50" i="12"/>
  <c r="AA50" i="12"/>
  <c r="K50" i="12"/>
  <c r="S50" i="12"/>
  <c r="CR42" i="12"/>
  <c r="K42" i="12"/>
  <c r="S42" i="12"/>
  <c r="AA42" i="12"/>
  <c r="M42" i="12"/>
  <c r="U42" i="12"/>
  <c r="AC42" i="12"/>
  <c r="F42" i="12"/>
  <c r="N42" i="12"/>
  <c r="V42" i="12"/>
  <c r="I42" i="12"/>
  <c r="W42" i="12"/>
  <c r="J42" i="12"/>
  <c r="X42" i="12"/>
  <c r="L42" i="12"/>
  <c r="Y42" i="12"/>
  <c r="O42" i="12"/>
  <c r="Z42" i="12"/>
  <c r="P42" i="12"/>
  <c r="AB42" i="12"/>
  <c r="Q42" i="12"/>
  <c r="G42" i="12"/>
  <c r="R42" i="12"/>
  <c r="H42" i="12"/>
  <c r="T42" i="12"/>
  <c r="CR34" i="12"/>
  <c r="H34" i="12"/>
  <c r="P34" i="12"/>
  <c r="X34" i="12"/>
  <c r="I34" i="12"/>
  <c r="Q34" i="12"/>
  <c r="Y34" i="12"/>
  <c r="J34" i="12"/>
  <c r="R34" i="12"/>
  <c r="Z34" i="12"/>
  <c r="K34" i="12"/>
  <c r="S34" i="12"/>
  <c r="AA34" i="12"/>
  <c r="L34" i="12"/>
  <c r="T34" i="12"/>
  <c r="AB34" i="12"/>
  <c r="M34" i="12"/>
  <c r="U34" i="12"/>
  <c r="AC34" i="12"/>
  <c r="F34" i="12"/>
  <c r="N34" i="12"/>
  <c r="V34" i="12"/>
  <c r="G34" i="12"/>
  <c r="O34" i="12"/>
  <c r="W34" i="12"/>
  <c r="CR26" i="12"/>
  <c r="H26" i="12"/>
  <c r="P26" i="12"/>
  <c r="X26" i="12"/>
  <c r="I26" i="12"/>
  <c r="Q26" i="12"/>
  <c r="Y26" i="12"/>
  <c r="J26" i="12"/>
  <c r="R26" i="12"/>
  <c r="Z26" i="12"/>
  <c r="K26" i="12"/>
  <c r="S26" i="12"/>
  <c r="AA26" i="12"/>
  <c r="L26" i="12"/>
  <c r="T26" i="12"/>
  <c r="AB26" i="12"/>
  <c r="M26" i="12"/>
  <c r="U26" i="12"/>
  <c r="AC26" i="12"/>
  <c r="F26" i="12"/>
  <c r="N26" i="12"/>
  <c r="V26" i="12"/>
  <c r="G26" i="12"/>
  <c r="O26" i="12"/>
  <c r="W26" i="12"/>
  <c r="CR18" i="12"/>
  <c r="G18" i="12"/>
  <c r="O18" i="12"/>
  <c r="W18" i="12"/>
  <c r="H18" i="12"/>
  <c r="Q18" i="12"/>
  <c r="Z18" i="12"/>
  <c r="K18" i="12"/>
  <c r="T18" i="12"/>
  <c r="AC18" i="12"/>
  <c r="L18" i="12"/>
  <c r="U18" i="12"/>
  <c r="M18" i="12"/>
  <c r="V18" i="12"/>
  <c r="N18" i="12"/>
  <c r="X18" i="12"/>
  <c r="S18" i="12"/>
  <c r="Y18" i="12"/>
  <c r="AA18" i="12"/>
  <c r="F18" i="12"/>
  <c r="AB18" i="12"/>
  <c r="I18" i="12"/>
  <c r="J18" i="12"/>
  <c r="P18" i="12"/>
  <c r="R18" i="12"/>
  <c r="CR10" i="12"/>
  <c r="G10" i="12"/>
  <c r="O10" i="12"/>
  <c r="W10" i="12"/>
  <c r="H10" i="12"/>
  <c r="Q10" i="12"/>
  <c r="Z10" i="12"/>
  <c r="I10" i="12"/>
  <c r="R10" i="12"/>
  <c r="AA10" i="12"/>
  <c r="J10" i="12"/>
  <c r="S10" i="12"/>
  <c r="AB10" i="12"/>
  <c r="K10" i="12"/>
  <c r="T10" i="12"/>
  <c r="AC10" i="12"/>
  <c r="L10" i="12"/>
  <c r="U10" i="12"/>
  <c r="M10" i="12"/>
  <c r="V10" i="12"/>
  <c r="N10" i="12"/>
  <c r="X10" i="12"/>
  <c r="F10" i="12"/>
  <c r="P10" i="12"/>
  <c r="Y10" i="12"/>
  <c r="Y2" i="12"/>
  <c r="Q2" i="12"/>
  <c r="I2" i="12"/>
  <c r="CR73" i="12"/>
  <c r="K73" i="12"/>
  <c r="S73" i="12"/>
  <c r="AA73" i="12"/>
  <c r="M73" i="12"/>
  <c r="U73" i="12"/>
  <c r="AC73" i="12"/>
  <c r="F73" i="12"/>
  <c r="N73" i="12"/>
  <c r="V73" i="12"/>
  <c r="G73" i="12"/>
  <c r="O73" i="12"/>
  <c r="W73" i="12"/>
  <c r="H73" i="12"/>
  <c r="P73" i="12"/>
  <c r="X73" i="12"/>
  <c r="T73" i="12"/>
  <c r="Z73" i="12"/>
  <c r="I73" i="12"/>
  <c r="AB73" i="12"/>
  <c r="J73" i="12"/>
  <c r="L73" i="12"/>
  <c r="Q73" i="12"/>
  <c r="R73" i="12"/>
  <c r="Y73" i="12"/>
  <c r="CR65" i="12"/>
  <c r="H65" i="12"/>
  <c r="P65" i="12"/>
  <c r="I65" i="12"/>
  <c r="Q65" i="12"/>
  <c r="J65" i="12"/>
  <c r="R65" i="12"/>
  <c r="Z65" i="12"/>
  <c r="N65" i="12"/>
  <c r="Y65" i="12"/>
  <c r="O65" i="12"/>
  <c r="AA65" i="12"/>
  <c r="S65" i="12"/>
  <c r="AB65" i="12"/>
  <c r="F65" i="12"/>
  <c r="T65" i="12"/>
  <c r="AC65" i="12"/>
  <c r="G65" i="12"/>
  <c r="U65" i="12"/>
  <c r="K65" i="12"/>
  <c r="V65" i="12"/>
  <c r="L65" i="12"/>
  <c r="W65" i="12"/>
  <c r="M65" i="12"/>
  <c r="X65" i="12"/>
  <c r="CR57" i="12"/>
  <c r="L57" i="12"/>
  <c r="T57" i="12"/>
  <c r="AB57" i="12"/>
  <c r="F57" i="12"/>
  <c r="N57" i="12"/>
  <c r="V57" i="12"/>
  <c r="H57" i="12"/>
  <c r="P57" i="12"/>
  <c r="X57" i="12"/>
  <c r="I57" i="12"/>
  <c r="Q57" i="12"/>
  <c r="Y57" i="12"/>
  <c r="J57" i="12"/>
  <c r="R57" i="12"/>
  <c r="Z57" i="12"/>
  <c r="S57" i="12"/>
  <c r="U57" i="12"/>
  <c r="W57" i="12"/>
  <c r="AA57" i="12"/>
  <c r="G57" i="12"/>
  <c r="AC57" i="12"/>
  <c r="K57" i="12"/>
  <c r="M57" i="12"/>
  <c r="O57" i="12"/>
  <c r="CR49" i="12"/>
  <c r="L49" i="12"/>
  <c r="T49" i="12"/>
  <c r="AB49" i="12"/>
  <c r="M49" i="12"/>
  <c r="U49" i="12"/>
  <c r="AC49" i="12"/>
  <c r="F49" i="12"/>
  <c r="N49" i="12"/>
  <c r="V49" i="12"/>
  <c r="G49" i="12"/>
  <c r="O49" i="12"/>
  <c r="W49" i="12"/>
  <c r="H49" i="12"/>
  <c r="P49" i="12"/>
  <c r="X49" i="12"/>
  <c r="I49" i="12"/>
  <c r="Q49" i="12"/>
  <c r="Y49" i="12"/>
  <c r="J49" i="12"/>
  <c r="R49" i="12"/>
  <c r="Z49" i="12"/>
  <c r="K49" i="12"/>
  <c r="S49" i="12"/>
  <c r="AA49" i="12"/>
  <c r="CR41" i="12"/>
  <c r="K41" i="12"/>
  <c r="S41" i="12"/>
  <c r="AA41" i="12"/>
  <c r="M41" i="12"/>
  <c r="U41" i="12"/>
  <c r="AC41" i="12"/>
  <c r="F41" i="12"/>
  <c r="N41" i="12"/>
  <c r="V41" i="12"/>
  <c r="H41" i="12"/>
  <c r="T41" i="12"/>
  <c r="I41" i="12"/>
  <c r="W41" i="12"/>
  <c r="J41" i="12"/>
  <c r="X41" i="12"/>
  <c r="L41" i="12"/>
  <c r="Y41" i="12"/>
  <c r="O41" i="12"/>
  <c r="Z41" i="12"/>
  <c r="P41" i="12"/>
  <c r="AB41" i="12"/>
  <c r="Q41" i="12"/>
  <c r="G41" i="12"/>
  <c r="R41" i="12"/>
  <c r="CR33" i="12"/>
  <c r="H33" i="12"/>
  <c r="P33" i="12"/>
  <c r="X33" i="12"/>
  <c r="I33" i="12"/>
  <c r="Q33" i="12"/>
  <c r="Y33" i="12"/>
  <c r="J33" i="12"/>
  <c r="R33" i="12"/>
  <c r="Z33" i="12"/>
  <c r="K33" i="12"/>
  <c r="S33" i="12"/>
  <c r="AA33" i="12"/>
  <c r="L33" i="12"/>
  <c r="T33" i="12"/>
  <c r="AB33" i="12"/>
  <c r="M33" i="12"/>
  <c r="U33" i="12"/>
  <c r="AC33" i="12"/>
  <c r="F33" i="12"/>
  <c r="N33" i="12"/>
  <c r="V33" i="12"/>
  <c r="O33" i="12"/>
  <c r="W33" i="12"/>
  <c r="G33" i="12"/>
  <c r="H25" i="12"/>
  <c r="P25" i="12"/>
  <c r="X25" i="12"/>
  <c r="I25" i="12"/>
  <c r="Q25" i="12"/>
  <c r="Y25" i="12"/>
  <c r="CR25" i="12"/>
  <c r="J25" i="12"/>
  <c r="R25" i="12"/>
  <c r="Z25" i="12"/>
  <c r="K25" i="12"/>
  <c r="S25" i="12"/>
  <c r="AA25" i="12"/>
  <c r="L25" i="12"/>
  <c r="T25" i="12"/>
  <c r="AB25" i="12"/>
  <c r="M25" i="12"/>
  <c r="U25" i="12"/>
  <c r="AC25" i="12"/>
  <c r="F25" i="12"/>
  <c r="N25" i="12"/>
  <c r="V25" i="12"/>
  <c r="O25" i="12"/>
  <c r="W25" i="12"/>
  <c r="G25" i="12"/>
  <c r="G17" i="12"/>
  <c r="O17" i="12"/>
  <c r="W17" i="12"/>
  <c r="CR17" i="12"/>
  <c r="M17" i="12"/>
  <c r="V17" i="12"/>
  <c r="H17" i="12"/>
  <c r="Q17" i="12"/>
  <c r="Z17" i="12"/>
  <c r="I17" i="12"/>
  <c r="R17" i="12"/>
  <c r="AA17" i="12"/>
  <c r="J17" i="12"/>
  <c r="S17" i="12"/>
  <c r="AB17" i="12"/>
  <c r="K17" i="12"/>
  <c r="T17" i="12"/>
  <c r="AC17" i="12"/>
  <c r="U17" i="12"/>
  <c r="X17" i="12"/>
  <c r="Y17" i="12"/>
  <c r="F17" i="12"/>
  <c r="L17" i="12"/>
  <c r="N17" i="12"/>
  <c r="P17" i="12"/>
  <c r="G9" i="12"/>
  <c r="O9" i="12"/>
  <c r="W9" i="12"/>
  <c r="M9" i="12"/>
  <c r="V9" i="12"/>
  <c r="CR9" i="12"/>
  <c r="N9" i="12"/>
  <c r="X9" i="12"/>
  <c r="F9" i="12"/>
  <c r="P9" i="12"/>
  <c r="Y9" i="12"/>
  <c r="H9" i="12"/>
  <c r="Q9" i="12"/>
  <c r="Z9" i="12"/>
  <c r="I9" i="12"/>
  <c r="R9" i="12"/>
  <c r="AA9" i="12"/>
  <c r="J9" i="12"/>
  <c r="S9" i="12"/>
  <c r="AB9" i="12"/>
  <c r="K9" i="12"/>
  <c r="T9" i="12"/>
  <c r="AC9" i="12"/>
  <c r="L9" i="12"/>
  <c r="U9" i="12"/>
  <c r="X2" i="12"/>
  <c r="P2" i="12"/>
  <c r="H2" i="12"/>
  <c r="CR144" i="12"/>
  <c r="I144" i="12"/>
  <c r="Q144" i="12"/>
  <c r="Y144" i="12"/>
  <c r="J144" i="12"/>
  <c r="R144" i="12"/>
  <c r="Z144" i="12"/>
  <c r="M144" i="12"/>
  <c r="U144" i="12"/>
  <c r="AC144" i="12"/>
  <c r="F144" i="12"/>
  <c r="N144" i="12"/>
  <c r="V144" i="12"/>
  <c r="T144" i="12"/>
  <c r="G144" i="12"/>
  <c r="W144" i="12"/>
  <c r="H144" i="12"/>
  <c r="X144" i="12"/>
  <c r="K144" i="12"/>
  <c r="AA144" i="12"/>
  <c r="L144" i="12"/>
  <c r="AB144" i="12"/>
  <c r="O144" i="12"/>
  <c r="P144" i="12"/>
  <c r="S144" i="12"/>
  <c r="CR136" i="12"/>
  <c r="G136" i="12"/>
  <c r="O136" i="12"/>
  <c r="W136" i="12"/>
  <c r="H136" i="12"/>
  <c r="P136" i="12"/>
  <c r="X136" i="12"/>
  <c r="I136" i="12"/>
  <c r="Q136" i="12"/>
  <c r="Y136" i="12"/>
  <c r="J136" i="12"/>
  <c r="R136" i="12"/>
  <c r="Z136" i="12"/>
  <c r="K136" i="12"/>
  <c r="S136" i="12"/>
  <c r="AA136" i="12"/>
  <c r="L136" i="12"/>
  <c r="T136" i="12"/>
  <c r="AB136" i="12"/>
  <c r="M136" i="12"/>
  <c r="U136" i="12"/>
  <c r="AC136" i="12"/>
  <c r="F136" i="12"/>
  <c r="N136" i="12"/>
  <c r="V136" i="12"/>
  <c r="CR128" i="12"/>
  <c r="G128" i="12"/>
  <c r="O128" i="12"/>
  <c r="W128" i="12"/>
  <c r="H128" i="12"/>
  <c r="P128" i="12"/>
  <c r="X128" i="12"/>
  <c r="I128" i="12"/>
  <c r="Q128" i="12"/>
  <c r="Y128" i="12"/>
  <c r="J128" i="12"/>
  <c r="R128" i="12"/>
  <c r="Z128" i="12"/>
  <c r="K128" i="12"/>
  <c r="S128" i="12"/>
  <c r="AA128" i="12"/>
  <c r="L128" i="12"/>
  <c r="T128" i="12"/>
  <c r="AB128" i="12"/>
  <c r="M128" i="12"/>
  <c r="U128" i="12"/>
  <c r="AC128" i="12"/>
  <c r="F128" i="12"/>
  <c r="N128" i="12"/>
  <c r="V128" i="12"/>
  <c r="CR120" i="12"/>
  <c r="J120" i="12"/>
  <c r="R120" i="12"/>
  <c r="Z120" i="12"/>
  <c r="K120" i="12"/>
  <c r="S120" i="12"/>
  <c r="AA120" i="12"/>
  <c r="L120" i="12"/>
  <c r="T120" i="12"/>
  <c r="AB120" i="12"/>
  <c r="M120" i="12"/>
  <c r="U120" i="12"/>
  <c r="AC120" i="12"/>
  <c r="F120" i="12"/>
  <c r="N120" i="12"/>
  <c r="V120" i="12"/>
  <c r="G120" i="12"/>
  <c r="O120" i="12"/>
  <c r="W120" i="12"/>
  <c r="H120" i="12"/>
  <c r="P120" i="12"/>
  <c r="X120" i="12"/>
  <c r="Q120" i="12"/>
  <c r="Y120" i="12"/>
  <c r="I120" i="12"/>
  <c r="CR112" i="12"/>
  <c r="J112" i="12"/>
  <c r="R112" i="12"/>
  <c r="Z112" i="12"/>
  <c r="K112" i="12"/>
  <c r="S112" i="12"/>
  <c r="AA112" i="12"/>
  <c r="L112" i="12"/>
  <c r="T112" i="12"/>
  <c r="AB112" i="12"/>
  <c r="M112" i="12"/>
  <c r="U112" i="12"/>
  <c r="AC112" i="12"/>
  <c r="F112" i="12"/>
  <c r="N112" i="12"/>
  <c r="V112" i="12"/>
  <c r="G112" i="12"/>
  <c r="O112" i="12"/>
  <c r="W112" i="12"/>
  <c r="H112" i="12"/>
  <c r="P112" i="12"/>
  <c r="X112" i="12"/>
  <c r="Q112" i="12"/>
  <c r="Y112" i="12"/>
  <c r="I112" i="12"/>
  <c r="CR104" i="12"/>
  <c r="F104" i="12"/>
  <c r="N104" i="12"/>
  <c r="V104" i="12"/>
  <c r="H104" i="12"/>
  <c r="P104" i="12"/>
  <c r="X104" i="12"/>
  <c r="M104" i="12"/>
  <c r="Y104" i="12"/>
  <c r="O104" i="12"/>
  <c r="Z104" i="12"/>
  <c r="Q104" i="12"/>
  <c r="AA104" i="12"/>
  <c r="G104" i="12"/>
  <c r="R104" i="12"/>
  <c r="AB104" i="12"/>
  <c r="I104" i="12"/>
  <c r="S104" i="12"/>
  <c r="AC104" i="12"/>
  <c r="J104" i="12"/>
  <c r="T104" i="12"/>
  <c r="K104" i="12"/>
  <c r="U104" i="12"/>
  <c r="L104" i="12"/>
  <c r="W104" i="12"/>
  <c r="CR96" i="12"/>
  <c r="I96" i="12"/>
  <c r="Q96" i="12"/>
  <c r="Y96" i="12"/>
  <c r="K96" i="12"/>
  <c r="S96" i="12"/>
  <c r="AA96" i="12"/>
  <c r="L96" i="12"/>
  <c r="T96" i="12"/>
  <c r="AB96" i="12"/>
  <c r="M96" i="12"/>
  <c r="U96" i="12"/>
  <c r="AC96" i="12"/>
  <c r="F96" i="12"/>
  <c r="N96" i="12"/>
  <c r="V96" i="12"/>
  <c r="H96" i="12"/>
  <c r="P96" i="12"/>
  <c r="X96" i="12"/>
  <c r="R96" i="12"/>
  <c r="W96" i="12"/>
  <c r="Z96" i="12"/>
  <c r="G96" i="12"/>
  <c r="J96" i="12"/>
  <c r="O96" i="12"/>
  <c r="CR88" i="12"/>
  <c r="I88" i="12"/>
  <c r="Q88" i="12"/>
  <c r="Y88" i="12"/>
  <c r="K88" i="12"/>
  <c r="S88" i="12"/>
  <c r="AA88" i="12"/>
  <c r="L88" i="12"/>
  <c r="T88" i="12"/>
  <c r="AB88" i="12"/>
  <c r="M88" i="12"/>
  <c r="U88" i="12"/>
  <c r="AC88" i="12"/>
  <c r="F88" i="12"/>
  <c r="N88" i="12"/>
  <c r="V88" i="12"/>
  <c r="H88" i="12"/>
  <c r="P88" i="12"/>
  <c r="X88" i="12"/>
  <c r="R88" i="12"/>
  <c r="W88" i="12"/>
  <c r="Z88" i="12"/>
  <c r="G88" i="12"/>
  <c r="J88" i="12"/>
  <c r="O88" i="12"/>
  <c r="CR80" i="12"/>
  <c r="K80" i="12"/>
  <c r="S80" i="12"/>
  <c r="AA80" i="12"/>
  <c r="M80" i="12"/>
  <c r="U80" i="12"/>
  <c r="AC80" i="12"/>
  <c r="F80" i="12"/>
  <c r="N80" i="12"/>
  <c r="V80" i="12"/>
  <c r="G80" i="12"/>
  <c r="O80" i="12"/>
  <c r="W80" i="12"/>
  <c r="H80" i="12"/>
  <c r="P80" i="12"/>
  <c r="X80" i="12"/>
  <c r="Y80" i="12"/>
  <c r="I80" i="12"/>
  <c r="AB80" i="12"/>
  <c r="J80" i="12"/>
  <c r="L80" i="12"/>
  <c r="Q80" i="12"/>
  <c r="T80" i="12"/>
  <c r="R80" i="12"/>
  <c r="Z80" i="12"/>
  <c r="CR72" i="12"/>
  <c r="K72" i="12"/>
  <c r="S72" i="12"/>
  <c r="AA72" i="12"/>
  <c r="M72" i="12"/>
  <c r="U72" i="12"/>
  <c r="AC72" i="12"/>
  <c r="F72" i="12"/>
  <c r="N72" i="12"/>
  <c r="V72" i="12"/>
  <c r="G72" i="12"/>
  <c r="O72" i="12"/>
  <c r="W72" i="12"/>
  <c r="H72" i="12"/>
  <c r="P72" i="12"/>
  <c r="X72" i="12"/>
  <c r="Y72" i="12"/>
  <c r="I72" i="12"/>
  <c r="AB72" i="12"/>
  <c r="J72" i="12"/>
  <c r="L72" i="12"/>
  <c r="Q72" i="12"/>
  <c r="R72" i="12"/>
  <c r="T72" i="12"/>
  <c r="Z72" i="12"/>
  <c r="CR64" i="12"/>
  <c r="H64" i="12"/>
  <c r="P64" i="12"/>
  <c r="X64" i="12"/>
  <c r="I64" i="12"/>
  <c r="Q64" i="12"/>
  <c r="Y64" i="12"/>
  <c r="J64" i="12"/>
  <c r="R64" i="12"/>
  <c r="Z64" i="12"/>
  <c r="M64" i="12"/>
  <c r="AA64" i="12"/>
  <c r="N64" i="12"/>
  <c r="AB64" i="12"/>
  <c r="O64" i="12"/>
  <c r="AC64" i="12"/>
  <c r="S64" i="12"/>
  <c r="F64" i="12"/>
  <c r="T64" i="12"/>
  <c r="G64" i="12"/>
  <c r="U64" i="12"/>
  <c r="K64" i="12"/>
  <c r="V64" i="12"/>
  <c r="L64" i="12"/>
  <c r="W64" i="12"/>
  <c r="CR56" i="12"/>
  <c r="L56" i="12"/>
  <c r="T56" i="12"/>
  <c r="AB56" i="12"/>
  <c r="F56" i="12"/>
  <c r="N56" i="12"/>
  <c r="V56" i="12"/>
  <c r="H56" i="12"/>
  <c r="P56" i="12"/>
  <c r="X56" i="12"/>
  <c r="I56" i="12"/>
  <c r="Q56" i="12"/>
  <c r="Y56" i="12"/>
  <c r="J56" i="12"/>
  <c r="R56" i="12"/>
  <c r="Z56" i="12"/>
  <c r="U56" i="12"/>
  <c r="W56" i="12"/>
  <c r="AA56" i="12"/>
  <c r="G56" i="12"/>
  <c r="AC56" i="12"/>
  <c r="K56" i="12"/>
  <c r="M56" i="12"/>
  <c r="O56" i="12"/>
  <c r="S56" i="12"/>
  <c r="CR48" i="12"/>
  <c r="L48" i="12"/>
  <c r="T48" i="12"/>
  <c r="AB48" i="12"/>
  <c r="M48" i="12"/>
  <c r="U48" i="12"/>
  <c r="AC48" i="12"/>
  <c r="F48" i="12"/>
  <c r="N48" i="12"/>
  <c r="V48" i="12"/>
  <c r="G48" i="12"/>
  <c r="O48" i="12"/>
  <c r="W48" i="12"/>
  <c r="H48" i="12"/>
  <c r="P48" i="12"/>
  <c r="X48" i="12"/>
  <c r="I48" i="12"/>
  <c r="Q48" i="12"/>
  <c r="Y48" i="12"/>
  <c r="J48" i="12"/>
  <c r="R48" i="12"/>
  <c r="Z48" i="12"/>
  <c r="K48" i="12"/>
  <c r="S48" i="12"/>
  <c r="AA48" i="12"/>
  <c r="CR40" i="12"/>
  <c r="K40" i="12"/>
  <c r="S40" i="12"/>
  <c r="AA40" i="12"/>
  <c r="M40" i="12"/>
  <c r="U40" i="12"/>
  <c r="AC40" i="12"/>
  <c r="F40" i="12"/>
  <c r="N40" i="12"/>
  <c r="V40" i="12"/>
  <c r="G40" i="12"/>
  <c r="R40" i="12"/>
  <c r="H40" i="12"/>
  <c r="T40" i="12"/>
  <c r="I40" i="12"/>
  <c r="W40" i="12"/>
  <c r="J40" i="12"/>
  <c r="X40" i="12"/>
  <c r="L40" i="12"/>
  <c r="Y40" i="12"/>
  <c r="O40" i="12"/>
  <c r="Z40" i="12"/>
  <c r="P40" i="12"/>
  <c r="AB40" i="12"/>
  <c r="Q40" i="12"/>
  <c r="CR32" i="12"/>
  <c r="H32" i="12"/>
  <c r="P32" i="12"/>
  <c r="X32" i="12"/>
  <c r="I32" i="12"/>
  <c r="Q32" i="12"/>
  <c r="Y32" i="12"/>
  <c r="J32" i="12"/>
  <c r="R32" i="12"/>
  <c r="Z32" i="12"/>
  <c r="K32" i="12"/>
  <c r="S32" i="12"/>
  <c r="AA32" i="12"/>
  <c r="L32" i="12"/>
  <c r="T32" i="12"/>
  <c r="AB32" i="12"/>
  <c r="M32" i="12"/>
  <c r="U32" i="12"/>
  <c r="AC32" i="12"/>
  <c r="F32" i="12"/>
  <c r="N32" i="12"/>
  <c r="V32" i="12"/>
  <c r="G32" i="12"/>
  <c r="O32" i="12"/>
  <c r="W32" i="12"/>
  <c r="L24" i="12"/>
  <c r="T24" i="12"/>
  <c r="AB24" i="12"/>
  <c r="CR24" i="12"/>
  <c r="G24" i="12"/>
  <c r="O24" i="12"/>
  <c r="W24" i="12"/>
  <c r="K24" i="12"/>
  <c r="V24" i="12"/>
  <c r="M24" i="12"/>
  <c r="X24" i="12"/>
  <c r="N24" i="12"/>
  <c r="Y24" i="12"/>
  <c r="P24" i="12"/>
  <c r="Z24" i="12"/>
  <c r="F24" i="12"/>
  <c r="Q24" i="12"/>
  <c r="AA24" i="12"/>
  <c r="H24" i="12"/>
  <c r="R24" i="12"/>
  <c r="AC24" i="12"/>
  <c r="I24" i="12"/>
  <c r="S24" i="12"/>
  <c r="J24" i="12"/>
  <c r="U24" i="12"/>
  <c r="G16" i="12"/>
  <c r="O16" i="12"/>
  <c r="W16" i="12"/>
  <c r="J16" i="12"/>
  <c r="S16" i="12"/>
  <c r="AB16" i="12"/>
  <c r="M16" i="12"/>
  <c r="V16" i="12"/>
  <c r="N16" i="12"/>
  <c r="X16" i="12"/>
  <c r="F16" i="12"/>
  <c r="P16" i="12"/>
  <c r="Y16" i="12"/>
  <c r="H16" i="12"/>
  <c r="Q16" i="12"/>
  <c r="Z16" i="12"/>
  <c r="T16" i="12"/>
  <c r="CR16" i="12"/>
  <c r="U16" i="12"/>
  <c r="AA16" i="12"/>
  <c r="AC16" i="12"/>
  <c r="I16" i="12"/>
  <c r="K16" i="12"/>
  <c r="L16" i="12"/>
  <c r="R16" i="12"/>
  <c r="G8" i="12"/>
  <c r="O8" i="12"/>
  <c r="W8" i="12"/>
  <c r="CR8" i="12"/>
  <c r="J8" i="12"/>
  <c r="S8" i="12"/>
  <c r="AB8" i="12"/>
  <c r="K8" i="12"/>
  <c r="T8" i="12"/>
  <c r="AC8" i="12"/>
  <c r="L8" i="12"/>
  <c r="U8" i="12"/>
  <c r="M8" i="12"/>
  <c r="V8" i="12"/>
  <c r="N8" i="12"/>
  <c r="X8" i="12"/>
  <c r="F8" i="12"/>
  <c r="P8" i="12"/>
  <c r="Y8" i="12"/>
  <c r="H8" i="12"/>
  <c r="Q8" i="12"/>
  <c r="Z8" i="12"/>
  <c r="R8" i="12"/>
  <c r="AA8" i="12"/>
  <c r="I8" i="12"/>
  <c r="W2" i="12"/>
  <c r="O2" i="12"/>
  <c r="G2" i="12"/>
  <c r="CR167" i="12"/>
  <c r="J167" i="12"/>
  <c r="R167" i="12"/>
  <c r="Z167" i="12"/>
  <c r="K167" i="12"/>
  <c r="S167" i="12"/>
  <c r="AA167" i="12"/>
  <c r="L167" i="12"/>
  <c r="T167" i="12"/>
  <c r="AB167" i="12"/>
  <c r="M167" i="12"/>
  <c r="U167" i="12"/>
  <c r="AC167" i="12"/>
  <c r="F167" i="12"/>
  <c r="N167" i="12"/>
  <c r="V167" i="12"/>
  <c r="G167" i="12"/>
  <c r="O167" i="12"/>
  <c r="W167" i="12"/>
  <c r="H167" i="12"/>
  <c r="P167" i="12"/>
  <c r="X167" i="12"/>
  <c r="I167" i="12"/>
  <c r="Q167" i="12"/>
  <c r="Y167" i="12"/>
  <c r="CR159" i="12"/>
  <c r="J159" i="12"/>
  <c r="R159" i="12"/>
  <c r="Z159" i="12"/>
  <c r="K159" i="12"/>
  <c r="S159" i="12"/>
  <c r="AA159" i="12"/>
  <c r="L159" i="12"/>
  <c r="T159" i="12"/>
  <c r="AB159" i="12"/>
  <c r="M159" i="12"/>
  <c r="U159" i="12"/>
  <c r="AC159" i="12"/>
  <c r="F159" i="12"/>
  <c r="N159" i="12"/>
  <c r="V159" i="12"/>
  <c r="G159" i="12"/>
  <c r="O159" i="12"/>
  <c r="W159" i="12"/>
  <c r="H159" i="12"/>
  <c r="P159" i="12"/>
  <c r="X159" i="12"/>
  <c r="I159" i="12"/>
  <c r="Q159" i="12"/>
  <c r="Y159" i="12"/>
  <c r="CR151" i="12"/>
  <c r="J151" i="12"/>
  <c r="R151" i="12"/>
  <c r="Z151" i="12"/>
  <c r="K151" i="12"/>
  <c r="S151" i="12"/>
  <c r="AA151" i="12"/>
  <c r="L151" i="12"/>
  <c r="T151" i="12"/>
  <c r="AB151" i="12"/>
  <c r="M151" i="12"/>
  <c r="U151" i="12"/>
  <c r="AC151" i="12"/>
  <c r="F151" i="12"/>
  <c r="N151" i="12"/>
  <c r="V151" i="12"/>
  <c r="G151" i="12"/>
  <c r="O151" i="12"/>
  <c r="W151" i="12"/>
  <c r="H151" i="12"/>
  <c r="P151" i="12"/>
  <c r="X151" i="12"/>
  <c r="I151" i="12"/>
  <c r="Q151" i="12"/>
  <c r="Y151" i="12"/>
  <c r="CR143" i="12"/>
  <c r="I143" i="12"/>
  <c r="Q143" i="12"/>
  <c r="Y143" i="12"/>
  <c r="J143" i="12"/>
  <c r="R143" i="12"/>
  <c r="Z143" i="12"/>
  <c r="M143" i="12"/>
  <c r="U143" i="12"/>
  <c r="AC143" i="12"/>
  <c r="F143" i="12"/>
  <c r="N143" i="12"/>
  <c r="V143" i="12"/>
  <c r="L143" i="12"/>
  <c r="AB143" i="12"/>
  <c r="O143" i="12"/>
  <c r="P143" i="12"/>
  <c r="S143" i="12"/>
  <c r="T143" i="12"/>
  <c r="G143" i="12"/>
  <c r="W143" i="12"/>
  <c r="H143" i="12"/>
  <c r="X143" i="12"/>
  <c r="K143" i="12"/>
  <c r="AA143" i="12"/>
  <c r="CR135" i="12"/>
  <c r="G135" i="12"/>
  <c r="O135" i="12"/>
  <c r="W135" i="12"/>
  <c r="H135" i="12"/>
  <c r="P135" i="12"/>
  <c r="X135" i="12"/>
  <c r="I135" i="12"/>
  <c r="Q135" i="12"/>
  <c r="Y135" i="12"/>
  <c r="J135" i="12"/>
  <c r="R135" i="12"/>
  <c r="Z135" i="12"/>
  <c r="K135" i="12"/>
  <c r="S135" i="12"/>
  <c r="AA135" i="12"/>
  <c r="L135" i="12"/>
  <c r="T135" i="12"/>
  <c r="AB135" i="12"/>
  <c r="M135" i="12"/>
  <c r="U135" i="12"/>
  <c r="AC135" i="12"/>
  <c r="F135" i="12"/>
  <c r="N135" i="12"/>
  <c r="V135" i="12"/>
  <c r="CR127" i="12"/>
  <c r="G127" i="12"/>
  <c r="O127" i="12"/>
  <c r="W127" i="12"/>
  <c r="H127" i="12"/>
  <c r="P127" i="12"/>
  <c r="X127" i="12"/>
  <c r="I127" i="12"/>
  <c r="Q127" i="12"/>
  <c r="Y127" i="12"/>
  <c r="J127" i="12"/>
  <c r="R127" i="12"/>
  <c r="Z127" i="12"/>
  <c r="K127" i="12"/>
  <c r="S127" i="12"/>
  <c r="AA127" i="12"/>
  <c r="L127" i="12"/>
  <c r="T127" i="12"/>
  <c r="AB127" i="12"/>
  <c r="M127" i="12"/>
  <c r="U127" i="12"/>
  <c r="AC127" i="12"/>
  <c r="F127" i="12"/>
  <c r="N127" i="12"/>
  <c r="V127" i="12"/>
  <c r="CR119" i="12"/>
  <c r="J119" i="12"/>
  <c r="R119" i="12"/>
  <c r="Z119" i="12"/>
  <c r="K119" i="12"/>
  <c r="S119" i="12"/>
  <c r="AA119" i="12"/>
  <c r="L119" i="12"/>
  <c r="T119" i="12"/>
  <c r="AB119" i="12"/>
  <c r="M119" i="12"/>
  <c r="U119" i="12"/>
  <c r="AC119" i="12"/>
  <c r="F119" i="12"/>
  <c r="N119" i="12"/>
  <c r="V119" i="12"/>
  <c r="G119" i="12"/>
  <c r="O119" i="12"/>
  <c r="W119" i="12"/>
  <c r="H119" i="12"/>
  <c r="P119" i="12"/>
  <c r="X119" i="12"/>
  <c r="I119" i="12"/>
  <c r="Q119" i="12"/>
  <c r="Y119" i="12"/>
  <c r="CR111" i="12"/>
  <c r="J111" i="12"/>
  <c r="R111" i="12"/>
  <c r="Z111" i="12"/>
  <c r="K111" i="12"/>
  <c r="S111" i="12"/>
  <c r="AA111" i="12"/>
  <c r="L111" i="12"/>
  <c r="T111" i="12"/>
  <c r="AB111" i="12"/>
  <c r="M111" i="12"/>
  <c r="U111" i="12"/>
  <c r="AC111" i="12"/>
  <c r="F111" i="12"/>
  <c r="N111" i="12"/>
  <c r="V111" i="12"/>
  <c r="G111" i="12"/>
  <c r="O111" i="12"/>
  <c r="W111" i="12"/>
  <c r="H111" i="12"/>
  <c r="P111" i="12"/>
  <c r="X111" i="12"/>
  <c r="I111" i="12"/>
  <c r="Q111" i="12"/>
  <c r="Y111" i="12"/>
  <c r="CR103" i="12"/>
  <c r="F103" i="12"/>
  <c r="N103" i="12"/>
  <c r="V103" i="12"/>
  <c r="H103" i="12"/>
  <c r="P103" i="12"/>
  <c r="X103" i="12"/>
  <c r="Q103" i="12"/>
  <c r="AA103" i="12"/>
  <c r="G103" i="12"/>
  <c r="R103" i="12"/>
  <c r="AB103" i="12"/>
  <c r="I103" i="12"/>
  <c r="S103" i="12"/>
  <c r="AC103" i="12"/>
  <c r="J103" i="12"/>
  <c r="T103" i="12"/>
  <c r="K103" i="12"/>
  <c r="U103" i="12"/>
  <c r="L103" i="12"/>
  <c r="W103" i="12"/>
  <c r="M103" i="12"/>
  <c r="Y103" i="12"/>
  <c r="O103" i="12"/>
  <c r="Z103" i="12"/>
  <c r="CR95" i="12"/>
  <c r="I95" i="12"/>
  <c r="Q95" i="12"/>
  <c r="Y95" i="12"/>
  <c r="K95" i="12"/>
  <c r="S95" i="12"/>
  <c r="AA95" i="12"/>
  <c r="L95" i="12"/>
  <c r="T95" i="12"/>
  <c r="AB95" i="12"/>
  <c r="M95" i="12"/>
  <c r="U95" i="12"/>
  <c r="AC95" i="12"/>
  <c r="F95" i="12"/>
  <c r="N95" i="12"/>
  <c r="V95" i="12"/>
  <c r="H95" i="12"/>
  <c r="P95" i="12"/>
  <c r="X95" i="12"/>
  <c r="J95" i="12"/>
  <c r="O95" i="12"/>
  <c r="R95" i="12"/>
  <c r="W95" i="12"/>
  <c r="Z95" i="12"/>
  <c r="G95" i="12"/>
  <c r="CR87" i="12"/>
  <c r="I87" i="12"/>
  <c r="Q87" i="12"/>
  <c r="Y87" i="12"/>
  <c r="K87" i="12"/>
  <c r="S87" i="12"/>
  <c r="AA87" i="12"/>
  <c r="L87" i="12"/>
  <c r="T87" i="12"/>
  <c r="AB87" i="12"/>
  <c r="M87" i="12"/>
  <c r="U87" i="12"/>
  <c r="AC87" i="12"/>
  <c r="F87" i="12"/>
  <c r="N87" i="12"/>
  <c r="V87" i="12"/>
  <c r="H87" i="12"/>
  <c r="P87" i="12"/>
  <c r="X87" i="12"/>
  <c r="J87" i="12"/>
  <c r="O87" i="12"/>
  <c r="R87" i="12"/>
  <c r="W87" i="12"/>
  <c r="Z87" i="12"/>
  <c r="G87" i="12"/>
  <c r="CR79" i="12"/>
  <c r="K79" i="12"/>
  <c r="S79" i="12"/>
  <c r="AA79" i="12"/>
  <c r="M79" i="12"/>
  <c r="U79" i="12"/>
  <c r="AC79" i="12"/>
  <c r="F79" i="12"/>
  <c r="N79" i="12"/>
  <c r="V79" i="12"/>
  <c r="G79" i="12"/>
  <c r="O79" i="12"/>
  <c r="W79" i="12"/>
  <c r="H79" i="12"/>
  <c r="P79" i="12"/>
  <c r="X79" i="12"/>
  <c r="Z79" i="12"/>
  <c r="J79" i="12"/>
  <c r="L79" i="12"/>
  <c r="Q79" i="12"/>
  <c r="R79" i="12"/>
  <c r="Y79" i="12"/>
  <c r="AB79" i="12"/>
  <c r="I79" i="12"/>
  <c r="T79" i="12"/>
  <c r="CR71" i="12"/>
  <c r="J71" i="12"/>
  <c r="R71" i="12"/>
  <c r="K71" i="12"/>
  <c r="S71" i="12"/>
  <c r="AA71" i="12"/>
  <c r="L71" i="12"/>
  <c r="T71" i="12"/>
  <c r="M71" i="12"/>
  <c r="U71" i="12"/>
  <c r="AC71" i="12"/>
  <c r="F71" i="12"/>
  <c r="N71" i="12"/>
  <c r="V71" i="12"/>
  <c r="G71" i="12"/>
  <c r="O71" i="12"/>
  <c r="W71" i="12"/>
  <c r="H71" i="12"/>
  <c r="P71" i="12"/>
  <c r="X71" i="12"/>
  <c r="Z71" i="12"/>
  <c r="I71" i="12"/>
  <c r="Q71" i="12"/>
  <c r="Y71" i="12"/>
  <c r="AB71" i="12"/>
  <c r="CR63" i="12"/>
  <c r="H63" i="12"/>
  <c r="P63" i="12"/>
  <c r="X63" i="12"/>
  <c r="I63" i="12"/>
  <c r="Q63" i="12"/>
  <c r="Y63" i="12"/>
  <c r="J63" i="12"/>
  <c r="R63" i="12"/>
  <c r="Z63" i="12"/>
  <c r="L63" i="12"/>
  <c r="W63" i="12"/>
  <c r="M63" i="12"/>
  <c r="AA63" i="12"/>
  <c r="N63" i="12"/>
  <c r="AB63" i="12"/>
  <c r="O63" i="12"/>
  <c r="AC63" i="12"/>
  <c r="S63" i="12"/>
  <c r="F63" i="12"/>
  <c r="T63" i="12"/>
  <c r="G63" i="12"/>
  <c r="U63" i="12"/>
  <c r="K63" i="12"/>
  <c r="V63" i="12"/>
  <c r="CR55" i="12"/>
  <c r="L55" i="12"/>
  <c r="T55" i="12"/>
  <c r="AB55" i="12"/>
  <c r="F55" i="12"/>
  <c r="N55" i="12"/>
  <c r="V55" i="12"/>
  <c r="H55" i="12"/>
  <c r="P55" i="12"/>
  <c r="X55" i="12"/>
  <c r="I55" i="12"/>
  <c r="Q55" i="12"/>
  <c r="Y55" i="12"/>
  <c r="J55" i="12"/>
  <c r="R55" i="12"/>
  <c r="Z55" i="12"/>
  <c r="W55" i="12"/>
  <c r="AA55" i="12"/>
  <c r="G55" i="12"/>
  <c r="AC55" i="12"/>
  <c r="K55" i="12"/>
  <c r="M55" i="12"/>
  <c r="O55" i="12"/>
  <c r="S55" i="12"/>
  <c r="U55" i="12"/>
  <c r="CR47" i="12"/>
  <c r="K47" i="12"/>
  <c r="S47" i="12"/>
  <c r="F47" i="12"/>
  <c r="N47" i="12"/>
  <c r="I47" i="12"/>
  <c r="T47" i="12"/>
  <c r="AB47" i="12"/>
  <c r="J47" i="12"/>
  <c r="U47" i="12"/>
  <c r="AC47" i="12"/>
  <c r="L47" i="12"/>
  <c r="V47" i="12"/>
  <c r="M47" i="12"/>
  <c r="W47" i="12"/>
  <c r="O47" i="12"/>
  <c r="X47" i="12"/>
  <c r="P47" i="12"/>
  <c r="Y47" i="12"/>
  <c r="G47" i="12"/>
  <c r="Q47" i="12"/>
  <c r="Z47" i="12"/>
  <c r="H47" i="12"/>
  <c r="R47" i="12"/>
  <c r="AA47" i="12"/>
  <c r="CR39" i="12"/>
  <c r="K39" i="12"/>
  <c r="S39" i="12"/>
  <c r="AA39" i="12"/>
  <c r="M39" i="12"/>
  <c r="U39" i="12"/>
  <c r="AC39" i="12"/>
  <c r="F39" i="12"/>
  <c r="N39" i="12"/>
  <c r="V39" i="12"/>
  <c r="Q39" i="12"/>
  <c r="G39" i="12"/>
  <c r="R39" i="12"/>
  <c r="H39" i="12"/>
  <c r="T39" i="12"/>
  <c r="I39" i="12"/>
  <c r="W39" i="12"/>
  <c r="J39" i="12"/>
  <c r="X39" i="12"/>
  <c r="L39" i="12"/>
  <c r="Y39" i="12"/>
  <c r="O39" i="12"/>
  <c r="Z39" i="12"/>
  <c r="P39" i="12"/>
  <c r="AB39" i="12"/>
  <c r="CR31" i="12"/>
  <c r="H31" i="12"/>
  <c r="P31" i="12"/>
  <c r="X31" i="12"/>
  <c r="I31" i="12"/>
  <c r="Q31" i="12"/>
  <c r="Y31" i="12"/>
  <c r="J31" i="12"/>
  <c r="R31" i="12"/>
  <c r="Z31" i="12"/>
  <c r="K31" i="12"/>
  <c r="S31" i="12"/>
  <c r="AA31" i="12"/>
  <c r="L31" i="12"/>
  <c r="T31" i="12"/>
  <c r="AB31" i="12"/>
  <c r="M31" i="12"/>
  <c r="U31" i="12"/>
  <c r="AC31" i="12"/>
  <c r="F31" i="12"/>
  <c r="N31" i="12"/>
  <c r="V31" i="12"/>
  <c r="G31" i="12"/>
  <c r="O31" i="12"/>
  <c r="W31" i="12"/>
  <c r="L23" i="12"/>
  <c r="T23" i="12"/>
  <c r="AB23" i="12"/>
  <c r="CR23" i="12"/>
  <c r="G23" i="12"/>
  <c r="O23" i="12"/>
  <c r="W23" i="12"/>
  <c r="N23" i="12"/>
  <c r="Y23" i="12"/>
  <c r="P23" i="12"/>
  <c r="Z23" i="12"/>
  <c r="F23" i="12"/>
  <c r="Q23" i="12"/>
  <c r="AA23" i="12"/>
  <c r="H23" i="12"/>
  <c r="R23" i="12"/>
  <c r="AC23" i="12"/>
  <c r="I23" i="12"/>
  <c r="S23" i="12"/>
  <c r="J23" i="12"/>
  <c r="U23" i="12"/>
  <c r="K23" i="12"/>
  <c r="V23" i="12"/>
  <c r="M23" i="12"/>
  <c r="X23" i="12"/>
  <c r="G15" i="12"/>
  <c r="O15" i="12"/>
  <c r="W15" i="12"/>
  <c r="F15" i="12"/>
  <c r="P15" i="12"/>
  <c r="Y15" i="12"/>
  <c r="J15" i="12"/>
  <c r="S15" i="12"/>
  <c r="AB15" i="12"/>
  <c r="K15" i="12"/>
  <c r="T15" i="12"/>
  <c r="AC15" i="12"/>
  <c r="L15" i="12"/>
  <c r="U15" i="12"/>
  <c r="CR15" i="12"/>
  <c r="M15" i="12"/>
  <c r="V15" i="12"/>
  <c r="R15" i="12"/>
  <c r="X15" i="12"/>
  <c r="Z15" i="12"/>
  <c r="AA15" i="12"/>
  <c r="H15" i="12"/>
  <c r="I15" i="12"/>
  <c r="N15" i="12"/>
  <c r="Q15" i="12"/>
  <c r="G7" i="12"/>
  <c r="O7" i="12"/>
  <c r="W7" i="12"/>
  <c r="F7" i="12"/>
  <c r="P7" i="12"/>
  <c r="Y7" i="12"/>
  <c r="H7" i="12"/>
  <c r="Q7" i="12"/>
  <c r="Z7" i="12"/>
  <c r="I7" i="12"/>
  <c r="R7" i="12"/>
  <c r="AA7" i="12"/>
  <c r="J7" i="12"/>
  <c r="S7" i="12"/>
  <c r="AB7" i="12"/>
  <c r="K7" i="12"/>
  <c r="T7" i="12"/>
  <c r="AC7" i="12"/>
  <c r="L7" i="12"/>
  <c r="U7" i="12"/>
  <c r="M7" i="12"/>
  <c r="V7" i="12"/>
  <c r="CR7" i="12"/>
  <c r="N7" i="12"/>
  <c r="X7" i="12"/>
  <c r="F2" i="12"/>
  <c r="V2" i="12"/>
  <c r="N2" i="12"/>
  <c r="CR166" i="12"/>
  <c r="J166" i="12"/>
  <c r="R166" i="12"/>
  <c r="Z166" i="12"/>
  <c r="K166" i="12"/>
  <c r="S166" i="12"/>
  <c r="AA166" i="12"/>
  <c r="L166" i="12"/>
  <c r="T166" i="12"/>
  <c r="AB166" i="12"/>
  <c r="M166" i="12"/>
  <c r="U166" i="12"/>
  <c r="AC166" i="12"/>
  <c r="F166" i="12"/>
  <c r="N166" i="12"/>
  <c r="V166" i="12"/>
  <c r="G166" i="12"/>
  <c r="O166" i="12"/>
  <c r="W166" i="12"/>
  <c r="H166" i="12"/>
  <c r="P166" i="12"/>
  <c r="X166" i="12"/>
  <c r="I166" i="12"/>
  <c r="Q166" i="12"/>
  <c r="Y166" i="12"/>
  <c r="CR158" i="12"/>
  <c r="J158" i="12"/>
  <c r="R158" i="12"/>
  <c r="Z158" i="12"/>
  <c r="K158" i="12"/>
  <c r="S158" i="12"/>
  <c r="AA158" i="12"/>
  <c r="L158" i="12"/>
  <c r="T158" i="12"/>
  <c r="AB158" i="12"/>
  <c r="M158" i="12"/>
  <c r="U158" i="12"/>
  <c r="AC158" i="12"/>
  <c r="F158" i="12"/>
  <c r="N158" i="12"/>
  <c r="V158" i="12"/>
  <c r="G158" i="12"/>
  <c r="O158" i="12"/>
  <c r="W158" i="12"/>
  <c r="H158" i="12"/>
  <c r="P158" i="12"/>
  <c r="X158" i="12"/>
  <c r="I158" i="12"/>
  <c r="Q158" i="12"/>
  <c r="Y158" i="12"/>
  <c r="CR150" i="12"/>
  <c r="I150" i="12"/>
  <c r="J150" i="12"/>
  <c r="M150" i="12"/>
  <c r="F150" i="12"/>
  <c r="N150" i="12"/>
  <c r="R150" i="12"/>
  <c r="Z150" i="12"/>
  <c r="G150" i="12"/>
  <c r="S150" i="12"/>
  <c r="AA150" i="12"/>
  <c r="H150" i="12"/>
  <c r="T150" i="12"/>
  <c r="AB150" i="12"/>
  <c r="K150" i="12"/>
  <c r="U150" i="12"/>
  <c r="AC150" i="12"/>
  <c r="L150" i="12"/>
  <c r="V150" i="12"/>
  <c r="O150" i="12"/>
  <c r="W150" i="12"/>
  <c r="P150" i="12"/>
  <c r="X150" i="12"/>
  <c r="Q150" i="12"/>
  <c r="Y150" i="12"/>
  <c r="CR142" i="12"/>
  <c r="I142" i="12"/>
  <c r="Q142" i="12"/>
  <c r="Y142" i="12"/>
  <c r="J142" i="12"/>
  <c r="R142" i="12"/>
  <c r="Z142" i="12"/>
  <c r="M142" i="12"/>
  <c r="U142" i="12"/>
  <c r="AC142" i="12"/>
  <c r="F142" i="12"/>
  <c r="N142" i="12"/>
  <c r="V142" i="12"/>
  <c r="T142" i="12"/>
  <c r="G142" i="12"/>
  <c r="W142" i="12"/>
  <c r="H142" i="12"/>
  <c r="X142" i="12"/>
  <c r="K142" i="12"/>
  <c r="AA142" i="12"/>
  <c r="L142" i="12"/>
  <c r="AB142" i="12"/>
  <c r="O142" i="12"/>
  <c r="P142" i="12"/>
  <c r="S142" i="12"/>
  <c r="CR134" i="12"/>
  <c r="G134" i="12"/>
  <c r="O134" i="12"/>
  <c r="W134" i="12"/>
  <c r="H134" i="12"/>
  <c r="P134" i="12"/>
  <c r="X134" i="12"/>
  <c r="I134" i="12"/>
  <c r="Q134" i="12"/>
  <c r="Y134" i="12"/>
  <c r="J134" i="12"/>
  <c r="R134" i="12"/>
  <c r="Z134" i="12"/>
  <c r="K134" i="12"/>
  <c r="S134" i="12"/>
  <c r="AA134" i="12"/>
  <c r="L134" i="12"/>
  <c r="T134" i="12"/>
  <c r="AB134" i="12"/>
  <c r="M134" i="12"/>
  <c r="U134" i="12"/>
  <c r="AC134" i="12"/>
  <c r="F134" i="12"/>
  <c r="N134" i="12"/>
  <c r="V134" i="12"/>
  <c r="CR126" i="12"/>
  <c r="G126" i="12"/>
  <c r="O126" i="12"/>
  <c r="W126" i="12"/>
  <c r="H126" i="12"/>
  <c r="P126" i="12"/>
  <c r="X126" i="12"/>
  <c r="I126" i="12"/>
  <c r="Q126" i="12"/>
  <c r="Y126" i="12"/>
  <c r="J126" i="12"/>
  <c r="R126" i="12"/>
  <c r="Z126" i="12"/>
  <c r="K126" i="12"/>
  <c r="S126" i="12"/>
  <c r="AA126" i="12"/>
  <c r="L126" i="12"/>
  <c r="T126" i="12"/>
  <c r="AB126" i="12"/>
  <c r="M126" i="12"/>
  <c r="U126" i="12"/>
  <c r="AC126" i="12"/>
  <c r="F126" i="12"/>
  <c r="N126" i="12"/>
  <c r="V126" i="12"/>
  <c r="CR118" i="12"/>
  <c r="J118" i="12"/>
  <c r="R118" i="12"/>
  <c r="Z118" i="12"/>
  <c r="K118" i="12"/>
  <c r="S118" i="12"/>
  <c r="AA118" i="12"/>
  <c r="L118" i="12"/>
  <c r="T118" i="12"/>
  <c r="AB118" i="12"/>
  <c r="M118" i="12"/>
  <c r="U118" i="12"/>
  <c r="AC118" i="12"/>
  <c r="F118" i="12"/>
  <c r="N118" i="12"/>
  <c r="V118" i="12"/>
  <c r="G118" i="12"/>
  <c r="O118" i="12"/>
  <c r="W118" i="12"/>
  <c r="H118" i="12"/>
  <c r="P118" i="12"/>
  <c r="X118" i="12"/>
  <c r="I118" i="12"/>
  <c r="Q118" i="12"/>
  <c r="Y118" i="12"/>
  <c r="CR110" i="12"/>
  <c r="J110" i="12"/>
  <c r="R110" i="12"/>
  <c r="Z110" i="12"/>
  <c r="K110" i="12"/>
  <c r="S110" i="12"/>
  <c r="AA110" i="12"/>
  <c r="L110" i="12"/>
  <c r="T110" i="12"/>
  <c r="AB110" i="12"/>
  <c r="M110" i="12"/>
  <c r="U110" i="12"/>
  <c r="AC110" i="12"/>
  <c r="F110" i="12"/>
  <c r="N110" i="12"/>
  <c r="V110" i="12"/>
  <c r="G110" i="12"/>
  <c r="O110" i="12"/>
  <c r="W110" i="12"/>
  <c r="H110" i="12"/>
  <c r="P110" i="12"/>
  <c r="X110" i="12"/>
  <c r="I110" i="12"/>
  <c r="Q110" i="12"/>
  <c r="Y110" i="12"/>
  <c r="CR102" i="12"/>
  <c r="F102" i="12"/>
  <c r="N102" i="12"/>
  <c r="V102" i="12"/>
  <c r="H102" i="12"/>
  <c r="P102" i="12"/>
  <c r="X102" i="12"/>
  <c r="I102" i="12"/>
  <c r="S102" i="12"/>
  <c r="AC102" i="12"/>
  <c r="J102" i="12"/>
  <c r="T102" i="12"/>
  <c r="K102" i="12"/>
  <c r="U102" i="12"/>
  <c r="L102" i="12"/>
  <c r="W102" i="12"/>
  <c r="M102" i="12"/>
  <c r="Y102" i="12"/>
  <c r="O102" i="12"/>
  <c r="Z102" i="12"/>
  <c r="Q102" i="12"/>
  <c r="AA102" i="12"/>
  <c r="G102" i="12"/>
  <c r="R102" i="12"/>
  <c r="AB102" i="12"/>
  <c r="CR94" i="12"/>
  <c r="I94" i="12"/>
  <c r="Q94" i="12"/>
  <c r="Y94" i="12"/>
  <c r="K94" i="12"/>
  <c r="S94" i="12"/>
  <c r="AA94" i="12"/>
  <c r="L94" i="12"/>
  <c r="T94" i="12"/>
  <c r="AB94" i="12"/>
  <c r="M94" i="12"/>
  <c r="U94" i="12"/>
  <c r="AC94" i="12"/>
  <c r="F94" i="12"/>
  <c r="N94" i="12"/>
  <c r="V94" i="12"/>
  <c r="H94" i="12"/>
  <c r="P94" i="12"/>
  <c r="X94" i="12"/>
  <c r="G94" i="12"/>
  <c r="J94" i="12"/>
  <c r="O94" i="12"/>
  <c r="R94" i="12"/>
  <c r="W94" i="12"/>
  <c r="Z94" i="12"/>
  <c r="CR86" i="12"/>
  <c r="I86" i="12"/>
  <c r="Q86" i="12"/>
  <c r="Y86" i="12"/>
  <c r="K86" i="12"/>
  <c r="S86" i="12"/>
  <c r="AA86" i="12"/>
  <c r="L86" i="12"/>
  <c r="T86" i="12"/>
  <c r="AB86" i="12"/>
  <c r="M86" i="12"/>
  <c r="U86" i="12"/>
  <c r="AC86" i="12"/>
  <c r="F86" i="12"/>
  <c r="N86" i="12"/>
  <c r="V86" i="12"/>
  <c r="H86" i="12"/>
  <c r="P86" i="12"/>
  <c r="X86" i="12"/>
  <c r="G86" i="12"/>
  <c r="J86" i="12"/>
  <c r="O86" i="12"/>
  <c r="R86" i="12"/>
  <c r="W86" i="12"/>
  <c r="Z86" i="12"/>
  <c r="CR78" i="12"/>
  <c r="K78" i="12"/>
  <c r="S78" i="12"/>
  <c r="AA78" i="12"/>
  <c r="M78" i="12"/>
  <c r="U78" i="12"/>
  <c r="AC78" i="12"/>
  <c r="F78" i="12"/>
  <c r="N78" i="12"/>
  <c r="V78" i="12"/>
  <c r="G78" i="12"/>
  <c r="O78" i="12"/>
  <c r="W78" i="12"/>
  <c r="H78" i="12"/>
  <c r="P78" i="12"/>
  <c r="X78" i="12"/>
  <c r="I78" i="12"/>
  <c r="AB78" i="12"/>
  <c r="L78" i="12"/>
  <c r="Q78" i="12"/>
  <c r="R78" i="12"/>
  <c r="T78" i="12"/>
  <c r="Z78" i="12"/>
  <c r="J78" i="12"/>
  <c r="Y78" i="12"/>
  <c r="CR70" i="12"/>
  <c r="J70" i="12"/>
  <c r="R70" i="12"/>
  <c r="Z70" i="12"/>
  <c r="K70" i="12"/>
  <c r="S70" i="12"/>
  <c r="AA70" i="12"/>
  <c r="L70" i="12"/>
  <c r="T70" i="12"/>
  <c r="AB70" i="12"/>
  <c r="M70" i="12"/>
  <c r="U70" i="12"/>
  <c r="AC70" i="12"/>
  <c r="F70" i="12"/>
  <c r="N70" i="12"/>
  <c r="V70" i="12"/>
  <c r="G70" i="12"/>
  <c r="O70" i="12"/>
  <c r="W70" i="12"/>
  <c r="H70" i="12"/>
  <c r="P70" i="12"/>
  <c r="X70" i="12"/>
  <c r="I70" i="12"/>
  <c r="Q70" i="12"/>
  <c r="Y70" i="12"/>
  <c r="CR62" i="12"/>
  <c r="H62" i="12"/>
  <c r="P62" i="12"/>
  <c r="X62" i="12"/>
  <c r="I62" i="12"/>
  <c r="Q62" i="12"/>
  <c r="Y62" i="12"/>
  <c r="J62" i="12"/>
  <c r="R62" i="12"/>
  <c r="Z62" i="12"/>
  <c r="K62" i="12"/>
  <c r="V62" i="12"/>
  <c r="L62" i="12"/>
  <c r="W62" i="12"/>
  <c r="M62" i="12"/>
  <c r="AA62" i="12"/>
  <c r="N62" i="12"/>
  <c r="AB62" i="12"/>
  <c r="O62" i="12"/>
  <c r="AC62" i="12"/>
  <c r="S62" i="12"/>
  <c r="F62" i="12"/>
  <c r="T62" i="12"/>
  <c r="G62" i="12"/>
  <c r="U62" i="12"/>
  <c r="CR54" i="12"/>
  <c r="L54" i="12"/>
  <c r="T54" i="12"/>
  <c r="AB54" i="12"/>
  <c r="F54" i="12"/>
  <c r="N54" i="12"/>
  <c r="V54" i="12"/>
  <c r="H54" i="12"/>
  <c r="P54" i="12"/>
  <c r="X54" i="12"/>
  <c r="I54" i="12"/>
  <c r="Q54" i="12"/>
  <c r="Y54" i="12"/>
  <c r="J54" i="12"/>
  <c r="R54" i="12"/>
  <c r="Z54" i="12"/>
  <c r="AA54" i="12"/>
  <c r="G54" i="12"/>
  <c r="AC54" i="12"/>
  <c r="K54" i="12"/>
  <c r="M54" i="12"/>
  <c r="O54" i="12"/>
  <c r="S54" i="12"/>
  <c r="U54" i="12"/>
  <c r="W54" i="12"/>
  <c r="CR46" i="12"/>
  <c r="K46" i="12"/>
  <c r="S46" i="12"/>
  <c r="AA46" i="12"/>
  <c r="F46" i="12"/>
  <c r="N46" i="12"/>
  <c r="V46" i="12"/>
  <c r="L46" i="12"/>
  <c r="W46" i="12"/>
  <c r="M46" i="12"/>
  <c r="X46" i="12"/>
  <c r="O46" i="12"/>
  <c r="Y46" i="12"/>
  <c r="P46" i="12"/>
  <c r="Z46" i="12"/>
  <c r="G46" i="12"/>
  <c r="Q46" i="12"/>
  <c r="AB46" i="12"/>
  <c r="H46" i="12"/>
  <c r="R46" i="12"/>
  <c r="AC46" i="12"/>
  <c r="I46" i="12"/>
  <c r="T46" i="12"/>
  <c r="J46" i="12"/>
  <c r="U46" i="12"/>
  <c r="CR38" i="12"/>
  <c r="K38" i="12"/>
  <c r="S38" i="12"/>
  <c r="AA38" i="12"/>
  <c r="M38" i="12"/>
  <c r="U38" i="12"/>
  <c r="AC38" i="12"/>
  <c r="F38" i="12"/>
  <c r="N38" i="12"/>
  <c r="V38" i="12"/>
  <c r="P38" i="12"/>
  <c r="AB38" i="12"/>
  <c r="Q38" i="12"/>
  <c r="G38" i="12"/>
  <c r="R38" i="12"/>
  <c r="H38" i="12"/>
  <c r="T38" i="12"/>
  <c r="I38" i="12"/>
  <c r="W38" i="12"/>
  <c r="J38" i="12"/>
  <c r="X38" i="12"/>
  <c r="L38" i="12"/>
  <c r="Y38" i="12"/>
  <c r="O38" i="12"/>
  <c r="Z38" i="12"/>
  <c r="CR30" i="12"/>
  <c r="H30" i="12"/>
  <c r="P30" i="12"/>
  <c r="X30" i="12"/>
  <c r="I30" i="12"/>
  <c r="Q30" i="12"/>
  <c r="Y30" i="12"/>
  <c r="J30" i="12"/>
  <c r="R30" i="12"/>
  <c r="Z30" i="12"/>
  <c r="K30" i="12"/>
  <c r="S30" i="12"/>
  <c r="AA30" i="12"/>
  <c r="L30" i="12"/>
  <c r="T30" i="12"/>
  <c r="AB30" i="12"/>
  <c r="M30" i="12"/>
  <c r="U30" i="12"/>
  <c r="AC30" i="12"/>
  <c r="F30" i="12"/>
  <c r="N30" i="12"/>
  <c r="V30" i="12"/>
  <c r="W30" i="12"/>
  <c r="G30" i="12"/>
  <c r="O30" i="12"/>
  <c r="L22" i="12"/>
  <c r="T22" i="12"/>
  <c r="AB22" i="12"/>
  <c r="CR22" i="12"/>
  <c r="G22" i="12"/>
  <c r="O22" i="12"/>
  <c r="W22" i="12"/>
  <c r="F22" i="12"/>
  <c r="Q22" i="12"/>
  <c r="AA22" i="12"/>
  <c r="H22" i="12"/>
  <c r="R22" i="12"/>
  <c r="AC22" i="12"/>
  <c r="I22" i="12"/>
  <c r="S22" i="12"/>
  <c r="J22" i="12"/>
  <c r="U22" i="12"/>
  <c r="K22" i="12"/>
  <c r="V22" i="12"/>
  <c r="M22" i="12"/>
  <c r="X22" i="12"/>
  <c r="N22" i="12"/>
  <c r="Y22" i="12"/>
  <c r="P22" i="12"/>
  <c r="Z22" i="12"/>
  <c r="G14" i="12"/>
  <c r="O14" i="12"/>
  <c r="W14" i="12"/>
  <c r="L14" i="12"/>
  <c r="U14" i="12"/>
  <c r="F14" i="12"/>
  <c r="P14" i="12"/>
  <c r="Y14" i="12"/>
  <c r="H14" i="12"/>
  <c r="Q14" i="12"/>
  <c r="Z14" i="12"/>
  <c r="CR14" i="12"/>
  <c r="I14" i="12"/>
  <c r="R14" i="12"/>
  <c r="AA14" i="12"/>
  <c r="J14" i="12"/>
  <c r="S14" i="12"/>
  <c r="AB14" i="12"/>
  <c r="T14" i="12"/>
  <c r="V14" i="12"/>
  <c r="X14" i="12"/>
  <c r="AC14" i="12"/>
  <c r="K14" i="12"/>
  <c r="M14" i="12"/>
  <c r="N14" i="12"/>
  <c r="G6" i="12"/>
  <c r="O6" i="12"/>
  <c r="W6" i="12"/>
  <c r="L6" i="12"/>
  <c r="U6" i="12"/>
  <c r="M6" i="12"/>
  <c r="V6" i="12"/>
  <c r="N6" i="12"/>
  <c r="X6" i="12"/>
  <c r="F6" i="12"/>
  <c r="P6" i="12"/>
  <c r="Y6" i="12"/>
  <c r="H6" i="12"/>
  <c r="Q6" i="12"/>
  <c r="Z6" i="12"/>
  <c r="I6" i="12"/>
  <c r="R6" i="12"/>
  <c r="AA6" i="12"/>
  <c r="CR6" i="12"/>
  <c r="J6" i="12"/>
  <c r="S6" i="12"/>
  <c r="AB6" i="12"/>
  <c r="K6" i="12"/>
  <c r="T6" i="12"/>
  <c r="AC6" i="12"/>
  <c r="AC2" i="12"/>
  <c r="U2" i="12"/>
  <c r="M2" i="12"/>
  <c r="CR77" i="12"/>
  <c r="K77" i="12"/>
  <c r="S77" i="12"/>
  <c r="AA77" i="12"/>
  <c r="M77" i="12"/>
  <c r="U77" i="12"/>
  <c r="AC77" i="12"/>
  <c r="F77" i="12"/>
  <c r="N77" i="12"/>
  <c r="V77" i="12"/>
  <c r="G77" i="12"/>
  <c r="O77" i="12"/>
  <c r="W77" i="12"/>
  <c r="H77" i="12"/>
  <c r="P77" i="12"/>
  <c r="X77" i="12"/>
  <c r="J77" i="12"/>
  <c r="Q77" i="12"/>
  <c r="R77" i="12"/>
  <c r="T77" i="12"/>
  <c r="Y77" i="12"/>
  <c r="I77" i="12"/>
  <c r="AB77" i="12"/>
  <c r="L77" i="12"/>
  <c r="Z77" i="12"/>
  <c r="CR69" i="12"/>
  <c r="J69" i="12"/>
  <c r="R69" i="12"/>
  <c r="Z69" i="12"/>
  <c r="K69" i="12"/>
  <c r="S69" i="12"/>
  <c r="AA69" i="12"/>
  <c r="L69" i="12"/>
  <c r="T69" i="12"/>
  <c r="AB69" i="12"/>
  <c r="M69" i="12"/>
  <c r="U69" i="12"/>
  <c r="AC69" i="12"/>
  <c r="F69" i="12"/>
  <c r="N69" i="12"/>
  <c r="V69" i="12"/>
  <c r="G69" i="12"/>
  <c r="O69" i="12"/>
  <c r="W69" i="12"/>
  <c r="H69" i="12"/>
  <c r="P69" i="12"/>
  <c r="X69" i="12"/>
  <c r="Q69" i="12"/>
  <c r="I69" i="12"/>
  <c r="Y69" i="12"/>
  <c r="CR61" i="12"/>
  <c r="H61" i="12"/>
  <c r="P61" i="12"/>
  <c r="X61" i="12"/>
  <c r="I61" i="12"/>
  <c r="Q61" i="12"/>
  <c r="Y61" i="12"/>
  <c r="J61" i="12"/>
  <c r="R61" i="12"/>
  <c r="Z61" i="12"/>
  <c r="G61" i="12"/>
  <c r="U61" i="12"/>
  <c r="K61" i="12"/>
  <c r="V61" i="12"/>
  <c r="L61" i="12"/>
  <c r="W61" i="12"/>
  <c r="M61" i="12"/>
  <c r="AA61" i="12"/>
  <c r="N61" i="12"/>
  <c r="AB61" i="12"/>
  <c r="O61" i="12"/>
  <c r="AC61" i="12"/>
  <c r="S61" i="12"/>
  <c r="F61" i="12"/>
  <c r="T61" i="12"/>
  <c r="CR53" i="12"/>
  <c r="L53" i="12"/>
  <c r="T53" i="12"/>
  <c r="AB53" i="12"/>
  <c r="F53" i="12"/>
  <c r="N53" i="12"/>
  <c r="V53" i="12"/>
  <c r="H53" i="12"/>
  <c r="P53" i="12"/>
  <c r="X53" i="12"/>
  <c r="I53" i="12"/>
  <c r="Q53" i="12"/>
  <c r="Y53" i="12"/>
  <c r="J53" i="12"/>
  <c r="R53" i="12"/>
  <c r="Z53" i="12"/>
  <c r="G53" i="12"/>
  <c r="AC53" i="12"/>
  <c r="K53" i="12"/>
  <c r="M53" i="12"/>
  <c r="O53" i="12"/>
  <c r="S53" i="12"/>
  <c r="U53" i="12"/>
  <c r="W53" i="12"/>
  <c r="AA53" i="12"/>
  <c r="CR45" i="12"/>
  <c r="K45" i="12"/>
  <c r="S45" i="12"/>
  <c r="AA45" i="12"/>
  <c r="M45" i="12"/>
  <c r="F45" i="12"/>
  <c r="N45" i="12"/>
  <c r="V45" i="12"/>
  <c r="O45" i="12"/>
  <c r="Y45" i="12"/>
  <c r="P45" i="12"/>
  <c r="Z45" i="12"/>
  <c r="Q45" i="12"/>
  <c r="AB45" i="12"/>
  <c r="G45" i="12"/>
  <c r="R45" i="12"/>
  <c r="AC45" i="12"/>
  <c r="H45" i="12"/>
  <c r="T45" i="12"/>
  <c r="I45" i="12"/>
  <c r="U45" i="12"/>
  <c r="J45" i="12"/>
  <c r="W45" i="12"/>
  <c r="L45" i="12"/>
  <c r="X45" i="12"/>
  <c r="CR37" i="12"/>
  <c r="K37" i="12"/>
  <c r="S37" i="12"/>
  <c r="AA37" i="12"/>
  <c r="M37" i="12"/>
  <c r="U37" i="12"/>
  <c r="AC37" i="12"/>
  <c r="F37" i="12"/>
  <c r="N37" i="12"/>
  <c r="V37" i="12"/>
  <c r="O37" i="12"/>
  <c r="Z37" i="12"/>
  <c r="P37" i="12"/>
  <c r="AB37" i="12"/>
  <c r="Q37" i="12"/>
  <c r="G37" i="12"/>
  <c r="R37" i="12"/>
  <c r="H37" i="12"/>
  <c r="T37" i="12"/>
  <c r="I37" i="12"/>
  <c r="W37" i="12"/>
  <c r="J37" i="12"/>
  <c r="X37" i="12"/>
  <c r="L37" i="12"/>
  <c r="Y37" i="12"/>
  <c r="CR29" i="12"/>
  <c r="H29" i="12"/>
  <c r="P29" i="12"/>
  <c r="X29" i="12"/>
  <c r="I29" i="12"/>
  <c r="Q29" i="12"/>
  <c r="Y29" i="12"/>
  <c r="J29" i="12"/>
  <c r="R29" i="12"/>
  <c r="Z29" i="12"/>
  <c r="K29" i="12"/>
  <c r="S29" i="12"/>
  <c r="AA29" i="12"/>
  <c r="L29" i="12"/>
  <c r="T29" i="12"/>
  <c r="AB29" i="12"/>
  <c r="M29" i="12"/>
  <c r="U29" i="12"/>
  <c r="AC29" i="12"/>
  <c r="F29" i="12"/>
  <c r="N29" i="12"/>
  <c r="V29" i="12"/>
  <c r="G29" i="12"/>
  <c r="O29" i="12"/>
  <c r="W29" i="12"/>
  <c r="G21" i="12"/>
  <c r="CR21" i="12"/>
  <c r="L21" i="12"/>
  <c r="T21" i="12"/>
  <c r="AB21" i="12"/>
  <c r="F21" i="12"/>
  <c r="O21" i="12"/>
  <c r="W21" i="12"/>
  <c r="I21" i="12"/>
  <c r="S21" i="12"/>
  <c r="J21" i="12"/>
  <c r="U21" i="12"/>
  <c r="K21" i="12"/>
  <c r="V21" i="12"/>
  <c r="M21" i="12"/>
  <c r="X21" i="12"/>
  <c r="N21" i="12"/>
  <c r="Y21" i="12"/>
  <c r="P21" i="12"/>
  <c r="Z21" i="12"/>
  <c r="Q21" i="12"/>
  <c r="AA21" i="12"/>
  <c r="AC21" i="12"/>
  <c r="H21" i="12"/>
  <c r="R21" i="12"/>
  <c r="G13" i="12"/>
  <c r="O13" i="12"/>
  <c r="W13" i="12"/>
  <c r="I13" i="12"/>
  <c r="R13" i="12"/>
  <c r="AA13" i="12"/>
  <c r="L13" i="12"/>
  <c r="U13" i="12"/>
  <c r="CR13" i="12"/>
  <c r="M13" i="12"/>
  <c r="V13" i="12"/>
  <c r="N13" i="12"/>
  <c r="X13" i="12"/>
  <c r="F13" i="12"/>
  <c r="P13" i="12"/>
  <c r="Y13" i="12"/>
  <c r="S13" i="12"/>
  <c r="T13" i="12"/>
  <c r="Z13" i="12"/>
  <c r="AB13" i="12"/>
  <c r="H13" i="12"/>
  <c r="AC13" i="12"/>
  <c r="J13" i="12"/>
  <c r="K13" i="12"/>
  <c r="Q13" i="12"/>
  <c r="G5" i="12"/>
  <c r="O5" i="12"/>
  <c r="W5" i="12"/>
  <c r="I5" i="12"/>
  <c r="R5" i="12"/>
  <c r="AA5" i="12"/>
  <c r="J5" i="12"/>
  <c r="S5" i="12"/>
  <c r="AB5" i="12"/>
  <c r="K5" i="12"/>
  <c r="T5" i="12"/>
  <c r="L5" i="12"/>
  <c r="U5" i="12"/>
  <c r="M5" i="12"/>
  <c r="V5" i="12"/>
  <c r="CR5" i="12"/>
  <c r="N5" i="12"/>
  <c r="X5" i="12"/>
  <c r="P5" i="12"/>
  <c r="Y5" i="12"/>
  <c r="Q5" i="12"/>
  <c r="Z5" i="12"/>
  <c r="H5" i="12"/>
  <c r="AB2" i="12"/>
  <c r="T2" i="12"/>
  <c r="L2" i="12"/>
  <c r="CR140" i="12"/>
  <c r="G140" i="12"/>
  <c r="O140" i="12"/>
  <c r="H140" i="12"/>
  <c r="P140" i="12"/>
  <c r="I140" i="12"/>
  <c r="Q140" i="12"/>
  <c r="Y140" i="12"/>
  <c r="J140" i="12"/>
  <c r="R140" i="12"/>
  <c r="Z140" i="12"/>
  <c r="K140" i="12"/>
  <c r="L140" i="12"/>
  <c r="T140" i="12"/>
  <c r="M140" i="12"/>
  <c r="U140" i="12"/>
  <c r="AC140" i="12"/>
  <c r="F140" i="12"/>
  <c r="N140" i="12"/>
  <c r="V140" i="12"/>
  <c r="S140" i="12"/>
  <c r="W140" i="12"/>
  <c r="X140" i="12"/>
  <c r="AA140" i="12"/>
  <c r="AB140" i="12"/>
  <c r="CR132" i="12"/>
  <c r="G132" i="12"/>
  <c r="O132" i="12"/>
  <c r="W132" i="12"/>
  <c r="H132" i="12"/>
  <c r="P132" i="12"/>
  <c r="X132" i="12"/>
  <c r="I132" i="12"/>
  <c r="Q132" i="12"/>
  <c r="Y132" i="12"/>
  <c r="J132" i="12"/>
  <c r="R132" i="12"/>
  <c r="Z132" i="12"/>
  <c r="K132" i="12"/>
  <c r="S132" i="12"/>
  <c r="AA132" i="12"/>
  <c r="L132" i="12"/>
  <c r="T132" i="12"/>
  <c r="AB132" i="12"/>
  <c r="M132" i="12"/>
  <c r="U132" i="12"/>
  <c r="AC132" i="12"/>
  <c r="F132" i="12"/>
  <c r="N132" i="12"/>
  <c r="V132" i="12"/>
  <c r="CR124" i="12"/>
  <c r="J124" i="12"/>
  <c r="R124" i="12"/>
  <c r="Z124" i="12"/>
  <c r="L124" i="12"/>
  <c r="T124" i="12"/>
  <c r="AB124" i="12"/>
  <c r="M124" i="12"/>
  <c r="U124" i="12"/>
  <c r="AC124" i="12"/>
  <c r="F124" i="12"/>
  <c r="N124" i="12"/>
  <c r="V124" i="12"/>
  <c r="G124" i="12"/>
  <c r="O124" i="12"/>
  <c r="W124" i="12"/>
  <c r="H124" i="12"/>
  <c r="P124" i="12"/>
  <c r="X124" i="12"/>
  <c r="Y124" i="12"/>
  <c r="AA124" i="12"/>
  <c r="I124" i="12"/>
  <c r="K124" i="12"/>
  <c r="Q124" i="12"/>
  <c r="S124" i="12"/>
  <c r="CR116" i="12"/>
  <c r="J116" i="12"/>
  <c r="R116" i="12"/>
  <c r="Z116" i="12"/>
  <c r="K116" i="12"/>
  <c r="S116" i="12"/>
  <c r="AA116" i="12"/>
  <c r="L116" i="12"/>
  <c r="T116" i="12"/>
  <c r="AB116" i="12"/>
  <c r="M116" i="12"/>
  <c r="U116" i="12"/>
  <c r="AC116" i="12"/>
  <c r="F116" i="12"/>
  <c r="N116" i="12"/>
  <c r="V116" i="12"/>
  <c r="G116" i="12"/>
  <c r="O116" i="12"/>
  <c r="W116" i="12"/>
  <c r="H116" i="12"/>
  <c r="P116" i="12"/>
  <c r="X116" i="12"/>
  <c r="I116" i="12"/>
  <c r="Q116" i="12"/>
  <c r="Y116" i="12"/>
  <c r="CR108" i="12"/>
  <c r="J108" i="12"/>
  <c r="R108" i="12"/>
  <c r="Z108" i="12"/>
  <c r="K108" i="12"/>
  <c r="S108" i="12"/>
  <c r="AA108" i="12"/>
  <c r="L108" i="12"/>
  <c r="T108" i="12"/>
  <c r="AB108" i="12"/>
  <c r="M108" i="12"/>
  <c r="U108" i="12"/>
  <c r="AC108" i="12"/>
  <c r="F108" i="12"/>
  <c r="N108" i="12"/>
  <c r="V108" i="12"/>
  <c r="G108" i="12"/>
  <c r="O108" i="12"/>
  <c r="W108" i="12"/>
  <c r="H108" i="12"/>
  <c r="P108" i="12"/>
  <c r="X108" i="12"/>
  <c r="I108" i="12"/>
  <c r="Q108" i="12"/>
  <c r="Y108" i="12"/>
  <c r="CR100" i="12"/>
  <c r="F100" i="12"/>
  <c r="N100" i="12"/>
  <c r="V100" i="12"/>
  <c r="H100" i="12"/>
  <c r="P100" i="12"/>
  <c r="X100" i="12"/>
  <c r="M100" i="12"/>
  <c r="Y100" i="12"/>
  <c r="O100" i="12"/>
  <c r="Z100" i="12"/>
  <c r="Q100" i="12"/>
  <c r="AA100" i="12"/>
  <c r="G100" i="12"/>
  <c r="R100" i="12"/>
  <c r="AB100" i="12"/>
  <c r="I100" i="12"/>
  <c r="S100" i="12"/>
  <c r="AC100" i="12"/>
  <c r="J100" i="12"/>
  <c r="T100" i="12"/>
  <c r="K100" i="12"/>
  <c r="U100" i="12"/>
  <c r="L100" i="12"/>
  <c r="W100" i="12"/>
  <c r="CR92" i="12"/>
  <c r="I92" i="12"/>
  <c r="Q92" i="12"/>
  <c r="Y92" i="12"/>
  <c r="K92" i="12"/>
  <c r="S92" i="12"/>
  <c r="AA92" i="12"/>
  <c r="L92" i="12"/>
  <c r="T92" i="12"/>
  <c r="AB92" i="12"/>
  <c r="M92" i="12"/>
  <c r="U92" i="12"/>
  <c r="AC92" i="12"/>
  <c r="F92" i="12"/>
  <c r="N92" i="12"/>
  <c r="V92" i="12"/>
  <c r="H92" i="12"/>
  <c r="P92" i="12"/>
  <c r="X92" i="12"/>
  <c r="R92" i="12"/>
  <c r="W92" i="12"/>
  <c r="Z92" i="12"/>
  <c r="G92" i="12"/>
  <c r="J92" i="12"/>
  <c r="O92" i="12"/>
  <c r="CR84" i="12"/>
  <c r="K84" i="12"/>
  <c r="S84" i="12"/>
  <c r="AA84" i="12"/>
  <c r="M84" i="12"/>
  <c r="U84" i="12"/>
  <c r="AC84" i="12"/>
  <c r="G84" i="12"/>
  <c r="O84" i="12"/>
  <c r="W84" i="12"/>
  <c r="H84" i="12"/>
  <c r="P84" i="12"/>
  <c r="X84" i="12"/>
  <c r="N84" i="12"/>
  <c r="R84" i="12"/>
  <c r="T84" i="12"/>
  <c r="F84" i="12"/>
  <c r="V84" i="12"/>
  <c r="I84" i="12"/>
  <c r="Y84" i="12"/>
  <c r="L84" i="12"/>
  <c r="AB84" i="12"/>
  <c r="J84" i="12"/>
  <c r="Q84" i="12"/>
  <c r="Z84" i="12"/>
  <c r="CR76" i="12"/>
  <c r="K76" i="12"/>
  <c r="S76" i="12"/>
  <c r="AA76" i="12"/>
  <c r="M76" i="12"/>
  <c r="U76" i="12"/>
  <c r="AC76" i="12"/>
  <c r="F76" i="12"/>
  <c r="N76" i="12"/>
  <c r="V76" i="12"/>
  <c r="G76" i="12"/>
  <c r="O76" i="12"/>
  <c r="W76" i="12"/>
  <c r="H76" i="12"/>
  <c r="P76" i="12"/>
  <c r="X76" i="12"/>
  <c r="L76" i="12"/>
  <c r="R76" i="12"/>
  <c r="T76" i="12"/>
  <c r="Y76" i="12"/>
  <c r="Z76" i="12"/>
  <c r="I76" i="12"/>
  <c r="J76" i="12"/>
  <c r="Q76" i="12"/>
  <c r="AB76" i="12"/>
  <c r="CR68" i="12"/>
  <c r="J68" i="12"/>
  <c r="R68" i="12"/>
  <c r="Z68" i="12"/>
  <c r="K68" i="12"/>
  <c r="S68" i="12"/>
  <c r="AA68" i="12"/>
  <c r="L68" i="12"/>
  <c r="T68" i="12"/>
  <c r="AB68" i="12"/>
  <c r="M68" i="12"/>
  <c r="U68" i="12"/>
  <c r="AC68" i="12"/>
  <c r="F68" i="12"/>
  <c r="N68" i="12"/>
  <c r="V68" i="12"/>
  <c r="G68" i="12"/>
  <c r="O68" i="12"/>
  <c r="W68" i="12"/>
  <c r="H68" i="12"/>
  <c r="P68" i="12"/>
  <c r="X68" i="12"/>
  <c r="I68" i="12"/>
  <c r="Q68" i="12"/>
  <c r="Y68" i="12"/>
  <c r="CR60" i="12"/>
  <c r="H60" i="12"/>
  <c r="P60" i="12"/>
  <c r="X60" i="12"/>
  <c r="I60" i="12"/>
  <c r="Q60" i="12"/>
  <c r="Y60" i="12"/>
  <c r="J60" i="12"/>
  <c r="R60" i="12"/>
  <c r="Z60" i="12"/>
  <c r="F60" i="12"/>
  <c r="T60" i="12"/>
  <c r="G60" i="12"/>
  <c r="U60" i="12"/>
  <c r="K60" i="12"/>
  <c r="V60" i="12"/>
  <c r="L60" i="12"/>
  <c r="W60" i="12"/>
  <c r="M60" i="12"/>
  <c r="AA60" i="12"/>
  <c r="N60" i="12"/>
  <c r="AB60" i="12"/>
  <c r="O60" i="12"/>
  <c r="AC60" i="12"/>
  <c r="S60" i="12"/>
  <c r="CR52" i="12"/>
  <c r="L52" i="12"/>
  <c r="T52" i="12"/>
  <c r="AB52" i="12"/>
  <c r="M52" i="12"/>
  <c r="U52" i="12"/>
  <c r="F52" i="12"/>
  <c r="N52" i="12"/>
  <c r="V52" i="12"/>
  <c r="G52" i="12"/>
  <c r="O52" i="12"/>
  <c r="W52" i="12"/>
  <c r="H52" i="12"/>
  <c r="P52" i="12"/>
  <c r="X52" i="12"/>
  <c r="I52" i="12"/>
  <c r="Q52" i="12"/>
  <c r="Y52" i="12"/>
  <c r="J52" i="12"/>
  <c r="R52" i="12"/>
  <c r="Z52" i="12"/>
  <c r="K52" i="12"/>
  <c r="S52" i="12"/>
  <c r="AA52" i="12"/>
  <c r="AC52" i="12"/>
  <c r="K44" i="12"/>
  <c r="S44" i="12"/>
  <c r="AA44" i="12"/>
  <c r="CR44" i="12"/>
  <c r="M44" i="12"/>
  <c r="U44" i="12"/>
  <c r="AC44" i="12"/>
  <c r="F44" i="12"/>
  <c r="N44" i="12"/>
  <c r="V44" i="12"/>
  <c r="L44" i="12"/>
  <c r="Y44" i="12"/>
  <c r="O44" i="12"/>
  <c r="Z44" i="12"/>
  <c r="P44" i="12"/>
  <c r="AB44" i="12"/>
  <c r="Q44" i="12"/>
  <c r="G44" i="12"/>
  <c r="R44" i="12"/>
  <c r="H44" i="12"/>
  <c r="T44" i="12"/>
  <c r="I44" i="12"/>
  <c r="W44" i="12"/>
  <c r="X44" i="12"/>
  <c r="J44" i="12"/>
  <c r="CR36" i="12"/>
  <c r="K36" i="12"/>
  <c r="S36" i="12"/>
  <c r="AA36" i="12"/>
  <c r="M36" i="12"/>
  <c r="U36" i="12"/>
  <c r="AC36" i="12"/>
  <c r="F36" i="12"/>
  <c r="N36" i="12"/>
  <c r="V36" i="12"/>
  <c r="L36" i="12"/>
  <c r="Y36" i="12"/>
  <c r="O36" i="12"/>
  <c r="Z36" i="12"/>
  <c r="P36" i="12"/>
  <c r="AB36" i="12"/>
  <c r="Q36" i="12"/>
  <c r="G36" i="12"/>
  <c r="R36" i="12"/>
  <c r="H36" i="12"/>
  <c r="T36" i="12"/>
  <c r="I36" i="12"/>
  <c r="W36" i="12"/>
  <c r="J36" i="12"/>
  <c r="X36" i="12"/>
  <c r="CR28" i="12"/>
  <c r="H28" i="12"/>
  <c r="P28" i="12"/>
  <c r="X28" i="12"/>
  <c r="I28" i="12"/>
  <c r="Q28" i="12"/>
  <c r="Y28" i="12"/>
  <c r="J28" i="12"/>
  <c r="R28" i="12"/>
  <c r="Z28" i="12"/>
  <c r="K28" i="12"/>
  <c r="S28" i="12"/>
  <c r="AA28" i="12"/>
  <c r="L28" i="12"/>
  <c r="T28" i="12"/>
  <c r="AB28" i="12"/>
  <c r="M28" i="12"/>
  <c r="U28" i="12"/>
  <c r="AC28" i="12"/>
  <c r="F28" i="12"/>
  <c r="N28" i="12"/>
  <c r="V28" i="12"/>
  <c r="G28" i="12"/>
  <c r="O28" i="12"/>
  <c r="W28" i="12"/>
  <c r="G20" i="12"/>
  <c r="O20" i="12"/>
  <c r="W20" i="12"/>
  <c r="CR20" i="12"/>
  <c r="I20" i="12"/>
  <c r="R20" i="12"/>
  <c r="AA20" i="12"/>
  <c r="J20" i="12"/>
  <c r="K20" i="12"/>
  <c r="T20" i="12"/>
  <c r="AC20" i="12"/>
  <c r="L20" i="12"/>
  <c r="U20" i="12"/>
  <c r="Q20" i="12"/>
  <c r="S20" i="12"/>
  <c r="V20" i="12"/>
  <c r="F20" i="12"/>
  <c r="X20" i="12"/>
  <c r="H20" i="12"/>
  <c r="Y20" i="12"/>
  <c r="M20" i="12"/>
  <c r="Z20" i="12"/>
  <c r="N20" i="12"/>
  <c r="AB20" i="12"/>
  <c r="P20" i="12"/>
  <c r="G12" i="12"/>
  <c r="O12" i="12"/>
  <c r="W12" i="12"/>
  <c r="N12" i="12"/>
  <c r="X12" i="12"/>
  <c r="F12" i="12"/>
  <c r="P12" i="12"/>
  <c r="Y12" i="12"/>
  <c r="H12" i="12"/>
  <c r="Q12" i="12"/>
  <c r="Z12" i="12"/>
  <c r="CR12" i="12"/>
  <c r="I12" i="12"/>
  <c r="R12" i="12"/>
  <c r="AA12" i="12"/>
  <c r="J12" i="12"/>
  <c r="S12" i="12"/>
  <c r="AB12" i="12"/>
  <c r="K12" i="12"/>
  <c r="T12" i="12"/>
  <c r="AC12" i="12"/>
  <c r="L12" i="12"/>
  <c r="U12" i="12"/>
  <c r="M12" i="12"/>
  <c r="V12" i="12"/>
  <c r="G4" i="12"/>
  <c r="O4" i="12"/>
  <c r="W4" i="12"/>
  <c r="N4" i="12"/>
  <c r="X4" i="12"/>
  <c r="F4" i="12"/>
  <c r="P4" i="12"/>
  <c r="Y4" i="12"/>
  <c r="H4" i="12"/>
  <c r="Q4" i="12"/>
  <c r="Z4" i="12"/>
  <c r="I4" i="12"/>
  <c r="R4" i="12"/>
  <c r="AA4" i="12"/>
  <c r="CR4" i="12"/>
  <c r="J4" i="12"/>
  <c r="S4" i="12"/>
  <c r="AB4" i="12"/>
  <c r="K4" i="12"/>
  <c r="T4" i="12"/>
  <c r="AC4" i="12"/>
  <c r="L4" i="12"/>
  <c r="U4" i="12"/>
  <c r="M4" i="12"/>
  <c r="V4" i="12"/>
  <c r="AA2" i="12"/>
  <c r="S2" i="12"/>
  <c r="K2" i="12"/>
  <c r="E222" i="12" l="1"/>
  <c r="E241" i="12"/>
  <c r="E231" i="12"/>
  <c r="AA243" i="12"/>
  <c r="DW23" i="12" s="1"/>
  <c r="K243" i="12"/>
  <c r="DW7" i="12" s="1"/>
  <c r="S243" i="12"/>
  <c r="DW15" i="12" s="1"/>
  <c r="U243" i="12"/>
  <c r="DW17" i="12" s="1"/>
  <c r="V243" i="12"/>
  <c r="DW18" i="12" s="1"/>
  <c r="AC243" i="12"/>
  <c r="DW25" i="12" s="1"/>
  <c r="F243" i="12"/>
  <c r="DW2" i="12" s="1"/>
  <c r="W243" i="12"/>
  <c r="DW19" i="12" s="1"/>
  <c r="L243" i="12"/>
  <c r="DW8" i="12" s="1"/>
  <c r="T243" i="12"/>
  <c r="DW16" i="12" s="1"/>
  <c r="AB243" i="12"/>
  <c r="DW24" i="12" s="1"/>
  <c r="M243" i="12"/>
  <c r="DW9" i="12" s="1"/>
  <c r="N243" i="12"/>
  <c r="DW10" i="12" s="1"/>
  <c r="G243" i="12"/>
  <c r="DW3" i="12" s="1"/>
  <c r="O243" i="12"/>
  <c r="DW11" i="12" s="1"/>
  <c r="I243" i="12"/>
  <c r="DW5" i="12" s="1"/>
  <c r="Q243" i="12"/>
  <c r="DW13" i="12" s="1"/>
  <c r="Y243" i="12"/>
  <c r="DW21" i="12" s="1"/>
  <c r="H243" i="12"/>
  <c r="DW4" i="12" s="1"/>
  <c r="P243" i="12"/>
  <c r="DW12" i="12" s="1"/>
  <c r="J243" i="12"/>
  <c r="DW6" i="12" s="1"/>
  <c r="X243" i="12"/>
  <c r="DW20" i="12" s="1"/>
  <c r="R243" i="12"/>
  <c r="DW14" i="12" s="1"/>
  <c r="Z243" i="12"/>
  <c r="DW22" i="12" s="1"/>
  <c r="E238" i="12"/>
  <c r="E227" i="12"/>
  <c r="E230" i="12"/>
  <c r="E240" i="12"/>
  <c r="E239" i="12"/>
  <c r="E233" i="12"/>
  <c r="E232" i="12"/>
  <c r="E223" i="12"/>
  <c r="E235" i="12"/>
  <c r="E224" i="12"/>
  <c r="E236" i="12"/>
  <c r="E225" i="12"/>
  <c r="E2" i="12"/>
  <c r="E132" i="12"/>
  <c r="E5" i="12"/>
  <c r="E30" i="12"/>
  <c r="E31" i="12"/>
  <c r="E32" i="12"/>
  <c r="E26" i="12"/>
  <c r="E12" i="12"/>
  <c r="E54" i="12"/>
  <c r="E62" i="12"/>
  <c r="E78" i="12"/>
  <c r="E134" i="12"/>
  <c r="E47" i="12"/>
  <c r="E55" i="12"/>
  <c r="E79" i="12"/>
  <c r="E135" i="12"/>
  <c r="E56" i="12"/>
  <c r="E80" i="12"/>
  <c r="E136" i="12"/>
  <c r="E41" i="12"/>
  <c r="E74" i="12"/>
  <c r="E82" i="12"/>
  <c r="E130" i="12"/>
  <c r="E35" i="12"/>
  <c r="E83" i="12"/>
  <c r="E99" i="12"/>
  <c r="E123" i="12"/>
  <c r="E162" i="12"/>
  <c r="E194" i="12"/>
  <c r="E155" i="12"/>
  <c r="E188" i="12"/>
  <c r="E212" i="12"/>
  <c r="E117" i="12"/>
  <c r="E181" i="12"/>
  <c r="E198" i="12"/>
  <c r="E208" i="12"/>
  <c r="E215" i="12"/>
  <c r="E168" i="12"/>
  <c r="E200" i="12"/>
  <c r="E89" i="12"/>
  <c r="E153" i="12"/>
  <c r="E217" i="12"/>
  <c r="E36" i="12"/>
  <c r="E60" i="12"/>
  <c r="E124" i="12"/>
  <c r="E29" i="12"/>
  <c r="E45" i="12"/>
  <c r="E61" i="12"/>
  <c r="E22" i="12"/>
  <c r="E70" i="12"/>
  <c r="E102" i="12"/>
  <c r="E103" i="12"/>
  <c r="E24" i="12"/>
  <c r="E104" i="12"/>
  <c r="E49" i="12"/>
  <c r="E10" i="12"/>
  <c r="E58" i="12"/>
  <c r="E66" i="12"/>
  <c r="E138" i="12"/>
  <c r="E43" i="12"/>
  <c r="E91" i="12"/>
  <c r="E170" i="12"/>
  <c r="E234" i="12"/>
  <c r="E204" i="12"/>
  <c r="E163" i="12"/>
  <c r="E195" i="12"/>
  <c r="E228" i="12"/>
  <c r="E133" i="12"/>
  <c r="E189" i="12"/>
  <c r="E205" i="12"/>
  <c r="E174" i="12"/>
  <c r="E191" i="12"/>
  <c r="E176" i="12"/>
  <c r="E97" i="12"/>
  <c r="E161" i="12"/>
  <c r="E44" i="12"/>
  <c r="E92" i="12"/>
  <c r="E14" i="12"/>
  <c r="E63" i="12"/>
  <c r="E25" i="12"/>
  <c r="E106" i="12"/>
  <c r="E51" i="12"/>
  <c r="E178" i="12"/>
  <c r="E202" i="12"/>
  <c r="E3" i="12"/>
  <c r="E220" i="12"/>
  <c r="E147" i="12"/>
  <c r="E171" i="12"/>
  <c r="E101" i="12"/>
  <c r="E213" i="12"/>
  <c r="E182" i="12"/>
  <c r="E184" i="12"/>
  <c r="E145" i="12"/>
  <c r="E169" i="12"/>
  <c r="E20" i="12"/>
  <c r="E53" i="12"/>
  <c r="E77" i="12"/>
  <c r="E38" i="12"/>
  <c r="E86" i="12"/>
  <c r="E7" i="12"/>
  <c r="E39" i="12"/>
  <c r="E71" i="12"/>
  <c r="E87" i="12"/>
  <c r="E151" i="12"/>
  <c r="E40" i="12"/>
  <c r="E88" i="12"/>
  <c r="E9" i="12"/>
  <c r="E33" i="12"/>
  <c r="E122" i="12"/>
  <c r="E27" i="12"/>
  <c r="E186" i="12"/>
  <c r="E179" i="12"/>
  <c r="E221" i="12"/>
  <c r="E190" i="12"/>
  <c r="E206" i="12"/>
  <c r="E216" i="12"/>
  <c r="E113" i="12"/>
  <c r="E177" i="12"/>
  <c r="E28" i="12"/>
  <c r="E52" i="12"/>
  <c r="E108" i="12"/>
  <c r="E140" i="12"/>
  <c r="E69" i="12"/>
  <c r="E94" i="12"/>
  <c r="E150" i="12"/>
  <c r="E158" i="12"/>
  <c r="E15" i="12"/>
  <c r="E95" i="12"/>
  <c r="E159" i="12"/>
  <c r="E48" i="12"/>
  <c r="E64" i="12"/>
  <c r="E96" i="12"/>
  <c r="E65" i="12"/>
  <c r="E73" i="12"/>
  <c r="E42" i="12"/>
  <c r="E90" i="12"/>
  <c r="E19" i="12"/>
  <c r="E115" i="12"/>
  <c r="E210" i="12"/>
  <c r="E187" i="12"/>
  <c r="E203" i="12"/>
  <c r="E156" i="12"/>
  <c r="E229" i="12"/>
  <c r="E214" i="12"/>
  <c r="E199" i="12"/>
  <c r="E129" i="12"/>
  <c r="E185" i="12"/>
  <c r="E193" i="12"/>
  <c r="E116" i="12"/>
  <c r="E13" i="12"/>
  <c r="E6" i="12"/>
  <c r="E142" i="12"/>
  <c r="E166" i="12"/>
  <c r="E23" i="12"/>
  <c r="E143" i="12"/>
  <c r="E167" i="12"/>
  <c r="E16" i="12"/>
  <c r="E144" i="12"/>
  <c r="E57" i="12"/>
  <c r="E18" i="12"/>
  <c r="E50" i="12"/>
  <c r="E98" i="12"/>
  <c r="E75" i="12"/>
  <c r="E131" i="12"/>
  <c r="E218" i="12"/>
  <c r="E139" i="12"/>
  <c r="E211" i="12"/>
  <c r="E164" i="12"/>
  <c r="E196" i="12"/>
  <c r="E85" i="12"/>
  <c r="E93" i="12"/>
  <c r="E125" i="12"/>
  <c r="E157" i="12"/>
  <c r="E237" i="12"/>
  <c r="E175" i="12"/>
  <c r="E81" i="12"/>
  <c r="E137" i="12"/>
  <c r="E201" i="12"/>
  <c r="E76" i="12"/>
  <c r="E84" i="12"/>
  <c r="E21" i="12"/>
  <c r="E37" i="12"/>
  <c r="E110" i="12"/>
  <c r="E111" i="12"/>
  <c r="E8" i="12"/>
  <c r="E112" i="12"/>
  <c r="E146" i="12"/>
  <c r="E59" i="12"/>
  <c r="E67" i="12"/>
  <c r="E226" i="12"/>
  <c r="E219" i="12"/>
  <c r="E148" i="12"/>
  <c r="E172" i="12"/>
  <c r="E141" i="12"/>
  <c r="E165" i="12"/>
  <c r="E197" i="12"/>
  <c r="E183" i="12"/>
  <c r="E152" i="12"/>
  <c r="E105" i="12"/>
  <c r="E4" i="12"/>
  <c r="E68" i="12"/>
  <c r="E100" i="12"/>
  <c r="E46" i="12"/>
  <c r="E118" i="12"/>
  <c r="E126" i="12"/>
  <c r="E119" i="12"/>
  <c r="E127" i="12"/>
  <c r="E72" i="12"/>
  <c r="E120" i="12"/>
  <c r="E128" i="12"/>
  <c r="E17" i="12"/>
  <c r="E34" i="12"/>
  <c r="E114" i="12"/>
  <c r="E11" i="12"/>
  <c r="E107" i="12"/>
  <c r="E154" i="12"/>
  <c r="E180" i="12"/>
  <c r="E109" i="12"/>
  <c r="E149" i="12"/>
  <c r="E173" i="12"/>
  <c r="E207" i="12"/>
  <c r="E160" i="12"/>
  <c r="E192" i="12"/>
  <c r="E121" i="12"/>
  <c r="E209" i="12"/>
  <c r="CP3" i="12" l="1"/>
  <c r="CP11" i="12"/>
  <c r="CP19" i="12"/>
  <c r="CP27" i="12"/>
  <c r="CP35" i="12"/>
  <c r="CP43" i="12"/>
  <c r="CP51" i="12"/>
  <c r="CP59" i="12"/>
  <c r="CP67" i="12"/>
  <c r="CP75" i="12"/>
  <c r="CP83" i="12"/>
  <c r="CP91" i="12"/>
  <c r="CP99" i="12"/>
  <c r="CP107" i="12"/>
  <c r="CP115" i="12"/>
  <c r="CP123" i="12"/>
  <c r="CP131" i="12"/>
  <c r="CP139" i="12"/>
  <c r="CP147" i="12"/>
  <c r="CP155" i="12"/>
  <c r="CP163" i="12"/>
  <c r="CP171" i="12"/>
  <c r="CP179" i="12"/>
  <c r="CP187" i="12"/>
  <c r="CP195" i="12"/>
  <c r="CP203" i="12"/>
  <c r="CP211" i="12"/>
  <c r="CP219" i="12"/>
  <c r="CP227" i="12"/>
  <c r="CP235" i="12"/>
  <c r="CP4" i="12"/>
  <c r="CP12" i="12"/>
  <c r="CP20" i="12"/>
  <c r="CP28" i="12"/>
  <c r="CP36" i="12"/>
  <c r="CP44" i="12"/>
  <c r="CP52" i="12"/>
  <c r="CP60" i="12"/>
  <c r="CP68" i="12"/>
  <c r="CP76" i="12"/>
  <c r="CP84" i="12"/>
  <c r="CP92" i="12"/>
  <c r="CP100" i="12"/>
  <c r="CP108" i="12"/>
  <c r="CP116" i="12"/>
  <c r="CP124" i="12"/>
  <c r="CP132" i="12"/>
  <c r="CP140" i="12"/>
  <c r="CP148" i="12"/>
  <c r="CP156" i="12"/>
  <c r="CP164" i="12"/>
  <c r="CP172" i="12"/>
  <c r="CP180" i="12"/>
  <c r="CP188" i="12"/>
  <c r="CP196" i="12"/>
  <c r="CP204" i="12"/>
  <c r="CP212" i="12"/>
  <c r="CP220" i="12"/>
  <c r="CP228" i="12"/>
  <c r="CP236" i="12"/>
  <c r="CP5" i="12"/>
  <c r="CP13" i="12"/>
  <c r="CP21" i="12"/>
  <c r="CP29" i="12"/>
  <c r="CP37" i="12"/>
  <c r="CP45" i="12"/>
  <c r="CP53" i="12"/>
  <c r="CP61" i="12"/>
  <c r="CP69" i="12"/>
  <c r="CP77" i="12"/>
  <c r="CP85" i="12"/>
  <c r="CP93" i="12"/>
  <c r="CP101" i="12"/>
  <c r="CP109" i="12"/>
  <c r="CP117" i="12"/>
  <c r="CP125" i="12"/>
  <c r="CP133" i="12"/>
  <c r="CP141" i="12"/>
  <c r="CP149" i="12"/>
  <c r="CP157" i="12"/>
  <c r="CP165" i="12"/>
  <c r="CP173" i="12"/>
  <c r="CP181" i="12"/>
  <c r="CP189" i="12"/>
  <c r="CP197" i="12"/>
  <c r="CP205" i="12"/>
  <c r="CP213" i="12"/>
  <c r="CP221" i="12"/>
  <c r="CP229" i="12"/>
  <c r="CP237" i="12"/>
  <c r="CP6" i="12"/>
  <c r="CP14" i="12"/>
  <c r="CP22" i="12"/>
  <c r="CP30" i="12"/>
  <c r="CP38" i="12"/>
  <c r="CP46" i="12"/>
  <c r="CP54" i="12"/>
  <c r="CP62" i="12"/>
  <c r="CP70" i="12"/>
  <c r="CP78" i="12"/>
  <c r="CP86" i="12"/>
  <c r="CP94" i="12"/>
  <c r="CP102" i="12"/>
  <c r="CP110" i="12"/>
  <c r="CP118" i="12"/>
  <c r="CP126" i="12"/>
  <c r="CP134" i="12"/>
  <c r="CP142" i="12"/>
  <c r="CP150" i="12"/>
  <c r="CP158" i="12"/>
  <c r="CP166" i="12"/>
  <c r="CP174" i="12"/>
  <c r="CP182" i="12"/>
  <c r="CP190" i="12"/>
  <c r="CP198" i="12"/>
  <c r="CP206" i="12"/>
  <c r="CP214" i="12"/>
  <c r="CP222" i="12"/>
  <c r="CP230" i="12"/>
  <c r="CP238" i="12"/>
  <c r="CP7" i="12"/>
  <c r="CP15" i="12"/>
  <c r="CP23" i="12"/>
  <c r="CP31" i="12"/>
  <c r="CP39" i="12"/>
  <c r="CP47" i="12"/>
  <c r="CP55" i="12"/>
  <c r="CP63" i="12"/>
  <c r="CP71" i="12"/>
  <c r="CP79" i="12"/>
  <c r="CP87" i="12"/>
  <c r="CP95" i="12"/>
  <c r="CP103" i="12"/>
  <c r="CP111" i="12"/>
  <c r="CP119" i="12"/>
  <c r="CP127" i="12"/>
  <c r="CP135" i="12"/>
  <c r="CP143" i="12"/>
  <c r="CP151" i="12"/>
  <c r="CP159" i="12"/>
  <c r="CP167" i="12"/>
  <c r="CP175" i="12"/>
  <c r="CP183" i="12"/>
  <c r="CP191" i="12"/>
  <c r="CP199" i="12"/>
  <c r="CP207" i="12"/>
  <c r="CP215" i="12"/>
  <c r="CP223" i="12"/>
  <c r="CP231" i="12"/>
  <c r="CP239" i="12"/>
  <c r="CP241" i="12"/>
  <c r="CP8" i="12"/>
  <c r="CP16" i="12"/>
  <c r="CP24" i="12"/>
  <c r="CP32" i="12"/>
  <c r="CP40" i="12"/>
  <c r="CP48" i="12"/>
  <c r="CP56" i="12"/>
  <c r="CP64" i="12"/>
  <c r="CP72" i="12"/>
  <c r="CP80" i="12"/>
  <c r="CP88" i="12"/>
  <c r="CP96" i="12"/>
  <c r="CP104" i="12"/>
  <c r="CP112" i="12"/>
  <c r="CP120" i="12"/>
  <c r="CP128" i="12"/>
  <c r="CP136" i="12"/>
  <c r="CP144" i="12"/>
  <c r="CP152" i="12"/>
  <c r="CP160" i="12"/>
  <c r="CP168" i="12"/>
  <c r="CP176" i="12"/>
  <c r="CP184" i="12"/>
  <c r="CP192" i="12"/>
  <c r="CP200" i="12"/>
  <c r="CP208" i="12"/>
  <c r="CP216" i="12"/>
  <c r="CP224" i="12"/>
  <c r="CP232" i="12"/>
  <c r="CP240" i="12"/>
  <c r="CP233" i="12"/>
  <c r="CP9" i="12"/>
  <c r="CP17" i="12"/>
  <c r="CP25" i="12"/>
  <c r="CP33" i="12"/>
  <c r="CP41" i="12"/>
  <c r="CP49" i="12"/>
  <c r="CP57" i="12"/>
  <c r="CP65" i="12"/>
  <c r="CP73" i="12"/>
  <c r="CP81" i="12"/>
  <c r="CP89" i="12"/>
  <c r="CP97" i="12"/>
  <c r="CP105" i="12"/>
  <c r="CP113" i="12"/>
  <c r="CP121" i="12"/>
  <c r="CP129" i="12"/>
  <c r="CP137" i="12"/>
  <c r="CP145" i="12"/>
  <c r="CP153" i="12"/>
  <c r="CP161" i="12"/>
  <c r="CP169" i="12"/>
  <c r="CP177" i="12"/>
  <c r="CP185" i="12"/>
  <c r="CP193" i="12"/>
  <c r="CP201" i="12"/>
  <c r="CP209" i="12"/>
  <c r="CP217" i="12"/>
  <c r="CP225" i="12"/>
  <c r="CP10" i="12"/>
  <c r="CP18" i="12"/>
  <c r="CP26" i="12"/>
  <c r="CP34" i="12"/>
  <c r="CP42" i="12"/>
  <c r="CP50" i="12"/>
  <c r="CP58" i="12"/>
  <c r="CP66" i="12"/>
  <c r="CP74" i="12"/>
  <c r="CP82" i="12"/>
  <c r="CP90" i="12"/>
  <c r="CP98" i="12"/>
  <c r="CP106" i="12"/>
  <c r="CP114" i="12"/>
  <c r="CP122" i="12"/>
  <c r="CP130" i="12"/>
  <c r="CP138" i="12"/>
  <c r="CP146" i="12"/>
  <c r="CP154" i="12"/>
  <c r="CP162" i="12"/>
  <c r="CP170" i="12"/>
  <c r="CP178" i="12"/>
  <c r="CP186" i="12"/>
  <c r="CP194" i="12"/>
  <c r="CP202" i="12"/>
  <c r="CP210" i="12"/>
  <c r="CP218" i="12"/>
  <c r="CP226" i="12"/>
  <c r="CP234" i="12"/>
  <c r="CP2" i="12"/>
  <c r="B109" i="12"/>
  <c r="B128" i="12"/>
  <c r="B100" i="12"/>
  <c r="B141" i="12"/>
  <c r="B160" i="12"/>
  <c r="B11" i="12"/>
  <c r="B119" i="12"/>
  <c r="B152" i="12"/>
  <c r="B112" i="12"/>
  <c r="B180" i="12"/>
  <c r="B121" i="12"/>
  <c r="B154" i="12"/>
  <c r="B72" i="12"/>
  <c r="B4" i="12"/>
  <c r="B148" i="12"/>
  <c r="B111" i="12"/>
  <c r="B81" i="12"/>
  <c r="B164" i="12"/>
  <c r="B18" i="12"/>
  <c r="B142" i="12"/>
  <c r="B214" i="12"/>
  <c r="B90" i="12"/>
  <c r="B95" i="12"/>
  <c r="B52" i="12"/>
  <c r="B179" i="12"/>
  <c r="B151" i="12"/>
  <c r="B53" i="12"/>
  <c r="B171" i="12"/>
  <c r="B25" i="12"/>
  <c r="B191" i="12"/>
  <c r="B204" i="12"/>
  <c r="B10" i="12"/>
  <c r="B61" i="12"/>
  <c r="B89" i="12"/>
  <c r="B212" i="12"/>
  <c r="B35" i="12"/>
  <c r="B135" i="12"/>
  <c r="B12" i="12"/>
  <c r="B225" i="12"/>
  <c r="B240" i="12"/>
  <c r="B85" i="12"/>
  <c r="B192" i="12"/>
  <c r="B107" i="12"/>
  <c r="B127" i="12"/>
  <c r="B105" i="12"/>
  <c r="B219" i="12"/>
  <c r="B110" i="12"/>
  <c r="B175" i="12"/>
  <c r="B211" i="12"/>
  <c r="B57" i="12"/>
  <c r="B6" i="12"/>
  <c r="B229" i="12"/>
  <c r="B42" i="12"/>
  <c r="B15" i="12"/>
  <c r="B28" i="12"/>
  <c r="B186" i="12"/>
  <c r="B87" i="12"/>
  <c r="B20" i="12"/>
  <c r="B147" i="12"/>
  <c r="B63" i="12"/>
  <c r="B174" i="12"/>
  <c r="B234" i="12"/>
  <c r="B49" i="12"/>
  <c r="B45" i="12"/>
  <c r="B200" i="12"/>
  <c r="B188" i="12"/>
  <c r="B130" i="12"/>
  <c r="B79" i="12"/>
  <c r="B26" i="12"/>
  <c r="B236" i="12"/>
  <c r="B230" i="12"/>
  <c r="B37" i="12"/>
  <c r="B144" i="12"/>
  <c r="B13" i="12"/>
  <c r="B156" i="12"/>
  <c r="B73" i="12"/>
  <c r="B158" i="12"/>
  <c r="B177" i="12"/>
  <c r="B27" i="12"/>
  <c r="B71" i="12"/>
  <c r="B169" i="12"/>
  <c r="B220" i="12"/>
  <c r="B14" i="12"/>
  <c r="B205" i="12"/>
  <c r="B170" i="12"/>
  <c r="B104" i="12"/>
  <c r="B29" i="12"/>
  <c r="B168" i="12"/>
  <c r="B155" i="12"/>
  <c r="B82" i="12"/>
  <c r="B55" i="12"/>
  <c r="B32" i="12"/>
  <c r="B224" i="12"/>
  <c r="B227" i="12"/>
  <c r="B237" i="12"/>
  <c r="B126" i="12"/>
  <c r="B183" i="12"/>
  <c r="B67" i="12"/>
  <c r="B21" i="12"/>
  <c r="B157" i="12"/>
  <c r="B218" i="12"/>
  <c r="B16" i="12"/>
  <c r="B116" i="12"/>
  <c r="B203" i="12"/>
  <c r="B65" i="12"/>
  <c r="B150" i="12"/>
  <c r="B113" i="12"/>
  <c r="B122" i="12"/>
  <c r="B39" i="12"/>
  <c r="B145" i="12"/>
  <c r="B3" i="12"/>
  <c r="B92" i="12"/>
  <c r="B189" i="12"/>
  <c r="B91" i="12"/>
  <c r="B24" i="12"/>
  <c r="B124" i="12"/>
  <c r="B215" i="12"/>
  <c r="B194" i="12"/>
  <c r="B74" i="12"/>
  <c r="B47" i="12"/>
  <c r="B31" i="12"/>
  <c r="B235" i="12"/>
  <c r="B238" i="12"/>
  <c r="B139" i="12"/>
  <c r="B114" i="12"/>
  <c r="B173" i="12"/>
  <c r="B34" i="12"/>
  <c r="B118" i="12"/>
  <c r="B197" i="12"/>
  <c r="B59" i="12"/>
  <c r="B84" i="12"/>
  <c r="B125" i="12"/>
  <c r="B131" i="12"/>
  <c r="B167" i="12"/>
  <c r="B193" i="12"/>
  <c r="B187" i="12"/>
  <c r="B96" i="12"/>
  <c r="B94" i="12"/>
  <c r="B216" i="12"/>
  <c r="B33" i="12"/>
  <c r="B7" i="12"/>
  <c r="B184" i="12"/>
  <c r="B202" i="12"/>
  <c r="B44" i="12"/>
  <c r="B133" i="12"/>
  <c r="B43" i="12"/>
  <c r="B103" i="12"/>
  <c r="B60" i="12"/>
  <c r="B208" i="12"/>
  <c r="B162" i="12"/>
  <c r="B41" i="12"/>
  <c r="B134" i="12"/>
  <c r="B30" i="12"/>
  <c r="B223" i="12"/>
  <c r="B231" i="12"/>
  <c r="B226" i="12"/>
  <c r="B207" i="12"/>
  <c r="B149" i="12"/>
  <c r="B17" i="12"/>
  <c r="B46" i="12"/>
  <c r="B165" i="12"/>
  <c r="B146" i="12"/>
  <c r="B76" i="12"/>
  <c r="B93" i="12"/>
  <c r="B75" i="12"/>
  <c r="B143" i="12"/>
  <c r="B185" i="12"/>
  <c r="B210" i="12"/>
  <c r="B64" i="12"/>
  <c r="B69" i="12"/>
  <c r="B206" i="12"/>
  <c r="B9" i="12"/>
  <c r="B86" i="12"/>
  <c r="B182" i="12"/>
  <c r="B178" i="12"/>
  <c r="B161" i="12"/>
  <c r="B228" i="12"/>
  <c r="B138" i="12"/>
  <c r="B102" i="12"/>
  <c r="B36" i="12"/>
  <c r="B198" i="12"/>
  <c r="B123" i="12"/>
  <c r="B136" i="12"/>
  <c r="B78" i="12"/>
  <c r="B5" i="12"/>
  <c r="B232" i="12"/>
  <c r="B241" i="12"/>
  <c r="B201" i="12"/>
  <c r="B98" i="12"/>
  <c r="B23" i="12"/>
  <c r="B129" i="12"/>
  <c r="B115" i="12"/>
  <c r="B48" i="12"/>
  <c r="B140" i="12"/>
  <c r="B190" i="12"/>
  <c r="B88" i="12"/>
  <c r="B38" i="12"/>
  <c r="B213" i="12"/>
  <c r="B51" i="12"/>
  <c r="B97" i="12"/>
  <c r="B195" i="12"/>
  <c r="B66" i="12"/>
  <c r="B70" i="12"/>
  <c r="B217" i="12"/>
  <c r="B181" i="12"/>
  <c r="B99" i="12"/>
  <c r="B80" i="12"/>
  <c r="B62" i="12"/>
  <c r="B132" i="12"/>
  <c r="B233" i="12"/>
  <c r="B209" i="12"/>
  <c r="B120" i="12"/>
  <c r="B68" i="12"/>
  <c r="B172" i="12"/>
  <c r="B8" i="12"/>
  <c r="B137" i="12"/>
  <c r="B196" i="12"/>
  <c r="B50" i="12"/>
  <c r="B166" i="12"/>
  <c r="B199" i="12"/>
  <c r="B19" i="12"/>
  <c r="B159" i="12"/>
  <c r="B108" i="12"/>
  <c r="B221" i="12"/>
  <c r="B40" i="12"/>
  <c r="B77" i="12"/>
  <c r="B101" i="12"/>
  <c r="B106" i="12"/>
  <c r="B176" i="12"/>
  <c r="B163" i="12"/>
  <c r="B58" i="12"/>
  <c r="B22" i="12"/>
  <c r="B153" i="12"/>
  <c r="B117" i="12"/>
  <c r="B83" i="12"/>
  <c r="B56" i="12"/>
  <c r="B54" i="12"/>
  <c r="B2" i="12"/>
  <c r="C2" i="12" s="1"/>
  <c r="B239" i="12"/>
  <c r="B222" i="12"/>
  <c r="DY6" i="12"/>
  <c r="DY13" i="12"/>
  <c r="DY20" i="12"/>
  <c r="DY3" i="12"/>
  <c r="DY25" i="12"/>
  <c r="DY10" i="12"/>
  <c r="DY18" i="12"/>
  <c r="DY12" i="12"/>
  <c r="DY9" i="12"/>
  <c r="DY17" i="12"/>
  <c r="DY4" i="12"/>
  <c r="DY24" i="12"/>
  <c r="DY15" i="12"/>
  <c r="DY21" i="12"/>
  <c r="DY16" i="12"/>
  <c r="DY7" i="12"/>
  <c r="DY8" i="12"/>
  <c r="DY23" i="12"/>
  <c r="DY22" i="12"/>
  <c r="DY5" i="12"/>
  <c r="DY19" i="12"/>
  <c r="DY14" i="12"/>
  <c r="DY11" i="12"/>
  <c r="DY2" i="12"/>
  <c r="DZ2" i="12" s="1"/>
  <c r="EC16" i="12"/>
  <c r="EB16" i="12" s="1"/>
  <c r="EC4" i="12"/>
  <c r="EC6" i="12"/>
  <c r="EC8" i="12"/>
  <c r="EC12" i="12"/>
  <c r="EB12" i="12" s="1"/>
  <c r="EC14" i="12"/>
  <c r="EB14" i="12" s="1"/>
  <c r="EC18" i="12"/>
  <c r="EB18" i="12" s="1"/>
  <c r="EC20" i="12"/>
  <c r="EB20" i="12" s="1"/>
  <c r="EC24" i="12"/>
  <c r="EB24" i="12" s="1"/>
  <c r="EC10" i="12"/>
  <c r="EC5" i="12"/>
  <c r="EC11" i="12"/>
  <c r="EB11" i="12" s="1"/>
  <c r="EC15" i="12"/>
  <c r="EB15" i="12" s="1"/>
  <c r="EC19" i="12"/>
  <c r="EB19" i="12" s="1"/>
  <c r="EC23" i="12"/>
  <c r="EB23" i="12" s="1"/>
  <c r="EC25" i="12"/>
  <c r="EB25" i="12" s="1"/>
  <c r="EC3" i="12"/>
  <c r="EC7" i="12"/>
  <c r="EC9" i="12"/>
  <c r="EC13" i="12"/>
  <c r="EB13" i="12" s="1"/>
  <c r="EC17" i="12"/>
  <c r="EB17" i="12" s="1"/>
  <c r="EC21" i="12"/>
  <c r="EB21" i="12" s="1"/>
  <c r="EC22" i="12"/>
  <c r="EB22" i="12" s="1"/>
  <c r="DT22" i="12"/>
  <c r="DT19" i="12"/>
  <c r="DT14" i="12"/>
  <c r="DT11" i="12"/>
  <c r="DT2" i="12"/>
  <c r="DU2" i="12" s="1"/>
  <c r="DT20" i="12"/>
  <c r="DT3" i="12"/>
  <c r="DT25" i="12"/>
  <c r="DT6" i="12"/>
  <c r="DT10" i="12"/>
  <c r="DT18" i="12"/>
  <c r="DT12" i="12"/>
  <c r="DT9" i="12"/>
  <c r="DT17" i="12"/>
  <c r="DT5" i="12"/>
  <c r="DT4" i="12"/>
  <c r="DT24" i="12"/>
  <c r="DT15" i="12"/>
  <c r="DT21" i="12"/>
  <c r="DT16" i="12"/>
  <c r="DT7" i="12"/>
  <c r="DT13" i="12"/>
  <c r="DT8" i="12"/>
  <c r="DT23" i="12"/>
  <c r="AG4" i="12"/>
  <c r="AG12" i="12"/>
  <c r="AF12" i="12" s="1"/>
  <c r="AG20" i="12"/>
  <c r="AF20" i="12" s="1"/>
  <c r="AG28" i="12"/>
  <c r="AF28" i="12" s="1"/>
  <c r="AG36" i="12"/>
  <c r="AF36" i="12" s="1"/>
  <c r="AG44" i="12"/>
  <c r="AF44" i="12" s="1"/>
  <c r="AG52" i="12"/>
  <c r="AF52" i="12" s="1"/>
  <c r="AG60" i="12"/>
  <c r="AF60" i="12" s="1"/>
  <c r="AG68" i="12"/>
  <c r="AF68" i="12" s="1"/>
  <c r="AG76" i="12"/>
  <c r="AF76" i="12" s="1"/>
  <c r="AG84" i="12"/>
  <c r="AF84" i="12" s="1"/>
  <c r="AG92" i="12"/>
  <c r="AF92" i="12" s="1"/>
  <c r="AG100" i="12"/>
  <c r="AF100" i="12" s="1"/>
  <c r="AG13" i="12"/>
  <c r="AF13" i="12" s="1"/>
  <c r="AG21" i="12"/>
  <c r="AF21" i="12" s="1"/>
  <c r="AG53" i="12"/>
  <c r="AF53" i="12" s="1"/>
  <c r="AG101" i="12"/>
  <c r="AF101" i="12" s="1"/>
  <c r="AG78" i="12"/>
  <c r="AF78" i="12" s="1"/>
  <c r="AG5" i="12"/>
  <c r="AG37" i="12"/>
  <c r="AF37" i="12" s="1"/>
  <c r="AG86" i="12"/>
  <c r="AF86" i="12" s="1"/>
  <c r="AG6" i="12"/>
  <c r="AG14" i="12"/>
  <c r="AF14" i="12" s="1"/>
  <c r="AG22" i="12"/>
  <c r="AF22" i="12" s="1"/>
  <c r="AG46" i="12"/>
  <c r="AF46" i="12" s="1"/>
  <c r="AG7" i="12"/>
  <c r="AG15" i="12"/>
  <c r="AF15" i="12" s="1"/>
  <c r="AG23" i="12"/>
  <c r="AF23" i="12" s="1"/>
  <c r="AG31" i="12"/>
  <c r="AF31" i="12" s="1"/>
  <c r="AG39" i="12"/>
  <c r="AF39" i="12" s="1"/>
  <c r="AG47" i="12"/>
  <c r="AF47" i="12" s="1"/>
  <c r="AG55" i="12"/>
  <c r="AF55" i="12" s="1"/>
  <c r="AG63" i="12"/>
  <c r="AF63" i="12" s="1"/>
  <c r="AG71" i="12"/>
  <c r="AF71" i="12" s="1"/>
  <c r="AG79" i="12"/>
  <c r="AF79" i="12" s="1"/>
  <c r="AG87" i="12"/>
  <c r="AF87" i="12" s="1"/>
  <c r="AG95" i="12"/>
  <c r="AF95" i="12" s="1"/>
  <c r="AG77" i="12"/>
  <c r="AF77" i="12" s="1"/>
  <c r="AG54" i="12"/>
  <c r="AF54" i="12" s="1"/>
  <c r="AG8" i="12"/>
  <c r="AG16" i="12"/>
  <c r="AF16" i="12" s="1"/>
  <c r="AG24" i="12"/>
  <c r="AF24" i="12" s="1"/>
  <c r="AG32" i="12"/>
  <c r="AF32" i="12" s="1"/>
  <c r="AG40" i="12"/>
  <c r="AF40" i="12" s="1"/>
  <c r="AG48" i="12"/>
  <c r="AF48" i="12" s="1"/>
  <c r="AG56" i="12"/>
  <c r="AF56" i="12" s="1"/>
  <c r="AG64" i="12"/>
  <c r="AF64" i="12" s="1"/>
  <c r="AG72" i="12"/>
  <c r="AF72" i="12" s="1"/>
  <c r="AG80" i="12"/>
  <c r="AF80" i="12" s="1"/>
  <c r="AG88" i="12"/>
  <c r="AF88" i="12" s="1"/>
  <c r="AG96" i="12"/>
  <c r="AF96" i="12" s="1"/>
  <c r="AG81" i="12"/>
  <c r="AF81" i="12" s="1"/>
  <c r="AG97" i="12"/>
  <c r="AF97" i="12" s="1"/>
  <c r="AG45" i="12"/>
  <c r="AF45" i="12" s="1"/>
  <c r="AG93" i="12"/>
  <c r="AF93" i="12" s="1"/>
  <c r="AG70" i="12"/>
  <c r="AF70" i="12" s="1"/>
  <c r="AG9" i="12"/>
  <c r="AG17" i="12"/>
  <c r="AF17" i="12" s="1"/>
  <c r="AG25" i="12"/>
  <c r="AF25" i="12" s="1"/>
  <c r="AG33" i="12"/>
  <c r="AF33" i="12" s="1"/>
  <c r="AG41" i="12"/>
  <c r="AF41" i="12" s="1"/>
  <c r="AG49" i="12"/>
  <c r="AF49" i="12" s="1"/>
  <c r="AG57" i="12"/>
  <c r="AF57" i="12" s="1"/>
  <c r="AG65" i="12"/>
  <c r="AF65" i="12" s="1"/>
  <c r="AG73" i="12"/>
  <c r="AF73" i="12" s="1"/>
  <c r="AG89" i="12"/>
  <c r="AF89" i="12" s="1"/>
  <c r="AG98" i="12"/>
  <c r="AF98" i="12" s="1"/>
  <c r="AG69" i="12"/>
  <c r="AF69" i="12" s="1"/>
  <c r="AG38" i="12"/>
  <c r="AF38" i="12" s="1"/>
  <c r="AG3" i="12"/>
  <c r="AG10" i="12"/>
  <c r="AG18" i="12"/>
  <c r="AF18" i="12" s="1"/>
  <c r="AG26" i="12"/>
  <c r="AF26" i="12" s="1"/>
  <c r="AG34" i="12"/>
  <c r="AF34" i="12" s="1"/>
  <c r="AG42" i="12"/>
  <c r="AF42" i="12" s="1"/>
  <c r="AG50" i="12"/>
  <c r="AF50" i="12" s="1"/>
  <c r="AG58" i="12"/>
  <c r="AF58" i="12" s="1"/>
  <c r="AG66" i="12"/>
  <c r="AF66" i="12" s="1"/>
  <c r="AG74" i="12"/>
  <c r="AF74" i="12" s="1"/>
  <c r="AG82" i="12"/>
  <c r="AF82" i="12" s="1"/>
  <c r="AG90" i="12"/>
  <c r="AF90" i="12" s="1"/>
  <c r="AG61" i="12"/>
  <c r="AF61" i="12" s="1"/>
  <c r="AG30" i="12"/>
  <c r="AF30" i="12" s="1"/>
  <c r="AG94" i="12"/>
  <c r="AF94" i="12" s="1"/>
  <c r="AG11" i="12"/>
  <c r="AF11" i="12" s="1"/>
  <c r="AG19" i="12"/>
  <c r="AF19" i="12" s="1"/>
  <c r="AG27" i="12"/>
  <c r="AF27" i="12" s="1"/>
  <c r="AG35" i="12"/>
  <c r="AF35" i="12" s="1"/>
  <c r="AG43" i="12"/>
  <c r="AF43" i="12" s="1"/>
  <c r="AG51" i="12"/>
  <c r="AF51" i="12" s="1"/>
  <c r="AG59" i="12"/>
  <c r="AF59" i="12" s="1"/>
  <c r="AG67" i="12"/>
  <c r="AF67" i="12" s="1"/>
  <c r="AG75" i="12"/>
  <c r="AF75" i="12" s="1"/>
  <c r="AG83" i="12"/>
  <c r="AF83" i="12" s="1"/>
  <c r="AG91" i="12"/>
  <c r="AF91" i="12" s="1"/>
  <c r="AG99" i="12"/>
  <c r="AF99" i="12" s="1"/>
  <c r="AG29" i="12"/>
  <c r="AF29" i="12" s="1"/>
  <c r="AG85" i="12"/>
  <c r="AF85" i="12" s="1"/>
  <c r="AG62" i="12"/>
  <c r="AF62" i="12" s="1"/>
  <c r="C239" i="12" l="1"/>
  <c r="C54" i="12"/>
  <c r="C83" i="12"/>
  <c r="C222" i="12"/>
  <c r="C22" i="12"/>
  <c r="C221" i="12"/>
  <c r="C137" i="12"/>
  <c r="C132" i="12"/>
  <c r="C195" i="12"/>
  <c r="C48" i="12"/>
  <c r="C232" i="12"/>
  <c r="C138" i="12"/>
  <c r="C69" i="12"/>
  <c r="C146" i="12"/>
  <c r="C231" i="12"/>
  <c r="C103" i="12"/>
  <c r="C216" i="12"/>
  <c r="C84" i="12"/>
  <c r="C119" i="12"/>
  <c r="C124" i="12"/>
  <c r="C122" i="12"/>
  <c r="C157" i="12"/>
  <c r="C224" i="12"/>
  <c r="C170" i="12"/>
  <c r="C158" i="12"/>
  <c r="C236" i="12"/>
  <c r="C234" i="12"/>
  <c r="C15" i="12"/>
  <c r="C219" i="12"/>
  <c r="C225" i="12"/>
  <c r="C204" i="12"/>
  <c r="C95" i="12"/>
  <c r="C148" i="12"/>
  <c r="C58" i="12"/>
  <c r="C108" i="12"/>
  <c r="C8" i="12"/>
  <c r="C62" i="12"/>
  <c r="C97" i="12"/>
  <c r="C115" i="12"/>
  <c r="C5" i="12"/>
  <c r="C228" i="12"/>
  <c r="C64" i="12"/>
  <c r="C165" i="12"/>
  <c r="C223" i="12"/>
  <c r="C43" i="12"/>
  <c r="C94" i="12"/>
  <c r="C59" i="12"/>
  <c r="C238" i="12"/>
  <c r="C24" i="12"/>
  <c r="C113" i="12"/>
  <c r="C21" i="12"/>
  <c r="C32" i="12"/>
  <c r="C205" i="12"/>
  <c r="C73" i="12"/>
  <c r="C26" i="12"/>
  <c r="C174" i="12"/>
  <c r="C42" i="12"/>
  <c r="C105" i="12"/>
  <c r="C12" i="12"/>
  <c r="C191" i="12"/>
  <c r="C90" i="12"/>
  <c r="C4" i="12"/>
  <c r="C163" i="12"/>
  <c r="C159" i="12"/>
  <c r="C172" i="12"/>
  <c r="C80" i="12"/>
  <c r="C51" i="12"/>
  <c r="C129" i="12"/>
  <c r="C78" i="12"/>
  <c r="C161" i="12"/>
  <c r="C210" i="12"/>
  <c r="C46" i="12"/>
  <c r="C30" i="12"/>
  <c r="C133" i="12"/>
  <c r="C96" i="12"/>
  <c r="C197" i="12"/>
  <c r="C235" i="12"/>
  <c r="C91" i="12"/>
  <c r="C150" i="12"/>
  <c r="C67" i="12"/>
  <c r="C55" i="12"/>
  <c r="C14" i="12"/>
  <c r="C156" i="12"/>
  <c r="C79" i="12"/>
  <c r="C63" i="12"/>
  <c r="C229" i="12"/>
  <c r="C127" i="12"/>
  <c r="C135" i="12"/>
  <c r="C25" i="12"/>
  <c r="C214" i="12"/>
  <c r="C72" i="12"/>
  <c r="C176" i="12"/>
  <c r="C19" i="12"/>
  <c r="C68" i="12"/>
  <c r="C99" i="12"/>
  <c r="C213" i="12"/>
  <c r="C23" i="12"/>
  <c r="C136" i="12"/>
  <c r="C178" i="12"/>
  <c r="C185" i="12"/>
  <c r="C17" i="12"/>
  <c r="C134" i="12"/>
  <c r="C44" i="12"/>
  <c r="C187" i="12"/>
  <c r="C118" i="12"/>
  <c r="C31" i="12"/>
  <c r="C189" i="12"/>
  <c r="C65" i="12"/>
  <c r="C183" i="12"/>
  <c r="C82" i="12"/>
  <c r="C220" i="12"/>
  <c r="C13" i="12"/>
  <c r="C130" i="12"/>
  <c r="C147" i="12"/>
  <c r="C6" i="12"/>
  <c r="C107" i="12"/>
  <c r="C35" i="12"/>
  <c r="C171" i="12"/>
  <c r="C142" i="12"/>
  <c r="C154" i="12"/>
  <c r="C56" i="12"/>
  <c r="C106" i="12"/>
  <c r="C199" i="12"/>
  <c r="C120" i="12"/>
  <c r="C181" i="12"/>
  <c r="C38" i="12"/>
  <c r="C98" i="12"/>
  <c r="C123" i="12"/>
  <c r="C182" i="12"/>
  <c r="C143" i="12"/>
  <c r="C149" i="12"/>
  <c r="C41" i="12"/>
  <c r="C202" i="12"/>
  <c r="C193" i="12"/>
  <c r="C34" i="12"/>
  <c r="C47" i="12"/>
  <c r="C92" i="12"/>
  <c r="C203" i="12"/>
  <c r="C126" i="12"/>
  <c r="C155" i="12"/>
  <c r="C169" i="12"/>
  <c r="C144" i="12"/>
  <c r="C188" i="12"/>
  <c r="C20" i="12"/>
  <c r="C57" i="12"/>
  <c r="C192" i="12"/>
  <c r="C212" i="12"/>
  <c r="C53" i="12"/>
  <c r="C18" i="12"/>
  <c r="C121" i="12"/>
  <c r="C101" i="12"/>
  <c r="C166" i="12"/>
  <c r="C209" i="12"/>
  <c r="C217" i="12"/>
  <c r="C88" i="12"/>
  <c r="C201" i="12"/>
  <c r="C198" i="12"/>
  <c r="C86" i="12"/>
  <c r="C75" i="12"/>
  <c r="C207" i="12"/>
  <c r="C162" i="12"/>
  <c r="C184" i="12"/>
  <c r="C167" i="12"/>
  <c r="C173" i="12"/>
  <c r="C74" i="12"/>
  <c r="C3" i="12"/>
  <c r="C116" i="12"/>
  <c r="C237" i="12"/>
  <c r="C168" i="12"/>
  <c r="C71" i="12"/>
  <c r="C37" i="12"/>
  <c r="C200" i="12"/>
  <c r="C87" i="12"/>
  <c r="C211" i="12"/>
  <c r="C85" i="12"/>
  <c r="C89" i="12"/>
  <c r="C151" i="12"/>
  <c r="C164" i="12"/>
  <c r="C180" i="12"/>
  <c r="C117" i="12"/>
  <c r="C77" i="12"/>
  <c r="C50" i="12"/>
  <c r="C141" i="12"/>
  <c r="C70" i="12"/>
  <c r="C190" i="12"/>
  <c r="C100" i="12"/>
  <c r="C36" i="12"/>
  <c r="C9" i="12"/>
  <c r="C93" i="12"/>
  <c r="C226" i="12"/>
  <c r="C208" i="12"/>
  <c r="C7" i="12"/>
  <c r="C131" i="12"/>
  <c r="C114" i="12"/>
  <c r="C194" i="12"/>
  <c r="C145" i="12"/>
  <c r="C16" i="12"/>
  <c r="C152" i="12"/>
  <c r="C29" i="12"/>
  <c r="C27" i="12"/>
  <c r="C160" i="12"/>
  <c r="C45" i="12"/>
  <c r="C186" i="12"/>
  <c r="C175" i="12"/>
  <c r="C128" i="12"/>
  <c r="C61" i="12"/>
  <c r="C179" i="12"/>
  <c r="C81" i="12"/>
  <c r="C112" i="12"/>
  <c r="C153" i="12"/>
  <c r="C40" i="12"/>
  <c r="C196" i="12"/>
  <c r="C233" i="12"/>
  <c r="C66" i="12"/>
  <c r="C140" i="12"/>
  <c r="C241" i="12"/>
  <c r="C102" i="12"/>
  <c r="C206" i="12"/>
  <c r="C76" i="12"/>
  <c r="C11" i="12"/>
  <c r="C60" i="12"/>
  <c r="C33" i="12"/>
  <c r="C125" i="12"/>
  <c r="C139" i="12"/>
  <c r="C215" i="12"/>
  <c r="C39" i="12"/>
  <c r="C218" i="12"/>
  <c r="C227" i="12"/>
  <c r="C104" i="12"/>
  <c r="C177" i="12"/>
  <c r="C230" i="12"/>
  <c r="C49" i="12"/>
  <c r="C28" i="12"/>
  <c r="C110" i="12"/>
  <c r="C240" i="12"/>
  <c r="C10" i="12"/>
  <c r="C52" i="12"/>
  <c r="C111" i="12"/>
  <c r="C109" i="12"/>
  <c r="DZ7" i="12"/>
  <c r="DZ11" i="12"/>
  <c r="DZ22" i="12"/>
  <c r="DZ13" i="12"/>
  <c r="DZ9" i="12"/>
  <c r="DZ12" i="12"/>
  <c r="DZ14" i="12"/>
  <c r="DZ16" i="12"/>
  <c r="DZ18" i="12"/>
  <c r="DZ19" i="12"/>
  <c r="DZ21" i="12"/>
  <c r="DZ10" i="12"/>
  <c r="DZ5" i="12"/>
  <c r="DZ15" i="12"/>
  <c r="DZ6" i="12"/>
  <c r="DZ24" i="12"/>
  <c r="DZ25" i="12"/>
  <c r="DZ23" i="12"/>
  <c r="DZ4" i="12"/>
  <c r="DZ3" i="12"/>
  <c r="DZ8" i="12"/>
  <c r="DZ17" i="12"/>
  <c r="DZ20" i="12"/>
  <c r="DU21" i="12"/>
  <c r="DU3" i="12"/>
  <c r="DU13" i="12"/>
  <c r="DU11" i="12"/>
  <c r="DU23" i="12"/>
  <c r="DU4" i="12"/>
  <c r="DU6" i="12"/>
  <c r="DU8" i="12"/>
  <c r="DU5" i="12"/>
  <c r="DU25" i="12"/>
  <c r="DU17" i="12"/>
  <c r="DU7" i="12"/>
  <c r="DU9" i="12"/>
  <c r="DU20" i="12"/>
  <c r="DU16" i="12"/>
  <c r="DU12" i="12"/>
  <c r="DU22" i="12"/>
  <c r="DU15" i="12"/>
  <c r="DU18" i="12"/>
  <c r="DU14" i="12"/>
  <c r="DU24" i="12"/>
  <c r="DU10" i="12"/>
  <c r="DU19" i="12"/>
  <c r="AF10" i="12" l="1"/>
  <c r="EB10" i="12"/>
  <c r="AF9" i="12"/>
  <c r="AF4" i="12"/>
  <c r="AF7" i="12"/>
  <c r="AF5" i="12"/>
  <c r="AF6" i="12"/>
  <c r="AF3" i="12"/>
  <c r="AF8" i="12"/>
  <c r="EB9" i="12"/>
  <c r="EB8" i="12"/>
  <c r="EB4" i="12"/>
  <c r="EB7" i="12"/>
  <c r="EB6" i="12"/>
  <c r="EB5" i="12"/>
  <c r="EB3" i="12"/>
  <c r="L3" i="4" l="1"/>
  <c r="L4" i="4" s="1"/>
  <c r="L2" i="4" l="1"/>
  <c r="EZ2" i="12" l="1"/>
  <c r="CU1" i="12"/>
  <c r="CV1" i="12"/>
  <c r="CW1" i="12"/>
  <c r="CX1" i="12"/>
  <c r="CY1" i="12"/>
  <c r="CZ1" i="12"/>
  <c r="DA1" i="12"/>
  <c r="DB1" i="12"/>
  <c r="DC1" i="12"/>
  <c r="DD1" i="12"/>
  <c r="DE1" i="12"/>
  <c r="DF1" i="12"/>
  <c r="DG1" i="12"/>
  <c r="DH1" i="12"/>
  <c r="DI1" i="12"/>
  <c r="DJ1" i="12"/>
  <c r="DK1" i="12"/>
  <c r="DL1" i="12"/>
  <c r="DM1" i="12"/>
  <c r="DN1" i="12"/>
  <c r="DO1" i="12"/>
  <c r="DP1" i="12"/>
  <c r="DQ1" i="12"/>
  <c r="CT1" i="12"/>
  <c r="EE29" i="12"/>
  <c r="EP29" i="12"/>
  <c r="EM33" i="12"/>
  <c r="EF33" i="12" s="1"/>
  <c r="EF34" i="12"/>
  <c r="EG33" i="12" l="1"/>
  <c r="EZ3" i="12" l="1"/>
  <c r="EZ4" i="12"/>
  <c r="EZ5" i="12"/>
  <c r="EZ6" i="12"/>
  <c r="EZ7" i="12"/>
  <c r="EZ8" i="12"/>
  <c r="EZ9" i="12"/>
  <c r="EZ10" i="12"/>
  <c r="EZ11" i="12"/>
  <c r="V8" i="4" l="1"/>
  <c r="W8" i="4" s="1"/>
  <c r="V4" i="4"/>
  <c r="Y8" i="4"/>
  <c r="AA8" i="4" s="1"/>
  <c r="AB8" i="4" s="1"/>
  <c r="Y4" i="4"/>
  <c r="AA4" i="4" s="1"/>
  <c r="V3" i="4"/>
  <c r="W3" i="4" s="1"/>
  <c r="V2" i="4"/>
  <c r="Y3" i="4"/>
  <c r="AA3" i="4" s="1"/>
  <c r="AB3" i="4" s="1"/>
  <c r="Y2" i="4"/>
  <c r="AA2" i="4" s="1"/>
  <c r="W2" i="4" l="1"/>
  <c r="V10" i="4"/>
  <c r="AB2" i="4"/>
  <c r="V6" i="4"/>
  <c r="W6" i="4" s="1"/>
  <c r="W4" i="4"/>
  <c r="AA6" i="4"/>
  <c r="AA10" i="4" s="1"/>
  <c r="AB4" i="4"/>
  <c r="AB6" i="4" l="1"/>
  <c r="AB10" i="4"/>
  <c r="W10" i="4"/>
  <c r="FK25" i="12" l="1"/>
  <c r="FL25" i="12"/>
  <c r="FM25" i="12"/>
  <c r="FK24" i="12"/>
  <c r="FM24" i="12"/>
  <c r="FL24" i="12"/>
  <c r="FK23" i="12"/>
  <c r="FL23" i="12"/>
  <c r="FM23" i="12"/>
  <c r="FM21" i="12" s="1"/>
  <c r="FJ23" i="12"/>
  <c r="FF8" i="12"/>
  <c r="FJ24" i="12"/>
  <c r="FJ15" i="12"/>
  <c r="FF3" i="12"/>
  <c r="FF4" i="12"/>
  <c r="FJ25" i="12"/>
  <c r="FF5" i="12"/>
  <c r="FF6" i="12"/>
  <c r="FF7" i="12"/>
  <c r="FK15" i="12"/>
  <c r="FL15" i="12"/>
  <c r="FM15" i="12"/>
  <c r="FM17" i="12" s="1"/>
  <c r="FD6" i="12"/>
  <c r="FD5" i="12"/>
  <c r="FD25" i="12"/>
  <c r="FD23" i="12"/>
  <c r="FD4" i="12"/>
  <c r="FD16" i="12"/>
  <c r="FD3" i="12"/>
  <c r="FD15" i="12"/>
  <c r="FD17" i="12"/>
  <c r="FD8" i="12"/>
  <c r="FD7" i="12"/>
  <c r="FM16" i="12"/>
  <c r="FK16" i="12"/>
  <c r="FL16" i="12"/>
  <c r="FL13" i="12" l="1"/>
  <c r="FL17" i="12"/>
  <c r="FJ13" i="12"/>
  <c r="FJ17" i="12"/>
  <c r="FK13" i="12"/>
  <c r="FK17" i="12"/>
  <c r="FM13" i="12"/>
  <c r="FJ14" i="12"/>
  <c r="FJ12" i="12" s="1"/>
  <c r="FJ22" i="12"/>
  <c r="FJ20" i="12" s="1"/>
  <c r="FF2" i="12"/>
  <c r="FK21" i="12"/>
  <c r="FJ21" i="12"/>
  <c r="FL21" i="12"/>
  <c r="FD24" i="12"/>
  <c r="FJ16" i="12"/>
  <c r="FI20" i="12" l="1"/>
  <c r="FH20" i="12"/>
  <c r="FG20" i="12"/>
  <c r="FF20" i="12"/>
  <c r="FI12" i="12"/>
  <c r="FH12" i="12"/>
  <c r="FG12" i="12"/>
  <c r="FF12" i="12"/>
  <c r="FI22" i="12" l="1"/>
  <c r="FI21" i="12" s="1"/>
  <c r="FG14" i="12"/>
  <c r="FG13" i="12" s="1"/>
  <c r="FG17" i="12" s="1"/>
  <c r="FF14" i="12"/>
  <c r="FF13" i="12" s="1"/>
  <c r="FF17" i="12" s="1"/>
  <c r="FH14" i="12"/>
  <c r="FH13" i="12" s="1"/>
  <c r="FH17" i="12" s="1"/>
  <c r="FI14" i="12"/>
  <c r="FI13" i="12" s="1"/>
  <c r="FI17" i="12" s="1"/>
  <c r="FF22" i="12"/>
  <c r="FF21" i="12" s="1"/>
  <c r="FG22" i="12"/>
  <c r="FG21" i="12" s="1"/>
  <c r="FH22" i="12"/>
  <c r="FH21" i="12" s="1"/>
  <c r="FI16" i="12" l="1"/>
  <c r="FI15" i="12"/>
  <c r="FH16" i="12"/>
  <c r="FH15" i="12"/>
  <c r="FF16" i="12"/>
  <c r="FF15" i="12"/>
  <c r="FG16" i="12"/>
  <c r="FG15" i="12"/>
  <c r="FG24" i="12"/>
  <c r="FG25" i="12"/>
  <c r="FG23" i="12"/>
  <c r="FF25" i="12"/>
  <c r="FF24" i="12"/>
  <c r="FF23" i="12"/>
  <c r="FH23" i="12"/>
  <c r="FH25" i="12"/>
  <c r="FH24" i="12"/>
  <c r="FI25" i="12"/>
  <c r="FI24" i="12"/>
  <c r="FI23" i="12"/>
  <c r="EG34" i="12"/>
  <c r="EF35" i="12"/>
  <c r="EC2" i="12" l="1"/>
  <c r="EB2" i="12" s="1"/>
  <c r="AG2" i="12"/>
  <c r="AF2" i="12" s="1"/>
  <c r="EG35" i="12"/>
  <c r="EE21" i="12" l="1"/>
  <c r="CH103" i="12" s="1"/>
  <c r="EE2" i="12"/>
  <c r="BO103" i="12" s="1"/>
  <c r="AM80" i="12" l="1"/>
  <c r="AM4" i="12"/>
  <c r="AM181" i="12"/>
  <c r="AM193" i="12"/>
  <c r="AM98" i="12"/>
  <c r="AM225" i="12"/>
  <c r="AM118" i="12"/>
  <c r="AM76" i="12"/>
  <c r="AM23" i="12"/>
  <c r="AM117" i="12"/>
  <c r="AM11" i="12"/>
  <c r="AM12" i="12"/>
  <c r="AM232" i="12"/>
  <c r="AM203" i="12"/>
  <c r="AM82" i="12"/>
  <c r="AM123" i="12"/>
  <c r="AM240" i="12"/>
  <c r="AM52" i="12"/>
  <c r="AM78" i="12"/>
  <c r="AM130" i="12"/>
  <c r="AM216" i="12"/>
  <c r="AM230" i="12"/>
  <c r="AM45" i="12"/>
  <c r="AM229" i="12"/>
  <c r="AM226" i="12"/>
  <c r="AM51" i="12"/>
  <c r="AM92" i="12"/>
  <c r="AM43" i="12"/>
  <c r="AM183" i="12"/>
  <c r="AM217" i="12"/>
  <c r="AM138" i="12"/>
  <c r="AM239" i="12"/>
  <c r="AM192" i="12"/>
  <c r="AM174" i="12"/>
  <c r="AM196" i="12"/>
  <c r="AM160" i="12"/>
  <c r="AM9" i="12"/>
  <c r="AM177" i="12"/>
  <c r="AM37" i="12"/>
  <c r="AM179" i="12"/>
  <c r="AM220" i="12"/>
  <c r="AM182" i="12"/>
  <c r="AM8" i="12"/>
  <c r="AM83" i="12"/>
  <c r="AM178" i="12"/>
  <c r="AM44" i="12"/>
  <c r="AM22" i="12"/>
  <c r="AM13" i="12"/>
  <c r="AM26" i="12"/>
  <c r="AM54" i="12"/>
  <c r="AM57" i="12"/>
  <c r="AM102" i="12"/>
  <c r="AM133" i="12"/>
  <c r="AM10" i="12"/>
  <c r="AM233" i="12"/>
  <c r="AM68" i="12"/>
  <c r="AM95" i="12"/>
  <c r="AM17" i="12"/>
  <c r="AM66" i="12"/>
  <c r="AM150" i="12"/>
  <c r="AM16" i="12"/>
  <c r="AM184" i="12"/>
  <c r="AM115" i="12"/>
  <c r="AM56" i="12"/>
  <c r="AM128" i="12"/>
  <c r="AM132" i="12"/>
  <c r="AM88" i="12"/>
  <c r="AM156" i="12"/>
  <c r="AM161" i="12"/>
  <c r="AM50" i="12"/>
  <c r="AM212" i="12"/>
  <c r="AM144" i="12"/>
  <c r="AM122" i="12"/>
  <c r="AM77" i="12"/>
  <c r="AM227" i="12"/>
  <c r="AM211" i="12"/>
  <c r="AM223" i="12"/>
  <c r="AM116" i="12"/>
  <c r="AM170" i="12"/>
  <c r="AM6" i="12"/>
  <c r="AM103" i="12"/>
  <c r="AM30" i="12"/>
  <c r="AM153" i="12"/>
  <c r="AM199" i="12"/>
  <c r="AM235" i="12"/>
  <c r="AM198" i="12"/>
  <c r="AM187" i="12"/>
  <c r="AM126" i="12"/>
  <c r="AM152" i="12"/>
  <c r="AM231" i="12"/>
  <c r="AM236" i="12"/>
  <c r="AM195" i="12"/>
  <c r="AM96" i="12"/>
  <c r="AM210" i="12"/>
  <c r="AM186" i="12"/>
  <c r="AM157" i="12"/>
  <c r="AM134" i="12"/>
  <c r="AM154" i="12"/>
  <c r="AM201" i="12"/>
  <c r="AM47" i="12"/>
  <c r="AM67" i="12"/>
  <c r="AM140" i="12"/>
  <c r="AM97" i="12"/>
  <c r="AM142" i="12"/>
  <c r="AM19" i="12"/>
  <c r="AM106" i="12"/>
  <c r="AM221" i="12"/>
  <c r="AM70" i="12"/>
  <c r="AM28" i="12"/>
  <c r="AM206" i="12"/>
  <c r="AM234" i="12"/>
  <c r="AM213" i="12"/>
  <c r="AM214" i="12"/>
  <c r="AM139" i="12"/>
  <c r="AM74" i="12"/>
  <c r="AM119" i="12"/>
  <c r="AM55" i="12"/>
  <c r="AM72" i="12"/>
  <c r="AM100" i="12"/>
  <c r="AM208" i="12"/>
  <c r="AM131" i="12"/>
  <c r="AM61" i="12"/>
  <c r="AM209" i="12"/>
  <c r="AM91" i="12"/>
  <c r="AM146" i="12"/>
  <c r="AM228" i="12"/>
  <c r="AM222" i="12"/>
  <c r="AM93" i="12"/>
  <c r="BF149" i="12"/>
  <c r="BF118" i="12"/>
  <c r="BF134" i="12"/>
  <c r="BF187" i="12"/>
  <c r="BF25" i="12"/>
  <c r="BF184" i="12"/>
  <c r="BF77" i="12"/>
  <c r="BF139" i="12"/>
  <c r="BF119" i="12"/>
  <c r="BF153" i="12"/>
  <c r="BF74" i="12"/>
  <c r="BF7" i="12"/>
  <c r="BF162" i="12"/>
  <c r="BF239" i="12"/>
  <c r="BF107" i="12"/>
  <c r="BF196" i="12"/>
  <c r="BF20" i="12"/>
  <c r="BF202" i="12"/>
  <c r="BF223" i="12"/>
  <c r="BF129" i="12"/>
  <c r="BF16" i="12"/>
  <c r="BF211" i="12"/>
  <c r="BF237" i="12"/>
  <c r="BF221" i="12"/>
  <c r="BF161" i="12"/>
  <c r="BF235" i="12"/>
  <c r="BF102" i="12"/>
  <c r="BF49" i="12"/>
  <c r="BF62" i="12"/>
  <c r="BF50" i="12"/>
  <c r="BF141" i="12"/>
  <c r="BF88" i="12"/>
  <c r="BF93" i="12"/>
  <c r="BF72" i="12"/>
  <c r="BF126" i="12"/>
  <c r="BF213" i="12"/>
  <c r="BF114" i="12"/>
  <c r="BF173" i="12"/>
  <c r="BF65" i="12"/>
  <c r="BF39" i="12"/>
  <c r="BF64" i="12"/>
  <c r="BF51" i="12"/>
  <c r="BF36" i="12"/>
  <c r="BF178" i="12"/>
  <c r="BF183" i="12"/>
  <c r="BF194" i="12"/>
  <c r="BF208" i="12"/>
  <c r="BF236" i="12"/>
  <c r="BF48" i="12"/>
  <c r="BF26" i="12"/>
  <c r="BF24" i="12"/>
  <c r="BF231" i="12"/>
  <c r="BF83" i="12"/>
  <c r="BF33" i="12"/>
  <c r="BF197" i="12"/>
  <c r="BF174" i="12"/>
  <c r="BF131" i="12"/>
  <c r="BF176" i="12"/>
  <c r="BF198" i="12"/>
  <c r="BF133" i="12"/>
  <c r="BF219" i="12"/>
  <c r="BF32" i="12"/>
  <c r="BF163" i="12"/>
  <c r="BF18" i="12"/>
  <c r="BF52" i="12"/>
  <c r="BF30" i="12"/>
  <c r="BF3" i="12"/>
  <c r="BF2" i="12"/>
  <c r="BF241" i="12"/>
  <c r="BF220" i="12"/>
  <c r="BF167" i="12"/>
  <c r="BF90" i="12"/>
  <c r="BF104" i="12"/>
  <c r="BF212" i="12"/>
  <c r="BF136" i="12"/>
  <c r="BF203" i="12"/>
  <c r="BF205" i="12"/>
  <c r="BF103" i="12"/>
  <c r="BF98" i="12"/>
  <c r="BF144" i="12"/>
  <c r="BF218" i="12"/>
  <c r="BF12" i="12"/>
  <c r="BF209" i="12"/>
  <c r="BF91" i="12"/>
  <c r="BF190" i="12"/>
  <c r="BF181" i="12"/>
  <c r="BF217" i="12"/>
  <c r="BF125" i="12"/>
  <c r="BF80" i="12"/>
  <c r="BF216" i="12"/>
  <c r="BF171" i="12"/>
  <c r="BF227" i="12"/>
  <c r="BF35" i="12"/>
  <c r="BF94" i="12"/>
  <c r="BF160" i="12"/>
  <c r="BF148" i="12"/>
  <c r="BF31" i="12"/>
  <c r="BF106" i="12"/>
  <c r="BF229" i="12"/>
  <c r="BF238" i="12"/>
  <c r="BF206" i="12"/>
  <c r="BF79" i="12"/>
  <c r="BF10" i="12"/>
  <c r="BF46" i="12"/>
  <c r="BF117" i="12"/>
  <c r="BF87" i="12"/>
  <c r="BF185" i="12"/>
  <c r="BF82" i="12"/>
  <c r="BF135" i="12"/>
  <c r="BF86" i="12"/>
  <c r="BF57" i="12"/>
  <c r="BF23" i="12"/>
  <c r="BF54" i="12"/>
  <c r="BF137" i="12"/>
  <c r="BF38" i="12"/>
  <c r="BF157" i="12"/>
  <c r="BF121" i="12"/>
  <c r="BF207" i="12"/>
  <c r="BF53" i="12"/>
  <c r="BF234" i="12"/>
  <c r="BF9" i="12"/>
  <c r="BF4" i="12"/>
  <c r="BF170" i="12"/>
  <c r="BF150" i="12"/>
  <c r="BF113" i="12"/>
  <c r="BF76" i="12"/>
  <c r="BF142" i="12"/>
  <c r="BF165" i="12"/>
  <c r="BF156" i="12"/>
  <c r="BF29" i="12"/>
  <c r="BF193" i="12"/>
  <c r="BF228" i="12"/>
  <c r="BF164" i="12"/>
  <c r="BF21" i="12"/>
  <c r="BF204" i="12"/>
  <c r="BF60" i="12"/>
  <c r="BF63" i="12"/>
  <c r="BF85" i="12"/>
  <c r="BF188" i="12"/>
  <c r="BF17" i="12"/>
  <c r="BF100" i="12"/>
  <c r="BF123" i="12"/>
  <c r="BF147" i="12"/>
  <c r="BF143" i="12"/>
  <c r="BF59" i="12"/>
  <c r="BF177" i="12"/>
  <c r="BF37" i="12"/>
  <c r="BF73" i="12"/>
  <c r="BF201" i="12"/>
  <c r="BF58" i="12"/>
  <c r="BF28" i="12"/>
  <c r="BF214" i="12"/>
  <c r="BF222" i="12"/>
  <c r="BF84" i="12"/>
  <c r="BF105" i="12"/>
  <c r="BF13" i="12"/>
  <c r="BF189" i="12"/>
  <c r="BF43" i="12"/>
  <c r="BF169" i="12"/>
  <c r="BF225" i="12"/>
  <c r="BF112" i="12"/>
  <c r="BF116" i="12"/>
  <c r="BF71" i="12"/>
  <c r="BF199" i="12"/>
  <c r="BF41" i="12"/>
  <c r="BF68" i="12"/>
  <c r="BF132" i="12"/>
  <c r="BF92" i="12"/>
  <c r="BF180" i="12"/>
  <c r="BF151" i="12"/>
  <c r="BF200" i="12"/>
  <c r="BF232" i="12"/>
  <c r="BF145" i="12"/>
  <c r="BF128" i="12"/>
  <c r="BF89" i="12"/>
  <c r="BF172" i="12"/>
  <c r="BF240" i="12"/>
  <c r="BF8" i="12"/>
  <c r="BF19" i="12"/>
  <c r="BF55" i="12"/>
  <c r="BF67" i="12"/>
  <c r="BF70" i="12"/>
  <c r="BF195" i="12"/>
  <c r="BF44" i="12"/>
  <c r="BF224" i="12"/>
  <c r="BF140" i="12"/>
  <c r="BF99" i="12"/>
  <c r="BF14" i="12"/>
  <c r="BF210" i="12"/>
  <c r="BF34" i="12"/>
  <c r="BF124" i="12"/>
  <c r="BF186" i="12"/>
  <c r="BF215" i="12"/>
  <c r="BF175" i="12"/>
  <c r="BF154" i="12"/>
  <c r="BF66" i="12"/>
  <c r="BF56" i="12"/>
  <c r="BF27" i="12"/>
  <c r="BF97" i="12"/>
  <c r="BF101" i="12"/>
  <c r="BF130" i="12"/>
  <c r="BF42" i="12"/>
  <c r="BF111" i="12"/>
  <c r="BF47" i="12"/>
  <c r="BF22" i="12"/>
  <c r="BF81" i="12"/>
  <c r="BF155" i="12"/>
  <c r="BF146" i="12"/>
  <c r="BF109" i="12"/>
  <c r="BF110" i="12"/>
  <c r="BF158" i="12"/>
  <c r="BF15" i="12"/>
  <c r="BF226" i="12"/>
  <c r="BF179" i="12"/>
  <c r="BF192" i="12"/>
  <c r="BF45" i="12"/>
  <c r="BF78" i="12"/>
  <c r="BF127" i="12"/>
  <c r="BF152" i="12"/>
  <c r="BF115" i="12"/>
  <c r="BF233" i="12"/>
  <c r="BF75" i="12"/>
  <c r="BF40" i="12"/>
  <c r="BF230" i="12"/>
  <c r="BF6" i="12"/>
  <c r="BF138" i="12"/>
  <c r="BF168" i="12"/>
  <c r="BF69" i="12"/>
  <c r="BF159" i="12"/>
  <c r="BF166" i="12"/>
  <c r="BF5" i="12"/>
  <c r="BF108" i="12"/>
  <c r="BF11" i="12"/>
  <c r="BF61" i="12"/>
  <c r="BF95" i="12"/>
  <c r="BF191" i="12"/>
  <c r="BF182" i="12"/>
  <c r="BF120" i="12"/>
  <c r="BF122" i="12"/>
  <c r="BF96" i="12"/>
  <c r="EE25" i="12"/>
  <c r="CL103" i="12" s="1"/>
  <c r="BJ29" i="12" s="1"/>
  <c r="EE20" i="12"/>
  <c r="CG103" i="12" s="1"/>
  <c r="BE52" i="12" s="1"/>
  <c r="EE16" i="12"/>
  <c r="CC103" i="12" s="1"/>
  <c r="BA128" i="12" s="1"/>
  <c r="AM69" i="12"/>
  <c r="AM185" i="12"/>
  <c r="AM147" i="12"/>
  <c r="AM3" i="12"/>
  <c r="AM41" i="12"/>
  <c r="AM2" i="12"/>
  <c r="AM18" i="12"/>
  <c r="AM34" i="12"/>
  <c r="AM42" i="12"/>
  <c r="AM112" i="12"/>
  <c r="AM36" i="12"/>
  <c r="AM159" i="12"/>
  <c r="AM175" i="12"/>
  <c r="AM241" i="12"/>
  <c r="AM137" i="12"/>
  <c r="AM46" i="12"/>
  <c r="AM79" i="12"/>
  <c r="AM197" i="12"/>
  <c r="AM202" i="12"/>
  <c r="AM59" i="12"/>
  <c r="AM215" i="12"/>
  <c r="AM20" i="12"/>
  <c r="AM39" i="12"/>
  <c r="AM27" i="12"/>
  <c r="AM31" i="12"/>
  <c r="EE11" i="12"/>
  <c r="BX103" i="12" s="1"/>
  <c r="AV146" i="12" s="1"/>
  <c r="EE24" i="12"/>
  <c r="CK103" i="12" s="1"/>
  <c r="AM40" i="12"/>
  <c r="EE17" i="12"/>
  <c r="CD103" i="12" s="1"/>
  <c r="BB66" i="12" s="1"/>
  <c r="EE13" i="12"/>
  <c r="BZ103" i="12" s="1"/>
  <c r="AX27" i="12" s="1"/>
  <c r="EE6" i="12"/>
  <c r="BS103" i="12" s="1"/>
  <c r="AQ139" i="12" s="1"/>
  <c r="AM84" i="12"/>
  <c r="AM64" i="12"/>
  <c r="AM75" i="12"/>
  <c r="AM35" i="12"/>
  <c r="AM148" i="12"/>
  <c r="AM204" i="12"/>
  <c r="AM155" i="12"/>
  <c r="EE4" i="12"/>
  <c r="BQ103" i="12" s="1"/>
  <c r="AO206" i="12" s="1"/>
  <c r="EE23" i="12"/>
  <c r="CJ103" i="12" s="1"/>
  <c r="BH52" i="12" s="1"/>
  <c r="AM124" i="12"/>
  <c r="AM62" i="12"/>
  <c r="AM73" i="12"/>
  <c r="AM81" i="12"/>
  <c r="AM114" i="12"/>
  <c r="AM15" i="12"/>
  <c r="AM218" i="12"/>
  <c r="AM151" i="12"/>
  <c r="AM7" i="12"/>
  <c r="AM58" i="12"/>
  <c r="AM163" i="12"/>
  <c r="AM60" i="12"/>
  <c r="AM129" i="12"/>
  <c r="AM158" i="12"/>
  <c r="AM105" i="12"/>
  <c r="AM166" i="12"/>
  <c r="AM168" i="12"/>
  <c r="AM101" i="12"/>
  <c r="AM164" i="12"/>
  <c r="AM162" i="12"/>
  <c r="AM38" i="12"/>
  <c r="AM238" i="12"/>
  <c r="AM143" i="12"/>
  <c r="AM219" i="12"/>
  <c r="AM207" i="12"/>
  <c r="EE22" i="12"/>
  <c r="CI103" i="12" s="1"/>
  <c r="BG209" i="12" s="1"/>
  <c r="EE10" i="12"/>
  <c r="BW103" i="12" s="1"/>
  <c r="AU75" i="12" s="1"/>
  <c r="EE9" i="12"/>
  <c r="BV103" i="12" s="1"/>
  <c r="AT95" i="12" s="1"/>
  <c r="AM109" i="12"/>
  <c r="AM94" i="12"/>
  <c r="AM86" i="12"/>
  <c r="AM14" i="12"/>
  <c r="AM87" i="12"/>
  <c r="AM111" i="12"/>
  <c r="AM135" i="12"/>
  <c r="AM53" i="12"/>
  <c r="AM190" i="12"/>
  <c r="AM200" i="12"/>
  <c r="AM29" i="12"/>
  <c r="AM125" i="12"/>
  <c r="AM176" i="12"/>
  <c r="AM224" i="12"/>
  <c r="AM21" i="12"/>
  <c r="AM149" i="12"/>
  <c r="AM205" i="12"/>
  <c r="AM5" i="12"/>
  <c r="AM113" i="12"/>
  <c r="AM32" i="12"/>
  <c r="AM189" i="12"/>
  <c r="AM173" i="12"/>
  <c r="AM25" i="12"/>
  <c r="AM48" i="12"/>
  <c r="EE7" i="12"/>
  <c r="BT103" i="12" s="1"/>
  <c r="EE3" i="12"/>
  <c r="BP103" i="12" s="1"/>
  <c r="EE12" i="12"/>
  <c r="BY103" i="12" s="1"/>
  <c r="AW186" i="12" s="1"/>
  <c r="EE5" i="12"/>
  <c r="BR103" i="12" s="1"/>
  <c r="AP143" i="12" s="1"/>
  <c r="EE8" i="12"/>
  <c r="BU103" i="12" s="1"/>
  <c r="AS46" i="12" s="1"/>
  <c r="EE18" i="12"/>
  <c r="CE103" i="12" s="1"/>
  <c r="BC10" i="12" s="1"/>
  <c r="AM49" i="12"/>
  <c r="AM90" i="12"/>
  <c r="AM141" i="12"/>
  <c r="AM171" i="12"/>
  <c r="AM145" i="12"/>
  <c r="AM194" i="12"/>
  <c r="AM110" i="12"/>
  <c r="EE15" i="12"/>
  <c r="CB103" i="12" s="1"/>
  <c r="AZ185" i="12" s="1"/>
  <c r="EE14" i="12"/>
  <c r="CA103" i="12" s="1"/>
  <c r="AY18" i="12" s="1"/>
  <c r="EE19" i="12"/>
  <c r="CF103" i="12" s="1"/>
  <c r="BD158" i="12" s="1"/>
  <c r="AM188" i="12"/>
  <c r="AM71" i="12"/>
  <c r="AM167" i="12"/>
  <c r="AM165" i="12"/>
  <c r="AM63" i="12"/>
  <c r="AM127" i="12"/>
  <c r="AM85" i="12"/>
  <c r="AM237" i="12"/>
  <c r="AM172" i="12"/>
  <c r="AM33" i="12"/>
  <c r="AM65" i="12"/>
  <c r="AM107" i="12"/>
  <c r="AM99" i="12"/>
  <c r="AM24" i="12"/>
  <c r="AM169" i="12"/>
  <c r="AM89" i="12"/>
  <c r="AM108" i="12"/>
  <c r="AM136" i="12"/>
  <c r="AM121" i="12"/>
  <c r="AM120" i="12"/>
  <c r="AM191" i="12"/>
  <c r="AM104" i="12"/>
  <c r="AM180" i="12"/>
  <c r="AW128" i="12" l="1"/>
  <c r="AW136" i="12"/>
  <c r="AW28" i="12"/>
  <c r="BE99" i="12"/>
  <c r="AW36" i="12"/>
  <c r="AW206" i="12"/>
  <c r="AW96" i="12"/>
  <c r="AW147" i="12"/>
  <c r="BE102" i="12"/>
  <c r="BE164" i="12"/>
  <c r="AW159" i="12"/>
  <c r="AW29" i="12"/>
  <c r="AW86" i="12"/>
  <c r="BE98" i="12"/>
  <c r="AW204" i="12"/>
  <c r="AW10" i="12"/>
  <c r="AW77" i="12"/>
  <c r="AW182" i="12"/>
  <c r="AW121" i="12"/>
  <c r="AW210" i="12"/>
  <c r="AW230" i="12"/>
  <c r="AW113" i="12"/>
  <c r="AW8" i="12"/>
  <c r="AP182" i="12"/>
  <c r="AP200" i="12"/>
  <c r="AW21" i="12"/>
  <c r="AW51" i="12"/>
  <c r="BE209" i="12"/>
  <c r="BC150" i="12"/>
  <c r="AV90" i="12"/>
  <c r="AW241" i="12"/>
  <c r="AW184" i="12"/>
  <c r="AW218" i="12"/>
  <c r="AW94" i="12"/>
  <c r="AW75" i="12"/>
  <c r="AW111" i="12"/>
  <c r="AW214" i="12"/>
  <c r="BE49" i="12"/>
  <c r="AW90" i="12"/>
  <c r="AW30" i="12"/>
  <c r="AW122" i="12"/>
  <c r="BE55" i="12"/>
  <c r="AP210" i="12"/>
  <c r="AP157" i="12"/>
  <c r="AW114" i="12"/>
  <c r="AW56" i="12"/>
  <c r="AP128" i="12"/>
  <c r="AW126" i="12"/>
  <c r="AW134" i="12"/>
  <c r="AW64" i="12"/>
  <c r="AW127" i="12"/>
  <c r="AW52" i="12"/>
  <c r="BE82" i="12"/>
  <c r="AW170" i="12"/>
  <c r="AW63" i="12"/>
  <c r="AW103" i="12"/>
  <c r="AW153" i="12"/>
  <c r="BE146" i="12"/>
  <c r="AV10" i="12"/>
  <c r="BC182" i="12"/>
  <c r="AP64" i="12"/>
  <c r="AP126" i="12"/>
  <c r="AP153" i="12"/>
  <c r="BC192" i="12"/>
  <c r="AW46" i="12"/>
  <c r="AW106" i="12"/>
  <c r="AW240" i="12"/>
  <c r="AW216" i="12"/>
  <c r="AW53" i="12"/>
  <c r="AW129" i="12"/>
  <c r="AW171" i="12"/>
  <c r="AW3" i="12"/>
  <c r="AW131" i="12"/>
  <c r="AW74" i="12"/>
  <c r="AW143" i="12"/>
  <c r="AW201" i="12"/>
  <c r="AW110" i="12"/>
  <c r="AW40" i="12"/>
  <c r="AV142" i="12"/>
  <c r="BG158" i="12"/>
  <c r="BE182" i="12"/>
  <c r="BE148" i="12"/>
  <c r="BE33" i="12"/>
  <c r="AV22" i="12"/>
  <c r="BC110" i="12"/>
  <c r="AW221" i="12"/>
  <c r="AW145" i="12"/>
  <c r="AW88" i="12"/>
  <c r="AW144" i="12"/>
  <c r="AW7" i="12"/>
  <c r="AW161" i="12"/>
  <c r="AW191" i="12"/>
  <c r="AW168" i="12"/>
  <c r="AW142" i="12"/>
  <c r="AW66" i="12"/>
  <c r="AW69" i="12"/>
  <c r="AW107" i="12"/>
  <c r="AW181" i="12"/>
  <c r="AW185" i="12"/>
  <c r="AV132" i="12"/>
  <c r="BE236" i="12"/>
  <c r="BE65" i="12"/>
  <c r="BE108" i="12"/>
  <c r="BE32" i="12"/>
  <c r="AW173" i="12"/>
  <c r="AW150" i="12"/>
  <c r="AW189" i="12"/>
  <c r="AW164" i="12"/>
  <c r="AW226" i="12"/>
  <c r="AW101" i="12"/>
  <c r="AW208" i="12"/>
  <c r="AW93" i="12"/>
  <c r="AW41" i="12"/>
  <c r="AW116" i="12"/>
  <c r="AW202" i="12"/>
  <c r="AW195" i="12"/>
  <c r="AW233" i="12"/>
  <c r="AW227" i="12"/>
  <c r="AW205" i="12"/>
  <c r="BG63" i="12"/>
  <c r="BE4" i="12"/>
  <c r="BE113" i="12"/>
  <c r="BE119" i="12"/>
  <c r="BC29" i="12"/>
  <c r="AW112" i="12"/>
  <c r="AW84" i="12"/>
  <c r="AW70" i="12"/>
  <c r="AW105" i="12"/>
  <c r="AW6" i="12"/>
  <c r="AW58" i="12"/>
  <c r="AW26" i="12"/>
  <c r="AW78" i="12"/>
  <c r="AW55" i="12"/>
  <c r="AW162" i="12"/>
  <c r="AW67" i="12"/>
  <c r="AW163" i="12"/>
  <c r="AW71" i="12"/>
  <c r="AW197" i="12"/>
  <c r="AW224" i="12"/>
  <c r="BG241" i="12"/>
  <c r="BE56" i="12"/>
  <c r="BE169" i="12"/>
  <c r="BE96" i="12"/>
  <c r="BC202" i="12"/>
  <c r="BG12" i="12"/>
  <c r="BC88" i="12"/>
  <c r="AW54" i="12"/>
  <c r="AW5" i="12"/>
  <c r="AW239" i="12"/>
  <c r="AW120" i="12"/>
  <c r="AW68" i="12"/>
  <c r="AW92" i="12"/>
  <c r="AW102" i="12"/>
  <c r="AW211" i="12"/>
  <c r="AW100" i="12"/>
  <c r="AW34" i="12"/>
  <c r="AW199" i="12"/>
  <c r="AW24" i="12"/>
  <c r="AW31" i="12"/>
  <c r="AW151" i="12"/>
  <c r="AV150" i="12"/>
  <c r="BG227" i="12"/>
  <c r="BE6" i="12"/>
  <c r="BE136" i="12"/>
  <c r="BE133" i="12"/>
  <c r="BC148" i="12"/>
  <c r="AP179" i="12"/>
  <c r="AP229" i="12"/>
  <c r="AP192" i="12"/>
  <c r="AV147" i="12"/>
  <c r="BG100" i="12"/>
  <c r="BG41" i="12"/>
  <c r="BC38" i="12"/>
  <c r="BC218" i="12"/>
  <c r="AP160" i="12"/>
  <c r="AP72" i="12"/>
  <c r="AV108" i="12"/>
  <c r="BG233" i="12"/>
  <c r="BC92" i="12"/>
  <c r="BC195" i="12"/>
  <c r="AP223" i="12"/>
  <c r="AP40" i="12"/>
  <c r="AV92" i="12"/>
  <c r="AV88" i="12"/>
  <c r="BG42" i="12"/>
  <c r="BC101" i="12"/>
  <c r="BC183" i="12"/>
  <c r="AP32" i="12"/>
  <c r="AP169" i="12"/>
  <c r="AV80" i="12"/>
  <c r="BG152" i="12"/>
  <c r="BG74" i="12"/>
  <c r="AU45" i="12"/>
  <c r="AU183" i="12"/>
  <c r="AW59" i="12"/>
  <c r="AW222" i="12"/>
  <c r="AW39" i="12"/>
  <c r="AW15" i="12"/>
  <c r="AW192" i="12"/>
  <c r="AW178" i="12"/>
  <c r="BE46" i="12"/>
  <c r="AU207" i="12"/>
  <c r="AW180" i="12"/>
  <c r="AW22" i="12"/>
  <c r="AW166" i="12"/>
  <c r="AW27" i="12"/>
  <c r="AW179" i="12"/>
  <c r="AW119" i="12"/>
  <c r="AW235" i="12"/>
  <c r="AW43" i="12"/>
  <c r="AW167" i="12"/>
  <c r="AW117" i="12"/>
  <c r="AW215" i="12"/>
  <c r="AW108" i="12"/>
  <c r="AW139" i="12"/>
  <c r="AW196" i="12"/>
  <c r="AW223" i="12"/>
  <c r="AW60" i="12"/>
  <c r="AW212" i="12"/>
  <c r="AW172" i="12"/>
  <c r="AW198" i="12"/>
  <c r="AW219" i="12"/>
  <c r="AW232" i="12"/>
  <c r="AW156" i="12"/>
  <c r="AW99" i="12"/>
  <c r="AW25" i="12"/>
  <c r="AW138" i="12"/>
  <c r="AW220" i="12"/>
  <c r="AW13" i="12"/>
  <c r="AW79" i="12"/>
  <c r="AW9" i="12"/>
  <c r="AW154" i="12"/>
  <c r="AW209" i="12"/>
  <c r="AW12" i="12"/>
  <c r="AW155" i="12"/>
  <c r="AW133" i="12"/>
  <c r="AW35" i="12"/>
  <c r="AW125" i="12"/>
  <c r="AW213" i="12"/>
  <c r="AW132" i="12"/>
  <c r="AW104" i="12"/>
  <c r="AW157" i="12"/>
  <c r="AW87" i="12"/>
  <c r="AW11" i="12"/>
  <c r="AW76" i="12"/>
  <c r="AW82" i="12"/>
  <c r="AW118" i="12"/>
  <c r="AW47" i="12"/>
  <c r="AW45" i="12"/>
  <c r="AW17" i="12"/>
  <c r="AW176" i="12"/>
  <c r="AW14" i="12"/>
  <c r="AW130" i="12"/>
  <c r="AW175" i="12"/>
  <c r="AW32" i="12"/>
  <c r="AW228" i="12"/>
  <c r="AW146" i="12"/>
  <c r="AW16" i="12"/>
  <c r="AW203" i="12"/>
  <c r="AW148" i="12"/>
  <c r="AW238" i="12"/>
  <c r="BE145" i="12"/>
  <c r="BE220" i="12"/>
  <c r="BE109" i="12"/>
  <c r="BE238" i="12"/>
  <c r="BE156" i="12"/>
  <c r="BE166" i="12"/>
  <c r="BE61" i="12"/>
  <c r="BE60" i="12"/>
  <c r="BE206" i="12"/>
  <c r="BE233" i="12"/>
  <c r="BE111" i="12"/>
  <c r="BE118" i="12"/>
  <c r="BE39" i="12"/>
  <c r="BE217" i="12"/>
  <c r="BE127" i="12"/>
  <c r="BE36" i="12"/>
  <c r="BE199" i="12"/>
  <c r="BE112" i="12"/>
  <c r="BE44" i="12"/>
  <c r="BE232" i="12"/>
  <c r="BE183" i="12"/>
  <c r="BE120" i="12"/>
  <c r="BE67" i="12"/>
  <c r="AU51" i="12"/>
  <c r="AW44" i="12"/>
  <c r="AW237" i="12"/>
  <c r="AW37" i="12"/>
  <c r="AW95" i="12"/>
  <c r="AW194" i="12"/>
  <c r="AW81" i="12"/>
  <c r="AW165" i="12"/>
  <c r="AW2" i="12"/>
  <c r="AW152" i="12"/>
  <c r="AW83" i="12"/>
  <c r="AW188" i="12"/>
  <c r="AW85" i="12"/>
  <c r="AW177" i="12"/>
  <c r="AW190" i="12"/>
  <c r="AW20" i="12"/>
  <c r="AW135" i="12"/>
  <c r="AW18" i="12"/>
  <c r="AW42" i="12"/>
  <c r="AW174" i="12"/>
  <c r="AW149" i="12"/>
  <c r="AW50" i="12"/>
  <c r="AW49" i="12"/>
  <c r="AW4" i="12"/>
  <c r="AW48" i="12"/>
  <c r="AW65" i="12"/>
  <c r="AW89" i="12"/>
  <c r="AW124" i="12"/>
  <c r="AW193" i="12"/>
  <c r="AW137" i="12"/>
  <c r="AW141" i="12"/>
  <c r="AW234" i="12"/>
  <c r="AW231" i="12"/>
  <c r="AW97" i="12"/>
  <c r="AW160" i="12"/>
  <c r="AW19" i="12"/>
  <c r="AW225" i="12"/>
  <c r="AW236" i="12"/>
  <c r="AW217" i="12"/>
  <c r="AW62" i="12"/>
  <c r="AW140" i="12"/>
  <c r="AW57" i="12"/>
  <c r="AW115" i="12"/>
  <c r="AW187" i="12"/>
  <c r="AW183" i="12"/>
  <c r="AW158" i="12"/>
  <c r="AW207" i="12"/>
  <c r="AW169" i="12"/>
  <c r="AW23" i="12"/>
  <c r="AW80" i="12"/>
  <c r="AW123" i="12"/>
  <c r="AW38" i="12"/>
  <c r="AW200" i="12"/>
  <c r="AW229" i="12"/>
  <c r="AW73" i="12"/>
  <c r="AW72" i="12"/>
  <c r="AW98" i="12"/>
  <c r="AW109" i="12"/>
  <c r="AW61" i="12"/>
  <c r="AW91" i="12"/>
  <c r="BE153" i="12"/>
  <c r="BE173" i="12"/>
  <c r="BE34" i="12"/>
  <c r="BE76" i="12"/>
  <c r="BE152" i="12"/>
  <c r="BE154" i="12"/>
  <c r="BE132" i="12"/>
  <c r="BE21" i="12"/>
  <c r="BE70" i="12"/>
  <c r="BE168" i="12"/>
  <c r="BE218" i="12"/>
  <c r="BE63" i="12"/>
  <c r="BE58" i="12"/>
  <c r="BE159" i="12"/>
  <c r="BE90" i="12"/>
  <c r="BE241" i="12"/>
  <c r="AW33" i="12"/>
  <c r="BC48" i="12"/>
  <c r="BC75" i="12"/>
  <c r="BC212" i="12"/>
  <c r="BC90" i="12"/>
  <c r="BC77" i="12"/>
  <c r="BC132" i="12"/>
  <c r="BC66" i="12"/>
  <c r="AV120" i="12"/>
  <c r="AV149" i="12"/>
  <c r="AV130" i="12"/>
  <c r="AV44" i="12"/>
  <c r="AV114" i="12"/>
  <c r="AV16" i="12"/>
  <c r="BG232" i="12"/>
  <c r="BG226" i="12"/>
  <c r="BG217" i="12"/>
  <c r="BG168" i="12"/>
  <c r="BG181" i="12"/>
  <c r="BC129" i="12"/>
  <c r="BC84" i="12"/>
  <c r="BC113" i="12"/>
  <c r="BC6" i="12"/>
  <c r="BC216" i="12"/>
  <c r="BC211" i="12"/>
  <c r="BC178" i="12"/>
  <c r="BC179" i="12"/>
  <c r="AV240" i="12"/>
  <c r="AV112" i="12"/>
  <c r="AV71" i="12"/>
  <c r="AV102" i="12"/>
  <c r="AV193" i="12"/>
  <c r="AV133" i="12"/>
  <c r="AV54" i="12"/>
  <c r="AV169" i="12"/>
  <c r="AV162" i="12"/>
  <c r="AV189" i="12"/>
  <c r="AV239" i="12"/>
  <c r="BG37" i="12"/>
  <c r="BG153" i="12"/>
  <c r="BG187" i="12"/>
  <c r="BG7" i="12"/>
  <c r="BG119" i="12"/>
  <c r="BG127" i="12"/>
  <c r="BG43" i="12"/>
  <c r="BG54" i="12"/>
  <c r="BG88" i="12"/>
  <c r="BG112" i="12"/>
  <c r="BG129" i="12"/>
  <c r="BC124" i="12"/>
  <c r="BC49" i="12"/>
  <c r="BC115" i="12"/>
  <c r="BC127" i="12"/>
  <c r="BC209" i="12"/>
  <c r="BC196" i="12"/>
  <c r="BC42" i="12"/>
  <c r="BC117" i="12"/>
  <c r="AV27" i="12"/>
  <c r="AV241" i="12"/>
  <c r="AV168" i="12"/>
  <c r="AV67" i="12"/>
  <c r="AV58" i="12"/>
  <c r="AV82" i="12"/>
  <c r="BG142" i="12"/>
  <c r="BG184" i="12"/>
  <c r="BG157" i="12"/>
  <c r="BG211" i="12"/>
  <c r="BG212" i="12"/>
  <c r="BG18" i="12"/>
  <c r="BC39" i="12"/>
  <c r="BC40" i="12"/>
  <c r="BC147" i="12"/>
  <c r="BC174" i="12"/>
  <c r="BC172" i="12"/>
  <c r="BC181" i="12"/>
  <c r="BC205" i="12"/>
  <c r="BC55" i="12"/>
  <c r="BC158" i="12"/>
  <c r="BC12" i="12"/>
  <c r="BC54" i="12"/>
  <c r="BC229" i="12"/>
  <c r="BC203" i="12"/>
  <c r="BC106" i="12"/>
  <c r="BC161" i="12"/>
  <c r="BC47" i="12"/>
  <c r="BC177" i="12"/>
  <c r="BC131" i="12"/>
  <c r="BC26" i="12"/>
  <c r="BC143" i="12"/>
  <c r="BC107" i="12"/>
  <c r="AV50" i="12"/>
  <c r="AV152" i="12"/>
  <c r="AV29" i="12"/>
  <c r="AV98" i="12"/>
  <c r="AV118" i="12"/>
  <c r="AV125" i="12"/>
  <c r="AV204" i="12"/>
  <c r="AV208" i="12"/>
  <c r="AV163" i="12"/>
  <c r="AV94" i="12"/>
  <c r="AV143" i="12"/>
  <c r="BG133" i="12"/>
  <c r="BG46" i="12"/>
  <c r="BG185" i="12"/>
  <c r="BG197" i="12"/>
  <c r="BG75" i="12"/>
  <c r="BG24" i="12"/>
  <c r="BG130" i="12"/>
  <c r="BG13" i="12"/>
  <c r="BG77" i="12"/>
  <c r="BG236" i="12"/>
  <c r="BG34" i="12"/>
  <c r="BG81" i="12"/>
  <c r="BG101" i="12"/>
  <c r="BG86" i="12"/>
  <c r="BG72" i="12"/>
  <c r="BG239" i="12"/>
  <c r="BG71" i="12"/>
  <c r="BG96" i="12"/>
  <c r="BG25" i="12"/>
  <c r="BG76" i="12"/>
  <c r="BG176" i="12"/>
  <c r="BG3" i="12"/>
  <c r="BG126" i="12"/>
  <c r="BG190" i="12"/>
  <c r="BG70" i="12"/>
  <c r="BG87" i="12"/>
  <c r="BG121" i="12"/>
  <c r="BG113" i="12"/>
  <c r="BG145" i="12"/>
  <c r="BG56" i="12"/>
  <c r="BG207" i="12"/>
  <c r="BG38" i="12"/>
  <c r="BG6" i="12"/>
  <c r="BG155" i="12"/>
  <c r="BG203" i="12"/>
  <c r="BG39" i="12"/>
  <c r="BG151" i="12"/>
  <c r="BG82" i="12"/>
  <c r="BG14" i="12"/>
  <c r="BG164" i="12"/>
  <c r="BG180" i="12"/>
  <c r="BG225" i="12"/>
  <c r="BG118" i="12"/>
  <c r="BG111" i="12"/>
  <c r="BG186" i="12"/>
  <c r="BG206" i="12"/>
  <c r="BG120" i="12"/>
  <c r="BG40" i="12"/>
  <c r="BG104" i="12"/>
  <c r="BG29" i="12"/>
  <c r="BG19" i="12"/>
  <c r="BG57" i="12"/>
  <c r="BG234" i="12"/>
  <c r="BG17" i="12"/>
  <c r="BG141" i="12"/>
  <c r="BG69" i="12"/>
  <c r="BG228" i="12"/>
  <c r="BG103" i="12"/>
  <c r="BG182" i="12"/>
  <c r="BG95" i="12"/>
  <c r="BG139" i="12"/>
  <c r="BG94" i="12"/>
  <c r="BG30" i="12"/>
  <c r="BG28" i="12"/>
  <c r="BG97" i="12"/>
  <c r="BG146" i="12"/>
  <c r="BG179" i="12"/>
  <c r="BG73" i="12"/>
  <c r="BG193" i="12"/>
  <c r="BG124" i="12"/>
  <c r="BG222" i="12"/>
  <c r="BG27" i="12"/>
  <c r="BG201" i="12"/>
  <c r="BG215" i="12"/>
  <c r="BG98" i="12"/>
  <c r="BG177" i="12"/>
  <c r="BG115" i="12"/>
  <c r="BG169" i="12"/>
  <c r="BG235" i="12"/>
  <c r="BG137" i="12"/>
  <c r="BG62" i="12"/>
  <c r="BG238" i="12"/>
  <c r="BG205" i="12"/>
  <c r="BG144" i="12"/>
  <c r="BG198" i="12"/>
  <c r="BG213" i="12"/>
  <c r="BG218" i="12"/>
  <c r="BG45" i="12"/>
  <c r="BG223" i="12"/>
  <c r="BG143" i="12"/>
  <c r="BG26" i="12"/>
  <c r="BG191" i="12"/>
  <c r="BG165" i="12"/>
  <c r="BG31" i="12"/>
  <c r="BG229" i="12"/>
  <c r="BG10" i="12"/>
  <c r="BG183" i="12"/>
  <c r="BG175" i="12"/>
  <c r="BG36" i="12"/>
  <c r="BG49" i="12"/>
  <c r="BG9" i="12"/>
  <c r="BG20" i="12"/>
  <c r="BG173" i="12"/>
  <c r="BG8" i="12"/>
  <c r="BG159" i="12"/>
  <c r="BG108" i="12"/>
  <c r="BG219" i="12"/>
  <c r="BG50" i="12"/>
  <c r="BG59" i="12"/>
  <c r="BG60" i="12"/>
  <c r="BG178" i="12"/>
  <c r="BG67" i="12"/>
  <c r="BG64" i="12"/>
  <c r="BG196" i="12"/>
  <c r="BG147" i="12"/>
  <c r="BG125" i="12"/>
  <c r="BG90" i="12"/>
  <c r="BG114" i="12"/>
  <c r="BG11" i="12"/>
  <c r="BG68" i="12"/>
  <c r="BG107" i="12"/>
  <c r="BG65" i="12"/>
  <c r="BG149" i="12"/>
  <c r="BG110" i="12"/>
  <c r="BG174" i="12"/>
  <c r="BG230" i="12"/>
  <c r="BG163" i="12"/>
  <c r="BG161" i="12"/>
  <c r="BG105" i="12"/>
  <c r="BG66" i="12"/>
  <c r="BG214" i="12"/>
  <c r="BG148" i="12"/>
  <c r="BG117" i="12"/>
  <c r="BG85" i="12"/>
  <c r="BG102" i="12"/>
  <c r="BG44" i="12"/>
  <c r="BG172" i="12"/>
  <c r="BG167" i="12"/>
  <c r="BG58" i="12"/>
  <c r="BG106" i="12"/>
  <c r="BG80" i="12"/>
  <c r="BG224" i="12"/>
  <c r="BG240" i="12"/>
  <c r="BG48" i="12"/>
  <c r="BG150" i="12"/>
  <c r="BG156" i="12"/>
  <c r="BG91" i="12"/>
  <c r="BG216" i="12"/>
  <c r="BG188" i="12"/>
  <c r="BG204" i="12"/>
  <c r="BG47" i="12"/>
  <c r="BG99" i="12"/>
  <c r="BG92" i="12"/>
  <c r="BG140" i="12"/>
  <c r="BG51" i="12"/>
  <c r="BG189" i="12"/>
  <c r="BG83" i="12"/>
  <c r="BC46" i="12"/>
  <c r="BC73" i="12"/>
  <c r="BC99" i="12"/>
  <c r="BC18" i="12"/>
  <c r="BC164" i="12"/>
  <c r="AV21" i="12"/>
  <c r="AV186" i="12"/>
  <c r="AV19" i="12"/>
  <c r="BG194" i="12"/>
  <c r="BG231" i="12"/>
  <c r="BG128" i="12"/>
  <c r="BG202" i="12"/>
  <c r="BG132" i="12"/>
  <c r="BC105" i="12"/>
  <c r="BC58" i="12"/>
  <c r="BC184" i="12"/>
  <c r="BC97" i="12"/>
  <c r="BC170" i="12"/>
  <c r="BC234" i="12"/>
  <c r="BC85" i="12"/>
  <c r="BC219" i="12"/>
  <c r="BC120" i="12"/>
  <c r="BC27" i="12"/>
  <c r="BC165" i="12"/>
  <c r="BC220" i="12"/>
  <c r="AV96" i="12"/>
  <c r="AV63" i="12"/>
  <c r="AV127" i="12"/>
  <c r="AV129" i="12"/>
  <c r="AV97" i="12"/>
  <c r="AV89" i="12"/>
  <c r="AV151" i="12"/>
  <c r="AV57" i="12"/>
  <c r="AV41" i="12"/>
  <c r="AV177" i="12"/>
  <c r="AV199" i="12"/>
  <c r="BG166" i="12"/>
  <c r="BG199" i="12"/>
  <c r="BG78" i="12"/>
  <c r="BG21" i="12"/>
  <c r="BG221" i="12"/>
  <c r="BG22" i="12"/>
  <c r="BG154" i="12"/>
  <c r="BG2" i="12"/>
  <c r="BG162" i="12"/>
  <c r="BG138" i="12"/>
  <c r="BG61" i="12"/>
  <c r="BC187" i="12"/>
  <c r="BC204" i="12"/>
  <c r="BC89" i="12"/>
  <c r="BC176" i="12"/>
  <c r="AV136" i="12"/>
  <c r="AV74" i="12"/>
  <c r="AV62" i="12"/>
  <c r="AV65" i="12"/>
  <c r="BG135" i="12"/>
  <c r="BG109" i="12"/>
  <c r="BC74" i="12"/>
  <c r="BC226" i="12"/>
  <c r="BC201" i="12"/>
  <c r="BC200" i="12"/>
  <c r="BC236" i="12"/>
  <c r="BC35" i="12"/>
  <c r="BC180" i="12"/>
  <c r="BC19" i="12"/>
  <c r="BC95" i="12"/>
  <c r="BC118" i="12"/>
  <c r="BC17" i="12"/>
  <c r="BC231" i="12"/>
  <c r="BC91" i="12"/>
  <c r="BC138" i="12"/>
  <c r="AV56" i="12"/>
  <c r="AV73" i="12"/>
  <c r="AV223" i="12"/>
  <c r="AV70" i="12"/>
  <c r="AV78" i="12"/>
  <c r="AV160" i="12"/>
  <c r="AV196" i="12"/>
  <c r="AV232" i="12"/>
  <c r="AV227" i="12"/>
  <c r="AV209" i="12"/>
  <c r="BG32" i="12"/>
  <c r="BG171" i="12"/>
  <c r="BG160" i="12"/>
  <c r="BG195" i="12"/>
  <c r="BG131" i="12"/>
  <c r="BG79" i="12"/>
  <c r="BG23" i="12"/>
  <c r="BG89" i="12"/>
  <c r="BG170" i="12"/>
  <c r="BG210" i="12"/>
  <c r="BG116" i="12"/>
  <c r="BC14" i="12"/>
  <c r="BC194" i="12"/>
  <c r="BC137" i="12"/>
  <c r="BC24" i="12"/>
  <c r="BC215" i="12"/>
  <c r="BC225" i="12"/>
  <c r="BC79" i="12"/>
  <c r="BC134" i="12"/>
  <c r="BC156" i="12"/>
  <c r="BC59" i="12"/>
  <c r="BC123" i="12"/>
  <c r="BC33" i="12"/>
  <c r="BC80" i="12"/>
  <c r="BC190" i="12"/>
  <c r="BC63" i="12"/>
  <c r="BC171" i="12"/>
  <c r="BC32" i="12"/>
  <c r="BC167" i="12"/>
  <c r="BC169" i="12"/>
  <c r="BC119" i="12"/>
  <c r="BC78" i="12"/>
  <c r="BC175" i="12"/>
  <c r="BC240" i="12"/>
  <c r="BC241" i="12"/>
  <c r="BC25" i="12"/>
  <c r="BC7" i="12"/>
  <c r="BC198" i="12"/>
  <c r="BC223" i="12"/>
  <c r="BC197" i="12"/>
  <c r="BC41" i="12"/>
  <c r="BC188" i="12"/>
  <c r="BC163" i="12"/>
  <c r="BC114" i="12"/>
  <c r="BC11" i="12"/>
  <c r="BC151" i="12"/>
  <c r="BC71" i="12"/>
  <c r="BC159" i="12"/>
  <c r="BC111" i="12"/>
  <c r="BC22" i="12"/>
  <c r="BC157" i="12"/>
  <c r="BC173" i="12"/>
  <c r="BC98" i="12"/>
  <c r="BC30" i="12"/>
  <c r="BC232" i="12"/>
  <c r="BC153" i="12"/>
  <c r="BC221" i="12"/>
  <c r="BC166" i="12"/>
  <c r="BC65" i="12"/>
  <c r="BC191" i="12"/>
  <c r="BC81" i="12"/>
  <c r="BC94" i="12"/>
  <c r="BC227" i="12"/>
  <c r="BC135" i="12"/>
  <c r="BC43" i="12"/>
  <c r="BC64" i="12"/>
  <c r="BC185" i="12"/>
  <c r="BC142" i="12"/>
  <c r="BC103" i="12"/>
  <c r="BC104" i="12"/>
  <c r="BC50" i="12"/>
  <c r="BC112" i="12"/>
  <c r="BC121" i="12"/>
  <c r="BC57" i="12"/>
  <c r="BC168" i="12"/>
  <c r="BC208" i="12"/>
  <c r="BC36" i="12"/>
  <c r="BC116" i="12"/>
  <c r="BC61" i="12"/>
  <c r="BC140" i="12"/>
  <c r="BC15" i="12"/>
  <c r="BC86" i="12"/>
  <c r="BC224" i="12"/>
  <c r="BC76" i="12"/>
  <c r="BC102" i="12"/>
  <c r="BC210" i="12"/>
  <c r="BC20" i="12"/>
  <c r="BC16" i="12"/>
  <c r="BC145" i="12"/>
  <c r="BC2" i="12"/>
  <c r="BC44" i="12"/>
  <c r="BC206" i="12"/>
  <c r="BC144" i="12"/>
  <c r="BC237" i="12"/>
  <c r="BC68" i="12"/>
  <c r="BC217" i="12"/>
  <c r="BC69" i="12"/>
  <c r="BC136" i="12"/>
  <c r="BC4" i="12"/>
  <c r="BC152" i="12"/>
  <c r="BC233" i="12"/>
  <c r="BC149" i="12"/>
  <c r="BC56" i="12"/>
  <c r="BC133" i="12"/>
  <c r="BC96" i="12"/>
  <c r="BC34" i="12"/>
  <c r="BC93" i="12"/>
  <c r="BC28" i="12"/>
  <c r="BC141" i="12"/>
  <c r="BC21" i="12"/>
  <c r="BC146" i="12"/>
  <c r="BC207" i="12"/>
  <c r="BC23" i="12"/>
  <c r="BC72" i="12"/>
  <c r="BC100" i="12"/>
  <c r="BC53" i="12"/>
  <c r="BC155" i="12"/>
  <c r="BC82" i="12"/>
  <c r="BC199" i="12"/>
  <c r="BC239" i="12"/>
  <c r="BC70" i="12"/>
  <c r="BC8" i="12"/>
  <c r="BC108" i="12"/>
  <c r="BC109" i="12"/>
  <c r="BC160" i="12"/>
  <c r="BC186" i="12"/>
  <c r="BC193" i="12"/>
  <c r="BC122" i="12"/>
  <c r="BC51" i="12"/>
  <c r="BC154" i="12"/>
  <c r="BC213" i="12"/>
  <c r="BC238" i="12"/>
  <c r="BC60" i="12"/>
  <c r="BC5" i="12"/>
  <c r="BC230" i="12"/>
  <c r="BC87" i="12"/>
  <c r="AV176" i="12"/>
  <c r="AV31" i="12"/>
  <c r="AV93" i="12"/>
  <c r="AV236" i="12"/>
  <c r="AV144" i="12"/>
  <c r="AV159" i="12"/>
  <c r="AV179" i="12"/>
  <c r="AV99" i="12"/>
  <c r="AV43" i="12"/>
  <c r="AV103" i="12"/>
  <c r="AV33" i="12"/>
  <c r="AV52" i="12"/>
  <c r="AV116" i="12"/>
  <c r="AV187" i="12"/>
  <c r="AV182" i="12"/>
  <c r="AV107" i="12"/>
  <c r="AV61" i="12"/>
  <c r="AV126" i="12"/>
  <c r="AV30" i="12"/>
  <c r="AV12" i="12"/>
  <c r="AV2" i="12"/>
  <c r="AV229" i="12"/>
  <c r="AV75" i="12"/>
  <c r="AV123" i="12"/>
  <c r="AV34" i="12"/>
  <c r="AV195" i="12"/>
  <c r="AV3" i="12"/>
  <c r="AV233" i="12"/>
  <c r="AV237" i="12"/>
  <c r="AV170" i="12"/>
  <c r="AV68" i="12"/>
  <c r="AV101" i="12"/>
  <c r="AV172" i="12"/>
  <c r="AV231" i="12"/>
  <c r="AV207" i="12"/>
  <c r="AV72" i="12"/>
  <c r="AV14" i="12"/>
  <c r="AV216" i="12"/>
  <c r="AV238" i="12"/>
  <c r="AV178" i="12"/>
  <c r="AV47" i="12"/>
  <c r="AV81" i="12"/>
  <c r="AV226" i="12"/>
  <c r="AV218" i="12"/>
  <c r="AV84" i="12"/>
  <c r="AV166" i="12"/>
  <c r="AV210" i="12"/>
  <c r="AV60" i="12"/>
  <c r="AV15" i="12"/>
  <c r="AV109" i="12"/>
  <c r="AV198" i="12"/>
  <c r="AV180" i="12"/>
  <c r="AV9" i="12"/>
  <c r="AV55" i="12"/>
  <c r="AV69" i="12"/>
  <c r="AV83" i="12"/>
  <c r="AV134" i="12"/>
  <c r="AV105" i="12"/>
  <c r="AV110" i="12"/>
  <c r="AV155" i="12"/>
  <c r="AV175" i="12"/>
  <c r="AV145" i="12"/>
  <c r="AV76" i="12"/>
  <c r="AV37" i="12"/>
  <c r="AV111" i="12"/>
  <c r="AV230" i="12"/>
  <c r="AV85" i="12"/>
  <c r="AV167" i="12"/>
  <c r="AV48" i="12"/>
  <c r="AV6" i="12"/>
  <c r="AV4" i="12"/>
  <c r="AV197" i="12"/>
  <c r="AV20" i="12"/>
  <c r="AV173" i="12"/>
  <c r="AV113" i="12"/>
  <c r="AV211" i="12"/>
  <c r="AV122" i="12"/>
  <c r="AV24" i="12"/>
  <c r="AV13" i="12"/>
  <c r="AV26" i="12"/>
  <c r="AV8" i="12"/>
  <c r="AV18" i="12"/>
  <c r="AV79" i="12"/>
  <c r="AV40" i="12"/>
  <c r="AV23" i="12"/>
  <c r="AV5" i="12"/>
  <c r="AV188" i="12"/>
  <c r="AV174" i="12"/>
  <c r="AV87" i="12"/>
  <c r="AV104" i="12"/>
  <c r="AV213" i="12"/>
  <c r="AV212" i="12"/>
  <c r="AV190" i="12"/>
  <c r="AV201" i="12"/>
  <c r="AV91" i="12"/>
  <c r="AV181" i="12"/>
  <c r="AV165" i="12"/>
  <c r="AV49" i="12"/>
  <c r="AV138" i="12"/>
  <c r="AV222" i="12"/>
  <c r="AV7" i="12"/>
  <c r="AV224" i="12"/>
  <c r="AV53" i="12"/>
  <c r="AV35" i="12"/>
  <c r="AV161" i="12"/>
  <c r="AV194" i="12"/>
  <c r="AV191" i="12"/>
  <c r="AV115" i="12"/>
  <c r="AV234" i="12"/>
  <c r="AV220" i="12"/>
  <c r="AV36" i="12"/>
  <c r="AV154" i="12"/>
  <c r="AV214" i="12"/>
  <c r="AV157" i="12"/>
  <c r="AV140" i="12"/>
  <c r="AV119" i="12"/>
  <c r="AV221" i="12"/>
  <c r="AV11" i="12"/>
  <c r="AV100" i="12"/>
  <c r="AV117" i="12"/>
  <c r="AV215" i="12"/>
  <c r="AV185" i="12"/>
  <c r="AV205" i="12"/>
  <c r="AV121" i="12"/>
  <c r="AV228" i="12"/>
  <c r="AV153" i="12"/>
  <c r="AV39" i="12"/>
  <c r="AV225" i="12"/>
  <c r="AV206" i="12"/>
  <c r="AV28" i="12"/>
  <c r="AV17" i="12"/>
  <c r="AV235" i="12"/>
  <c r="AV137" i="12"/>
  <c r="AV38" i="12"/>
  <c r="AV77" i="12"/>
  <c r="AV32" i="12"/>
  <c r="AV202" i="12"/>
  <c r="AV203" i="12"/>
  <c r="AV148" i="12"/>
  <c r="AV86" i="12"/>
  <c r="AV192" i="12"/>
  <c r="AV46" i="12"/>
  <c r="AV200" i="12"/>
  <c r="AV156" i="12"/>
  <c r="AV45" i="12"/>
  <c r="AV131" i="12"/>
  <c r="AV139" i="12"/>
  <c r="AV124" i="12"/>
  <c r="AV135" i="12"/>
  <c r="AV183" i="12"/>
  <c r="BC228" i="12"/>
  <c r="BC3" i="12"/>
  <c r="BC235" i="12"/>
  <c r="BC130" i="12"/>
  <c r="BC45" i="12"/>
  <c r="AV25" i="12"/>
  <c r="AV219" i="12"/>
  <c r="AV59" i="12"/>
  <c r="AV106" i="12"/>
  <c r="BG122" i="12"/>
  <c r="BG192" i="12"/>
  <c r="BG237" i="12"/>
  <c r="BG134" i="12"/>
  <c r="BC126" i="12"/>
  <c r="BC139" i="12"/>
  <c r="BC222" i="12"/>
  <c r="BC214" i="12"/>
  <c r="BC52" i="12"/>
  <c r="BC128" i="12"/>
  <c r="BC31" i="12"/>
  <c r="BC189" i="12"/>
  <c r="BC9" i="12"/>
  <c r="BC13" i="12"/>
  <c r="BC62" i="12"/>
  <c r="BC125" i="12"/>
  <c r="BC162" i="12"/>
  <c r="BC83" i="12"/>
  <c r="BC67" i="12"/>
  <c r="BC37" i="12"/>
  <c r="AV42" i="12"/>
  <c r="AV184" i="12"/>
  <c r="AV66" i="12"/>
  <c r="AV164" i="12"/>
  <c r="AV217" i="12"/>
  <c r="AV95" i="12"/>
  <c r="AV158" i="12"/>
  <c r="AV64" i="12"/>
  <c r="AV171" i="12"/>
  <c r="AV141" i="12"/>
  <c r="AV128" i="12"/>
  <c r="AV51" i="12"/>
  <c r="BG123" i="12"/>
  <c r="BG93" i="12"/>
  <c r="BG52" i="12"/>
  <c r="BG55" i="12"/>
  <c r="BG208" i="12"/>
  <c r="BG35" i="12"/>
  <c r="BG53" i="12"/>
  <c r="BG220" i="12"/>
  <c r="BG15" i="12"/>
  <c r="BG136" i="12"/>
  <c r="BG5" i="12"/>
  <c r="BG16" i="12"/>
  <c r="BG33" i="12"/>
  <c r="BG200" i="12"/>
  <c r="BE161" i="12"/>
  <c r="BG4" i="12"/>
  <c r="BG84" i="12"/>
  <c r="BE22" i="12"/>
  <c r="BE123" i="12"/>
  <c r="BE124" i="12"/>
  <c r="BE77" i="12"/>
  <c r="BE17" i="12"/>
  <c r="BE150" i="12"/>
  <c r="BE187" i="12"/>
  <c r="BE19" i="12"/>
  <c r="BE27" i="12"/>
  <c r="BE54" i="12"/>
  <c r="BE203" i="12"/>
  <c r="BE78" i="12"/>
  <c r="BE208" i="12"/>
  <c r="BE8" i="12"/>
  <c r="BE170" i="12"/>
  <c r="BE45" i="12"/>
  <c r="BE198" i="12"/>
  <c r="BE38" i="12"/>
  <c r="BE176" i="12"/>
  <c r="BE12" i="12"/>
  <c r="BE89" i="12"/>
  <c r="BE227" i="12"/>
  <c r="BE13" i="12"/>
  <c r="BE93" i="12"/>
  <c r="BE68" i="12"/>
  <c r="BE189" i="12"/>
  <c r="BE62" i="12"/>
  <c r="BE94" i="12"/>
  <c r="BE219" i="12"/>
  <c r="BE230" i="12"/>
  <c r="BE66" i="12"/>
  <c r="BE107" i="12"/>
  <c r="BE25" i="12"/>
  <c r="BE151" i="12"/>
  <c r="BE15" i="12"/>
  <c r="BE191" i="12"/>
  <c r="BE103" i="12"/>
  <c r="BE179" i="12"/>
  <c r="BE28" i="12"/>
  <c r="BE122" i="12"/>
  <c r="BE137" i="12"/>
  <c r="BE210" i="12"/>
  <c r="BE29" i="12"/>
  <c r="BE212" i="12"/>
  <c r="BE196" i="12"/>
  <c r="BE106" i="12"/>
  <c r="BE43" i="12"/>
  <c r="BE192" i="12"/>
  <c r="BE73" i="12"/>
  <c r="BE91" i="12"/>
  <c r="BE144" i="12"/>
  <c r="BE149" i="12"/>
  <c r="BE135" i="12"/>
  <c r="BE14" i="12"/>
  <c r="BE134" i="12"/>
  <c r="BE3" i="12"/>
  <c r="BE80" i="12"/>
  <c r="BE193" i="12"/>
  <c r="BE211" i="12"/>
  <c r="BE48" i="12"/>
  <c r="BE51" i="12"/>
  <c r="BE131" i="12"/>
  <c r="BE104" i="12"/>
  <c r="BE69" i="12"/>
  <c r="BE47" i="12"/>
  <c r="BE239" i="12"/>
  <c r="BE141" i="12"/>
  <c r="BE222" i="12"/>
  <c r="BE11" i="12"/>
  <c r="BE87" i="12"/>
  <c r="BE207" i="12"/>
  <c r="BE128" i="12"/>
  <c r="BE215" i="12"/>
  <c r="BE100" i="12"/>
  <c r="BE234" i="12"/>
  <c r="BE157" i="12"/>
  <c r="BE129" i="12"/>
  <c r="BE155" i="12"/>
  <c r="BE205" i="12"/>
  <c r="BE35" i="12"/>
  <c r="BE53" i="12"/>
  <c r="BE240" i="12"/>
  <c r="BE115" i="12"/>
  <c r="BE228" i="12"/>
  <c r="BE235" i="12"/>
  <c r="BE200" i="12"/>
  <c r="BE158" i="12"/>
  <c r="BE139" i="12"/>
  <c r="BE88" i="12"/>
  <c r="BE167" i="12"/>
  <c r="BE57" i="12"/>
  <c r="BE185" i="12"/>
  <c r="BE37" i="12"/>
  <c r="BE5" i="12"/>
  <c r="BE140" i="12"/>
  <c r="BE7" i="12"/>
  <c r="BE23" i="12"/>
  <c r="BE16" i="12"/>
  <c r="BE40" i="12"/>
  <c r="BE202" i="12"/>
  <c r="BE195" i="12"/>
  <c r="BE229" i="12"/>
  <c r="BE143" i="12"/>
  <c r="BE214" i="12"/>
  <c r="BE204" i="12"/>
  <c r="BE64" i="12"/>
  <c r="BE110" i="12"/>
  <c r="BE237" i="12"/>
  <c r="BE41" i="12"/>
  <c r="BE81" i="12"/>
  <c r="BE186" i="12"/>
  <c r="BE163" i="12"/>
  <c r="BE197" i="12"/>
  <c r="BE95" i="12"/>
  <c r="BE126" i="12"/>
  <c r="BE101" i="12"/>
  <c r="BE213" i="12"/>
  <c r="BE116" i="12"/>
  <c r="BE165" i="12"/>
  <c r="BE59" i="12"/>
  <c r="BE190" i="12"/>
  <c r="BE79" i="12"/>
  <c r="BE72" i="12"/>
  <c r="BE160" i="12"/>
  <c r="BE26" i="12"/>
  <c r="BE226" i="12"/>
  <c r="BE216" i="12"/>
  <c r="BE171" i="12"/>
  <c r="BE24" i="12"/>
  <c r="BE147" i="12"/>
  <c r="BE30" i="12"/>
  <c r="BE71" i="12"/>
  <c r="BE20" i="12"/>
  <c r="BE225" i="12"/>
  <c r="BE105" i="12"/>
  <c r="BE162" i="12"/>
  <c r="BE201" i="12"/>
  <c r="BE224" i="12"/>
  <c r="BE142" i="12"/>
  <c r="BE130" i="12"/>
  <c r="BE188" i="12"/>
  <c r="BE74" i="12"/>
  <c r="BE97" i="12"/>
  <c r="BE83" i="12"/>
  <c r="BE50" i="12"/>
  <c r="BE172" i="12"/>
  <c r="BE75" i="12"/>
  <c r="BE184" i="12"/>
  <c r="BE86" i="12"/>
  <c r="BE181" i="12"/>
  <c r="BE92" i="12"/>
  <c r="BE174" i="12"/>
  <c r="AO30" i="12"/>
  <c r="BE42" i="12"/>
  <c r="BE121" i="12"/>
  <c r="BE231" i="12"/>
  <c r="BE177" i="12"/>
  <c r="AO169" i="12"/>
  <c r="BE2" i="12"/>
  <c r="BE114" i="12"/>
  <c r="BE125" i="12"/>
  <c r="BE9" i="12"/>
  <c r="BE138" i="12"/>
  <c r="BE85" i="12"/>
  <c r="BE180" i="12"/>
  <c r="BE223" i="12"/>
  <c r="BE117" i="12"/>
  <c r="BE84" i="12"/>
  <c r="BE18" i="12"/>
  <c r="BE31" i="12"/>
  <c r="AO128" i="12"/>
  <c r="BE194" i="12"/>
  <c r="BE175" i="12"/>
  <c r="AQ138" i="12"/>
  <c r="BE10" i="12"/>
  <c r="BE221" i="12"/>
  <c r="BE178" i="12"/>
  <c r="AO28" i="12"/>
  <c r="AU29" i="12"/>
  <c r="AU70" i="12"/>
  <c r="AU96" i="12"/>
  <c r="AU4" i="12"/>
  <c r="AU17" i="12"/>
  <c r="AU129" i="12"/>
  <c r="AU168" i="12"/>
  <c r="AU79" i="12"/>
  <c r="AU116" i="12"/>
  <c r="AU124" i="12"/>
  <c r="AU95" i="12"/>
  <c r="AU46" i="12"/>
  <c r="AU77" i="12"/>
  <c r="AU142" i="12"/>
  <c r="AU190" i="12"/>
  <c r="AU155" i="12"/>
  <c r="AU177" i="12"/>
  <c r="AU147" i="12"/>
  <c r="AU128" i="12"/>
  <c r="AU11" i="12"/>
  <c r="AU221" i="12"/>
  <c r="AU186" i="12"/>
  <c r="AU85" i="12"/>
  <c r="AU10" i="12"/>
  <c r="AU148" i="12"/>
  <c r="AU109" i="12"/>
  <c r="AU65" i="12"/>
  <c r="AU40" i="12"/>
  <c r="AU170" i="12"/>
  <c r="AU58" i="12"/>
  <c r="AU195" i="12"/>
  <c r="AU212" i="12"/>
  <c r="AU160" i="12"/>
  <c r="AU107" i="12"/>
  <c r="AU84" i="12"/>
  <c r="AU226" i="12"/>
  <c r="AU188" i="12"/>
  <c r="AU198" i="12"/>
  <c r="AU141" i="12"/>
  <c r="AU126" i="12"/>
  <c r="AU61" i="12"/>
  <c r="AU127" i="12"/>
  <c r="AU156" i="12"/>
  <c r="AU15" i="12"/>
  <c r="AU217" i="12"/>
  <c r="AU125" i="12"/>
  <c r="AU32" i="12"/>
  <c r="AU145" i="12"/>
  <c r="AU209" i="12"/>
  <c r="AU162" i="12"/>
  <c r="AU36" i="12"/>
  <c r="AU121" i="12"/>
  <c r="AU182" i="12"/>
  <c r="AU203" i="12"/>
  <c r="AU72" i="12"/>
  <c r="AU204" i="12"/>
  <c r="AU68" i="12"/>
  <c r="AU117" i="12"/>
  <c r="AU205" i="12"/>
  <c r="AU228" i="12"/>
  <c r="AU194" i="12"/>
  <c r="AU73" i="12"/>
  <c r="AU99" i="12"/>
  <c r="AU150" i="12"/>
  <c r="AU137" i="12"/>
  <c r="AU102" i="12"/>
  <c r="AU130" i="12"/>
  <c r="AU34" i="12"/>
  <c r="AU196" i="12"/>
  <c r="AU238" i="12"/>
  <c r="AU115" i="12"/>
  <c r="AU151" i="12"/>
  <c r="AU21" i="12"/>
  <c r="AU2" i="12"/>
  <c r="AU173" i="12"/>
  <c r="AU231" i="12"/>
  <c r="AU175" i="12"/>
  <c r="AU197" i="12"/>
  <c r="AU110" i="12"/>
  <c r="AU97" i="12"/>
  <c r="AU191" i="12"/>
  <c r="AU9" i="12"/>
  <c r="AU18" i="12"/>
  <c r="AU86" i="12"/>
  <c r="AU210" i="12"/>
  <c r="AU154" i="12"/>
  <c r="AU134" i="12"/>
  <c r="AU132" i="12"/>
  <c r="AU122" i="12"/>
  <c r="AU159" i="12"/>
  <c r="AU229" i="12"/>
  <c r="AU114" i="12"/>
  <c r="AU158" i="12"/>
  <c r="AU222" i="12"/>
  <c r="AU100" i="12"/>
  <c r="AU98" i="12"/>
  <c r="AU206" i="12"/>
  <c r="AU216" i="12"/>
  <c r="AU176" i="12"/>
  <c r="AU33" i="12"/>
  <c r="AU208" i="12"/>
  <c r="AU103" i="12"/>
  <c r="AU144" i="12"/>
  <c r="AU201" i="12"/>
  <c r="AU165" i="12"/>
  <c r="AU218" i="12"/>
  <c r="AU5" i="12"/>
  <c r="AU3" i="12"/>
  <c r="AU94" i="12"/>
  <c r="AU53" i="12"/>
  <c r="AU54" i="12"/>
  <c r="AU237" i="12"/>
  <c r="AU71" i="12"/>
  <c r="AU13" i="12"/>
  <c r="AU189" i="12"/>
  <c r="AU41" i="12"/>
  <c r="AU14" i="12"/>
  <c r="AU19" i="12"/>
  <c r="AU180" i="12"/>
  <c r="AU27" i="12"/>
  <c r="AU28" i="12"/>
  <c r="AU181" i="12"/>
  <c r="AU187" i="12"/>
  <c r="AU93" i="12"/>
  <c r="AU163" i="12"/>
  <c r="AU224" i="12"/>
  <c r="AU30" i="12"/>
  <c r="AU140" i="12"/>
  <c r="AU88" i="12"/>
  <c r="AU219" i="12"/>
  <c r="AU66" i="12"/>
  <c r="AU153" i="12"/>
  <c r="AU23" i="12"/>
  <c r="AU215" i="12"/>
  <c r="AU24" i="12"/>
  <c r="AU78" i="12"/>
  <c r="AU7" i="12"/>
  <c r="AU211" i="12"/>
  <c r="AU22" i="12"/>
  <c r="AU108" i="12"/>
  <c r="AU80" i="12"/>
  <c r="AU6" i="12"/>
  <c r="AU202" i="12"/>
  <c r="AU39" i="12"/>
  <c r="AU131" i="12"/>
  <c r="AU152" i="12"/>
  <c r="AU167" i="12"/>
  <c r="AU69" i="12"/>
  <c r="AU220" i="12"/>
  <c r="AU83" i="12"/>
  <c r="AU149" i="12"/>
  <c r="AU63" i="12"/>
  <c r="AU199" i="12"/>
  <c r="AU37" i="12"/>
  <c r="AU120" i="12"/>
  <c r="AU235" i="12"/>
  <c r="AU105" i="12"/>
  <c r="AU164" i="12"/>
  <c r="AU146" i="12"/>
  <c r="AU20" i="12"/>
  <c r="AU52" i="12"/>
  <c r="AU192" i="12"/>
  <c r="AU171" i="12"/>
  <c r="AU92" i="12"/>
  <c r="AU104" i="12"/>
  <c r="AU179" i="12"/>
  <c r="AU223" i="12"/>
  <c r="AU76" i="12"/>
  <c r="AU157" i="12"/>
  <c r="AU172" i="12"/>
  <c r="AU26" i="12"/>
  <c r="AU31" i="12"/>
  <c r="AU87" i="12"/>
  <c r="AU193" i="12"/>
  <c r="AU67" i="12"/>
  <c r="AU185" i="12"/>
  <c r="AU166" i="12"/>
  <c r="AU101" i="12"/>
  <c r="AU241" i="12"/>
  <c r="AU48" i="12"/>
  <c r="AU64" i="12"/>
  <c r="AU81" i="12"/>
  <c r="AU214" i="12"/>
  <c r="AU89" i="12"/>
  <c r="AU106" i="12"/>
  <c r="AU123" i="12"/>
  <c r="AU113" i="12"/>
  <c r="AU227" i="12"/>
  <c r="AU44" i="12"/>
  <c r="AU213" i="12"/>
  <c r="AU240" i="12"/>
  <c r="AU111" i="12"/>
  <c r="AU239" i="12"/>
  <c r="AU184" i="12"/>
  <c r="AU82" i="12"/>
  <c r="AU138" i="12"/>
  <c r="AU74" i="12"/>
  <c r="AU62" i="12"/>
  <c r="AU55" i="12"/>
  <c r="AU136" i="12"/>
  <c r="AU43" i="12"/>
  <c r="AU161" i="12"/>
  <c r="AU50" i="12"/>
  <c r="AU232" i="12"/>
  <c r="AU119" i="12"/>
  <c r="AU133" i="12"/>
  <c r="AU42" i="12"/>
  <c r="AU200" i="12"/>
  <c r="AU118" i="12"/>
  <c r="AU12" i="12"/>
  <c r="AU57" i="12"/>
  <c r="AU139" i="12"/>
  <c r="AU169" i="12"/>
  <c r="AU236" i="12"/>
  <c r="AU47" i="12"/>
  <c r="AU35" i="12"/>
  <c r="AU230" i="12"/>
  <c r="AU49" i="12"/>
  <c r="AU59" i="12"/>
  <c r="AU38" i="12"/>
  <c r="AU91" i="12"/>
  <c r="AU135" i="12"/>
  <c r="AU25" i="12"/>
  <c r="AU56" i="12"/>
  <c r="AU90" i="12"/>
  <c r="AU143" i="12"/>
  <c r="AU178" i="12"/>
  <c r="AU16" i="12"/>
  <c r="AU112" i="12"/>
  <c r="AU60" i="12"/>
  <c r="AU174" i="12"/>
  <c r="AU233" i="12"/>
  <c r="AU234" i="12"/>
  <c r="AU8" i="12"/>
  <c r="AU225" i="12"/>
  <c r="AP168" i="12"/>
  <c r="AS137" i="12"/>
  <c r="AS31" i="12"/>
  <c r="AO222" i="12"/>
  <c r="AO190" i="12"/>
  <c r="AO133" i="12"/>
  <c r="AQ213" i="12"/>
  <c r="AS102" i="12"/>
  <c r="AS221" i="12"/>
  <c r="AP189" i="12"/>
  <c r="AP39" i="12"/>
  <c r="AP233" i="12"/>
  <c r="AP122" i="12"/>
  <c r="AP225" i="12"/>
  <c r="AP76" i="12"/>
  <c r="AP65" i="12"/>
  <c r="AP43" i="12"/>
  <c r="AP25" i="12"/>
  <c r="AP237" i="12"/>
  <c r="AP81" i="12"/>
  <c r="AP54" i="12"/>
  <c r="AP198" i="12"/>
  <c r="AP124" i="12"/>
  <c r="AP18" i="12"/>
  <c r="AP170" i="12"/>
  <c r="AP193" i="12"/>
  <c r="AP90" i="12"/>
  <c r="AP184" i="12"/>
  <c r="AP66" i="12"/>
  <c r="AP183" i="12"/>
  <c r="AP148" i="12"/>
  <c r="AP177" i="12"/>
  <c r="AP175" i="12"/>
  <c r="AP215" i="12"/>
  <c r="AP84" i="12"/>
  <c r="AP19" i="12"/>
  <c r="AP149" i="12"/>
  <c r="AP6" i="12"/>
  <c r="AP80" i="12"/>
  <c r="AP216" i="12"/>
  <c r="AP151" i="12"/>
  <c r="AP214" i="12"/>
  <c r="AP218" i="12"/>
  <c r="AP139" i="12"/>
  <c r="AP199" i="12"/>
  <c r="AP174" i="12"/>
  <c r="AP37" i="12"/>
  <c r="AP24" i="12"/>
  <c r="AP209" i="12"/>
  <c r="AP118" i="12"/>
  <c r="AP86" i="12"/>
  <c r="AP125" i="12"/>
  <c r="AP56" i="12"/>
  <c r="AP158" i="12"/>
  <c r="AP10" i="12"/>
  <c r="AP235" i="12"/>
  <c r="AP22" i="12"/>
  <c r="AP12" i="12"/>
  <c r="AP83" i="12"/>
  <c r="AP141" i="12"/>
  <c r="AP4" i="12"/>
  <c r="AP91" i="12"/>
  <c r="AP180" i="12"/>
  <c r="AP88" i="12"/>
  <c r="AP115" i="12"/>
  <c r="AP234" i="12"/>
  <c r="AP69" i="12"/>
  <c r="AP62" i="12"/>
  <c r="AP145" i="12"/>
  <c r="AP240" i="12"/>
  <c r="AP140" i="12"/>
  <c r="AP75" i="12"/>
  <c r="AP26" i="12"/>
  <c r="AP60" i="12"/>
  <c r="AP171" i="12"/>
  <c r="AP105" i="12"/>
  <c r="AP129" i="12"/>
  <c r="AP101" i="12"/>
  <c r="BH110" i="12"/>
  <c r="AP107" i="12"/>
  <c r="AP154" i="12"/>
  <c r="AP206" i="12"/>
  <c r="AP130" i="12"/>
  <c r="AP222" i="12"/>
  <c r="AP47" i="12"/>
  <c r="AP11" i="12"/>
  <c r="AP194" i="12"/>
  <c r="AP207" i="12"/>
  <c r="AP51" i="12"/>
  <c r="AP230" i="12"/>
  <c r="AP166" i="12"/>
  <c r="AP68" i="12"/>
  <c r="AP73" i="12"/>
  <c r="AP45" i="12"/>
  <c r="AP21" i="12"/>
  <c r="AP103" i="12"/>
  <c r="AP44" i="12"/>
  <c r="AP185" i="12"/>
  <c r="AP137" i="12"/>
  <c r="AP231" i="12"/>
  <c r="AP58" i="12"/>
  <c r="BH74" i="12"/>
  <c r="AP190" i="12"/>
  <c r="AP159" i="12"/>
  <c r="AP205" i="12"/>
  <c r="AP150" i="12"/>
  <c r="AP204" i="12"/>
  <c r="AP196" i="12"/>
  <c r="AP156" i="12"/>
  <c r="AP38" i="12"/>
  <c r="AP224" i="12"/>
  <c r="AP28" i="12"/>
  <c r="AP155" i="12"/>
  <c r="AP112" i="12"/>
  <c r="AP228" i="12"/>
  <c r="AP52" i="12"/>
  <c r="AP212" i="12"/>
  <c r="AP227" i="12"/>
  <c r="AP113" i="12"/>
  <c r="AP13" i="12"/>
  <c r="AP119" i="12"/>
  <c r="AP93" i="12"/>
  <c r="AP120" i="12"/>
  <c r="AP46" i="12"/>
  <c r="AP41" i="12"/>
  <c r="AP219" i="12"/>
  <c r="AP241" i="12"/>
  <c r="AP133" i="12"/>
  <c r="AP15" i="12"/>
  <c r="AP163" i="12"/>
  <c r="AP49" i="12"/>
  <c r="AP42" i="12"/>
  <c r="AP87" i="12"/>
  <c r="AP36" i="12"/>
  <c r="AP211" i="12"/>
  <c r="AP110" i="12"/>
  <c r="AP98" i="12"/>
  <c r="BH45" i="12"/>
  <c r="AT126" i="12"/>
  <c r="BH94" i="12"/>
  <c r="AT6" i="12"/>
  <c r="BH32" i="12"/>
  <c r="AT221" i="12"/>
  <c r="BH153" i="12"/>
  <c r="BH19" i="12"/>
  <c r="BH130" i="12"/>
  <c r="AT85" i="12"/>
  <c r="AT70" i="12"/>
  <c r="AS135" i="12"/>
  <c r="BD25" i="12"/>
  <c r="AT229" i="12"/>
  <c r="AT138" i="12"/>
  <c r="AT208" i="12"/>
  <c r="AS10" i="12"/>
  <c r="AT185" i="12"/>
  <c r="AT43" i="12"/>
  <c r="AT177" i="12"/>
  <c r="AS35" i="12"/>
  <c r="AT67" i="12"/>
  <c r="AT41" i="12"/>
  <c r="AT202" i="12"/>
  <c r="AT44" i="12"/>
  <c r="AT154" i="12"/>
  <c r="AT63" i="12"/>
  <c r="AS158" i="12"/>
  <c r="AT118" i="12"/>
  <c r="AT45" i="12"/>
  <c r="AT100" i="12"/>
  <c r="AT22" i="12"/>
  <c r="AT156" i="12"/>
  <c r="AT205" i="12"/>
  <c r="AS5" i="12"/>
  <c r="AS143" i="12"/>
  <c r="BH62" i="12"/>
  <c r="BH141" i="12"/>
  <c r="AT196" i="12"/>
  <c r="BH212" i="12"/>
  <c r="AT38" i="12"/>
  <c r="BH42" i="12"/>
  <c r="BH21" i="12"/>
  <c r="AT14" i="12"/>
  <c r="BH172" i="12"/>
  <c r="AT136" i="12"/>
  <c r="AT60" i="12"/>
  <c r="AT184" i="12"/>
  <c r="AT55" i="12"/>
  <c r="AT99" i="12"/>
  <c r="AT241" i="12"/>
  <c r="AT101" i="12"/>
  <c r="AT180" i="12"/>
  <c r="AT37" i="12"/>
  <c r="AT115" i="12"/>
  <c r="AT234" i="12"/>
  <c r="AT79" i="12"/>
  <c r="AT12" i="12"/>
  <c r="AT57" i="12"/>
  <c r="AT81" i="12"/>
  <c r="AT169" i="12"/>
  <c r="AT238" i="12"/>
  <c r="AT92" i="12"/>
  <c r="AT110" i="12"/>
  <c r="AT155" i="12"/>
  <c r="AT141" i="12"/>
  <c r="AT49" i="12"/>
  <c r="AT9" i="12"/>
  <c r="AT212" i="12"/>
  <c r="AT72" i="12"/>
  <c r="AT131" i="12"/>
  <c r="AT220" i="12"/>
  <c r="AT122" i="12"/>
  <c r="AT74" i="12"/>
  <c r="AT39" i="12"/>
  <c r="AT237" i="12"/>
  <c r="AT114" i="12"/>
  <c r="AT58" i="12"/>
  <c r="AT218" i="12"/>
  <c r="AT139" i="12"/>
  <c r="AT211" i="12"/>
  <c r="AT35" i="12"/>
  <c r="AT97" i="12"/>
  <c r="AT152" i="12"/>
  <c r="AT98" i="12"/>
  <c r="AT233" i="12"/>
  <c r="AT89" i="12"/>
  <c r="AT235" i="12"/>
  <c r="AT195" i="12"/>
  <c r="AT201" i="12"/>
  <c r="AT15" i="12"/>
  <c r="AT144" i="12"/>
  <c r="AT52" i="12"/>
  <c r="AT108" i="12"/>
  <c r="AT137" i="12"/>
  <c r="AT153" i="12"/>
  <c r="AT19" i="12"/>
  <c r="AT104" i="12"/>
  <c r="AT222" i="12"/>
  <c r="AT16" i="12"/>
  <c r="AT32" i="12"/>
  <c r="AT198" i="12"/>
  <c r="AT175" i="12"/>
  <c r="AT78" i="12"/>
  <c r="AT190" i="12"/>
  <c r="AT219" i="12"/>
  <c r="AT46" i="12"/>
  <c r="AT134" i="12"/>
  <c r="AT116" i="12"/>
  <c r="AT91" i="12"/>
  <c r="AT186" i="12"/>
  <c r="AT176" i="12"/>
  <c r="AT121" i="12"/>
  <c r="AT82" i="12"/>
  <c r="AT109" i="12"/>
  <c r="AT87" i="12"/>
  <c r="AT51" i="12"/>
  <c r="AT210" i="12"/>
  <c r="AT23" i="12"/>
  <c r="AT18" i="12"/>
  <c r="AT26" i="12"/>
  <c r="AT27" i="12"/>
  <c r="AT129" i="12"/>
  <c r="AT172" i="12"/>
  <c r="AT192" i="12"/>
  <c r="AT167" i="12"/>
  <c r="AT157" i="12"/>
  <c r="AT166" i="12"/>
  <c r="BH223" i="12"/>
  <c r="AT11" i="12"/>
  <c r="AS229" i="12"/>
  <c r="AS153" i="12"/>
  <c r="AS18" i="12"/>
  <c r="AS80" i="12"/>
  <c r="AS24" i="12"/>
  <c r="AS161" i="12"/>
  <c r="AS183" i="12"/>
  <c r="AS25" i="12"/>
  <c r="AS91" i="12"/>
  <c r="AS65" i="12"/>
  <c r="AS176" i="12"/>
  <c r="AS108" i="12"/>
  <c r="AS170" i="12"/>
  <c r="AS47" i="12"/>
  <c r="AS101" i="12"/>
  <c r="AT56" i="12"/>
  <c r="AT54" i="12"/>
  <c r="AT111" i="12"/>
  <c r="AT200" i="12"/>
  <c r="AT31" i="12"/>
  <c r="AT61" i="12"/>
  <c r="AT160" i="12"/>
  <c r="AT119" i="12"/>
  <c r="AT163" i="12"/>
  <c r="AT206" i="12"/>
  <c r="AT183" i="12"/>
  <c r="AT90" i="12"/>
  <c r="AT179" i="12"/>
  <c r="AT162" i="12"/>
  <c r="AT216" i="12"/>
  <c r="AT24" i="12"/>
  <c r="AT224" i="12"/>
  <c r="AT159" i="12"/>
  <c r="AT28" i="12"/>
  <c r="AT68" i="12"/>
  <c r="AT182" i="12"/>
  <c r="AT170" i="12"/>
  <c r="AT83" i="12"/>
  <c r="AT174" i="12"/>
  <c r="BH47" i="12"/>
  <c r="BH81" i="12"/>
  <c r="BH148" i="12"/>
  <c r="BH161" i="12"/>
  <c r="AO178" i="12"/>
  <c r="AO127" i="12"/>
  <c r="AT123" i="12"/>
  <c r="AT193" i="12"/>
  <c r="AT181" i="12"/>
  <c r="AT69" i="12"/>
  <c r="AT84" i="12"/>
  <c r="AT151" i="12"/>
  <c r="AT25" i="12"/>
  <c r="AT48" i="12"/>
  <c r="AT145" i="12"/>
  <c r="AT213" i="12"/>
  <c r="AT197" i="12"/>
  <c r="AT231" i="12"/>
  <c r="AT7" i="12"/>
  <c r="AT125" i="12"/>
  <c r="AT189" i="12"/>
  <c r="AT10" i="12"/>
  <c r="AT188" i="12"/>
  <c r="AT240" i="12"/>
  <c r="AT76" i="12"/>
  <c r="AT133" i="12"/>
  <c r="AT66" i="12"/>
  <c r="AT150" i="12"/>
  <c r="AT65" i="12"/>
  <c r="AT40" i="12"/>
  <c r="AT171" i="12"/>
  <c r="BH120" i="12"/>
  <c r="BH195" i="12"/>
  <c r="BH115" i="12"/>
  <c r="BH4" i="12"/>
  <c r="AO14" i="12"/>
  <c r="AO235" i="12"/>
  <c r="AT209" i="12"/>
  <c r="AT73" i="12"/>
  <c r="AT146" i="12"/>
  <c r="AT47" i="12"/>
  <c r="AT53" i="12"/>
  <c r="AT158" i="12"/>
  <c r="AT102" i="12"/>
  <c r="AT113" i="12"/>
  <c r="AT128" i="12"/>
  <c r="AT71" i="12"/>
  <c r="AT149" i="12"/>
  <c r="AT239" i="12"/>
  <c r="AT130" i="12"/>
  <c r="AT105" i="12"/>
  <c r="AT59" i="12"/>
  <c r="AT64" i="12"/>
  <c r="AT62" i="12"/>
  <c r="AT142" i="12"/>
  <c r="AT217" i="12"/>
  <c r="AT8" i="12"/>
  <c r="AT135" i="12"/>
  <c r="AT161" i="12"/>
  <c r="AT227" i="12"/>
  <c r="AT143" i="12"/>
  <c r="AT3" i="12"/>
  <c r="BH200" i="12"/>
  <c r="BH144" i="12"/>
  <c r="BH43" i="12"/>
  <c r="BH137" i="12"/>
  <c r="AO35" i="12"/>
  <c r="AQ149" i="12"/>
  <c r="AT204" i="12"/>
  <c r="AT148" i="12"/>
  <c r="AT29" i="12"/>
  <c r="AT36" i="12"/>
  <c r="AT207" i="12"/>
  <c r="AT120" i="12"/>
  <c r="AT132" i="12"/>
  <c r="AT187" i="12"/>
  <c r="AT77" i="12"/>
  <c r="AT199" i="12"/>
  <c r="AT17" i="12"/>
  <c r="AT226" i="12"/>
  <c r="AT178" i="12"/>
  <c r="AT225" i="12"/>
  <c r="AT96" i="12"/>
  <c r="AT214" i="12"/>
  <c r="AT34" i="12"/>
  <c r="AT165" i="12"/>
  <c r="AT117" i="12"/>
  <c r="AT86" i="12"/>
  <c r="AT42" i="12"/>
  <c r="AT228" i="12"/>
  <c r="AT168" i="12"/>
  <c r="AT230" i="12"/>
  <c r="AT88" i="12"/>
  <c r="BH123" i="12"/>
  <c r="BH228" i="12"/>
  <c r="BH156" i="12"/>
  <c r="AO68" i="12"/>
  <c r="AO237" i="12"/>
  <c r="AQ168" i="12"/>
  <c r="AS127" i="12"/>
  <c r="AS187" i="12"/>
  <c r="AS192" i="12"/>
  <c r="AS69" i="12"/>
  <c r="AS160" i="12"/>
  <c r="AT127" i="12"/>
  <c r="AT21" i="12"/>
  <c r="AT80" i="12"/>
  <c r="AT106" i="12"/>
  <c r="AT215" i="12"/>
  <c r="AT112" i="12"/>
  <c r="AT75" i="12"/>
  <c r="AT173" i="12"/>
  <c r="BH220" i="12"/>
  <c r="BH57" i="12"/>
  <c r="BH70" i="12"/>
  <c r="BH79" i="12"/>
  <c r="BH155" i="12"/>
  <c r="BH15" i="12"/>
  <c r="BH158" i="12"/>
  <c r="AO203" i="12"/>
  <c r="AO126" i="12"/>
  <c r="AO130" i="12"/>
  <c r="AO116" i="12"/>
  <c r="AQ89" i="12"/>
  <c r="AO179" i="12"/>
  <c r="AT203" i="12"/>
  <c r="AT4" i="12"/>
  <c r="AT194" i="12"/>
  <c r="AT2" i="12"/>
  <c r="AT164" i="12"/>
  <c r="AT107" i="12"/>
  <c r="AT30" i="12"/>
  <c r="BH111" i="12"/>
  <c r="BH73" i="12"/>
  <c r="BH22" i="12"/>
  <c r="BH178" i="12"/>
  <c r="BH51" i="12"/>
  <c r="BH149" i="12"/>
  <c r="BH198" i="12"/>
  <c r="BH160" i="12"/>
  <c r="AO97" i="12"/>
  <c r="AO236" i="12"/>
  <c r="AO139" i="12"/>
  <c r="AY216" i="12"/>
  <c r="AT13" i="12"/>
  <c r="AT223" i="12"/>
  <c r="AT191" i="12"/>
  <c r="AT93" i="12"/>
  <c r="AT20" i="12"/>
  <c r="AT124" i="12"/>
  <c r="AT33" i="12"/>
  <c r="AT236" i="12"/>
  <c r="BH187" i="12"/>
  <c r="BH229" i="12"/>
  <c r="BH154" i="12"/>
  <c r="BH87" i="12"/>
  <c r="BH75" i="12"/>
  <c r="BH78" i="12"/>
  <c r="BH143" i="12"/>
  <c r="BH116" i="12"/>
  <c r="AO78" i="12"/>
  <c r="AO86" i="12"/>
  <c r="AO173" i="12"/>
  <c r="AQ197" i="12"/>
  <c r="AO55" i="12"/>
  <c r="AT5" i="12"/>
  <c r="AT94" i="12"/>
  <c r="AT147" i="12"/>
  <c r="AT103" i="12"/>
  <c r="AT140" i="12"/>
  <c r="AT50" i="12"/>
  <c r="AT232" i="12"/>
  <c r="BH89" i="12"/>
  <c r="BH133" i="12"/>
  <c r="BH12" i="12"/>
  <c r="BH121" i="12"/>
  <c r="BH175" i="12"/>
  <c r="BH37" i="12"/>
  <c r="AO107" i="12"/>
  <c r="AO132" i="12"/>
  <c r="AO13" i="12"/>
  <c r="AO227" i="12"/>
  <c r="AQ110" i="12"/>
  <c r="AO24" i="12"/>
  <c r="AO61" i="12"/>
  <c r="AO56" i="12"/>
  <c r="AO194" i="12"/>
  <c r="AO105" i="12"/>
  <c r="AO191" i="12"/>
  <c r="AO212" i="12"/>
  <c r="AY106" i="12"/>
  <c r="AQ210" i="12"/>
  <c r="AQ187" i="12"/>
  <c r="AQ95" i="12"/>
  <c r="AO9" i="12"/>
  <c r="AO201" i="12"/>
  <c r="AO81" i="12"/>
  <c r="AO143" i="12"/>
  <c r="AO36" i="12"/>
  <c r="AO195" i="12"/>
  <c r="AY9" i="12"/>
  <c r="AQ38" i="12"/>
  <c r="AQ14" i="12"/>
  <c r="AQ84" i="12"/>
  <c r="AO31" i="12"/>
  <c r="AO42" i="12"/>
  <c r="AO37" i="12"/>
  <c r="AO156" i="12"/>
  <c r="AO192" i="12"/>
  <c r="AO4" i="12"/>
  <c r="AQ182" i="12"/>
  <c r="AQ164" i="12"/>
  <c r="AQ229" i="12"/>
  <c r="AO129" i="12"/>
  <c r="AO159" i="12"/>
  <c r="AO102" i="12"/>
  <c r="AO202" i="12"/>
  <c r="AO113" i="12"/>
  <c r="AO146" i="12"/>
  <c r="AO27" i="12"/>
  <c r="AO91" i="12"/>
  <c r="AQ28" i="12"/>
  <c r="AQ56" i="12"/>
  <c r="AQ185" i="12"/>
  <c r="AO172" i="12"/>
  <c r="AO142" i="12"/>
  <c r="AO160" i="12"/>
  <c r="AO70" i="12"/>
  <c r="AO23" i="12"/>
  <c r="AO110" i="12"/>
  <c r="AQ59" i="12"/>
  <c r="AQ60" i="12"/>
  <c r="AQ102" i="12"/>
  <c r="AO11" i="12"/>
  <c r="AO180" i="12"/>
  <c r="AO46" i="12"/>
  <c r="AO117" i="12"/>
  <c r="AO164" i="12"/>
  <c r="AO221" i="12"/>
  <c r="AY8" i="12"/>
  <c r="AQ176" i="12"/>
  <c r="AQ80" i="12"/>
  <c r="AQ8" i="12"/>
  <c r="AY109" i="12"/>
  <c r="AY183" i="12"/>
  <c r="AY161" i="12"/>
  <c r="AY182" i="12"/>
  <c r="AY221" i="12"/>
  <c r="AY48" i="12"/>
  <c r="AY125" i="12"/>
  <c r="AY190" i="12"/>
  <c r="AY196" i="12"/>
  <c r="AY178" i="12"/>
  <c r="AY113" i="12"/>
  <c r="AY152" i="12"/>
  <c r="AY89" i="12"/>
  <c r="AO75" i="12"/>
  <c r="AY214" i="12"/>
  <c r="AY241" i="12"/>
  <c r="AY24" i="12"/>
  <c r="AY112" i="12"/>
  <c r="AQ49" i="12"/>
  <c r="AQ54" i="12"/>
  <c r="AQ217" i="12"/>
  <c r="AQ129" i="12"/>
  <c r="AY54" i="12"/>
  <c r="AY128" i="12"/>
  <c r="AY60" i="12"/>
  <c r="AY146" i="12"/>
  <c r="AY63" i="12"/>
  <c r="AQ111" i="12"/>
  <c r="AQ19" i="12"/>
  <c r="AQ72" i="12"/>
  <c r="AQ237" i="12"/>
  <c r="AY158" i="12"/>
  <c r="AY185" i="12"/>
  <c r="AS16" i="12"/>
  <c r="AS11" i="12"/>
  <c r="AS42" i="12"/>
  <c r="AS139" i="12"/>
  <c r="AS96" i="12"/>
  <c r="AS76" i="12"/>
  <c r="AS175" i="12"/>
  <c r="AS209" i="12"/>
  <c r="AS78" i="12"/>
  <c r="AS146" i="12"/>
  <c r="AS226" i="12"/>
  <c r="AS236" i="12"/>
  <c r="AS61" i="12"/>
  <c r="AS197" i="12"/>
  <c r="AS241" i="12"/>
  <c r="AS38" i="12"/>
  <c r="AS121" i="12"/>
  <c r="AS7" i="12"/>
  <c r="AS89" i="12"/>
  <c r="AS14" i="12"/>
  <c r="AS222" i="12"/>
  <c r="AS105" i="12"/>
  <c r="AS28" i="12"/>
  <c r="AS133" i="12"/>
  <c r="AS240" i="12"/>
  <c r="AS114" i="12"/>
  <c r="AS52" i="12"/>
  <c r="AS62" i="12"/>
  <c r="AS48" i="12"/>
  <c r="AS74" i="12"/>
  <c r="AS193" i="12"/>
  <c r="AS141" i="12"/>
  <c r="AS126" i="12"/>
  <c r="AS189" i="12"/>
  <c r="AS131" i="12"/>
  <c r="AS191" i="12"/>
  <c r="AS117" i="12"/>
  <c r="AS201" i="12"/>
  <c r="AS162" i="12"/>
  <c r="AS79" i="12"/>
  <c r="AS70" i="12"/>
  <c r="AS145" i="12"/>
  <c r="AS132" i="12"/>
  <c r="AS196" i="12"/>
  <c r="AS9" i="12"/>
  <c r="AS29" i="12"/>
  <c r="AS92" i="12"/>
  <c r="AS215" i="12"/>
  <c r="AS86" i="12"/>
  <c r="AS2" i="12"/>
  <c r="AS211" i="12"/>
  <c r="AS172" i="12"/>
  <c r="AS239" i="12"/>
  <c r="AS216" i="12"/>
  <c r="AS231" i="12"/>
  <c r="AS130" i="12"/>
  <c r="AS84" i="12"/>
  <c r="AS177" i="12"/>
  <c r="AS110" i="12"/>
  <c r="AS106" i="12"/>
  <c r="AS111" i="12"/>
  <c r="AS210" i="12"/>
  <c r="AS195" i="12"/>
  <c r="AS43" i="12"/>
  <c r="AS4" i="12"/>
  <c r="AS198" i="12"/>
  <c r="AS32" i="12"/>
  <c r="AS37" i="12"/>
  <c r="AS182" i="12"/>
  <c r="AS54" i="12"/>
  <c r="AS99" i="12"/>
  <c r="AS207" i="12"/>
  <c r="AS237" i="12"/>
  <c r="AS148" i="12"/>
  <c r="AS156" i="12"/>
  <c r="AS93" i="12"/>
  <c r="AS125" i="12"/>
  <c r="AS190" i="12"/>
  <c r="AS225" i="12"/>
  <c r="AS120" i="12"/>
  <c r="AS144" i="12"/>
  <c r="AS97" i="12"/>
  <c r="AS6" i="12"/>
  <c r="AS55" i="12"/>
  <c r="AS21" i="12"/>
  <c r="AS66" i="12"/>
  <c r="AS234" i="12"/>
  <c r="AS73" i="12"/>
  <c r="AS27" i="12"/>
  <c r="AS71" i="12"/>
  <c r="AS218" i="12"/>
  <c r="AS204" i="12"/>
  <c r="AS166" i="12"/>
  <c r="AS3" i="12"/>
  <c r="AS157" i="12"/>
  <c r="AS57" i="12"/>
  <c r="AS20" i="12"/>
  <c r="AS140" i="12"/>
  <c r="AS168" i="12"/>
  <c r="AS53" i="12"/>
  <c r="AS77" i="12"/>
  <c r="AS41" i="12"/>
  <c r="AS109" i="12"/>
  <c r="AS13" i="12"/>
  <c r="AS26" i="12"/>
  <c r="AS17" i="12"/>
  <c r="AS116" i="12"/>
  <c r="AS8" i="12"/>
  <c r="AS124" i="12"/>
  <c r="AS212" i="12"/>
  <c r="AS165" i="12"/>
  <c r="AS49" i="12"/>
  <c r="AS50" i="12"/>
  <c r="AS167" i="12"/>
  <c r="AS100" i="12"/>
  <c r="AS12" i="12"/>
  <c r="AS75" i="12"/>
  <c r="AS150" i="12"/>
  <c r="AS224" i="12"/>
  <c r="AS134" i="12"/>
  <c r="AS63" i="12"/>
  <c r="AS30" i="12"/>
  <c r="AS164" i="12"/>
  <c r="AS122" i="12"/>
  <c r="AS219" i="12"/>
  <c r="AS184" i="12"/>
  <c r="AS95" i="12"/>
  <c r="AS33" i="12"/>
  <c r="AS186" i="12"/>
  <c r="AS115" i="12"/>
  <c r="AS208" i="12"/>
  <c r="AS227" i="12"/>
  <c r="AS151" i="12"/>
  <c r="AS152" i="12"/>
  <c r="AS163" i="12"/>
  <c r="AS40" i="12"/>
  <c r="AS94" i="12"/>
  <c r="AS180" i="12"/>
  <c r="AS22" i="12"/>
  <c r="AS213" i="12"/>
  <c r="AS142" i="12"/>
  <c r="AS34" i="12"/>
  <c r="AS220" i="12"/>
  <c r="AS169" i="12"/>
  <c r="AS179" i="12"/>
  <c r="AS58" i="12"/>
  <c r="AS36" i="12"/>
  <c r="AS59" i="12"/>
  <c r="AS51" i="12"/>
  <c r="AS230" i="12"/>
  <c r="AS235" i="12"/>
  <c r="AS149" i="12"/>
  <c r="AS81" i="12"/>
  <c r="AS181" i="12"/>
  <c r="AS228" i="12"/>
  <c r="AS83" i="12"/>
  <c r="AS123" i="12"/>
  <c r="AS39" i="12"/>
  <c r="AS174" i="12"/>
  <c r="AS155" i="12"/>
  <c r="AS113" i="12"/>
  <c r="AS60" i="12"/>
  <c r="AS103" i="12"/>
  <c r="AS171" i="12"/>
  <c r="AS85" i="12"/>
  <c r="AS19" i="12"/>
  <c r="AS238" i="12"/>
  <c r="AS188" i="12"/>
  <c r="AS223" i="12"/>
  <c r="AS98" i="12"/>
  <c r="AS203" i="12"/>
  <c r="AS82" i="12"/>
  <c r="AS72" i="12"/>
  <c r="AS233" i="12"/>
  <c r="AS138" i="12"/>
  <c r="AS104" i="12"/>
  <c r="AS44" i="12"/>
  <c r="AS136" i="12"/>
  <c r="AS68" i="12"/>
  <c r="AS200" i="12"/>
  <c r="AS88" i="12"/>
  <c r="AS147" i="12"/>
  <c r="AS119" i="12"/>
  <c r="AS202" i="12"/>
  <c r="AS232" i="12"/>
  <c r="AS159" i="12"/>
  <c r="AS217" i="12"/>
  <c r="AS214" i="12"/>
  <c r="AS206" i="12"/>
  <c r="AS87" i="12"/>
  <c r="AS129" i="12"/>
  <c r="AS173" i="12"/>
  <c r="AS205" i="12"/>
  <c r="AS64" i="12"/>
  <c r="AS128" i="12"/>
  <c r="AS23" i="12"/>
  <c r="AS178" i="12"/>
  <c r="AS199" i="12"/>
  <c r="AS107" i="12"/>
  <c r="AS56" i="12"/>
  <c r="AS185" i="12"/>
  <c r="AS90" i="12"/>
  <c r="AS45" i="12"/>
  <c r="AS112" i="12"/>
  <c r="AS15" i="12"/>
  <c r="AS118" i="12"/>
  <c r="AS154" i="12"/>
  <c r="AS67" i="12"/>
  <c r="AS194" i="12"/>
  <c r="AY74" i="12"/>
  <c r="AY180" i="12"/>
  <c r="AY59" i="12"/>
  <c r="AY46" i="12"/>
  <c r="AY44" i="12"/>
  <c r="AY58" i="12"/>
  <c r="AY83" i="12"/>
  <c r="AQ103" i="12"/>
  <c r="AQ82" i="12"/>
  <c r="AQ65" i="12"/>
  <c r="AQ30" i="12"/>
  <c r="AQ109" i="12"/>
  <c r="AQ46" i="12"/>
  <c r="AQ203" i="12"/>
  <c r="AY102" i="12"/>
  <c r="AY154" i="12"/>
  <c r="AY39" i="12"/>
  <c r="AY91" i="12"/>
  <c r="AY184" i="12"/>
  <c r="AY31" i="12"/>
  <c r="AY233" i="12"/>
  <c r="AQ31" i="12"/>
  <c r="AQ239" i="12"/>
  <c r="AQ78" i="12"/>
  <c r="AQ238" i="12"/>
  <c r="AQ220" i="12"/>
  <c r="AQ174" i="12"/>
  <c r="AY195" i="12"/>
  <c r="AY70" i="12"/>
  <c r="AY171" i="12"/>
  <c r="AY23" i="12"/>
  <c r="AY16" i="12"/>
  <c r="AY108" i="12"/>
  <c r="AY206" i="12"/>
  <c r="AY40" i="12"/>
  <c r="AQ27" i="12"/>
  <c r="AQ98" i="12"/>
  <c r="AQ24" i="12"/>
  <c r="AQ51" i="12"/>
  <c r="AQ232" i="12"/>
  <c r="AQ151" i="12"/>
  <c r="AQ96" i="12"/>
  <c r="AY186" i="12"/>
  <c r="AY141" i="12"/>
  <c r="AY103" i="12"/>
  <c r="AY175" i="12"/>
  <c r="AY14" i="12"/>
  <c r="AY203" i="12"/>
  <c r="AQ226" i="12"/>
  <c r="AQ127" i="12"/>
  <c r="AQ67" i="12"/>
  <c r="AQ92" i="12"/>
  <c r="AQ112" i="12"/>
  <c r="AQ7" i="12"/>
  <c r="BA41" i="12"/>
  <c r="BA202" i="12"/>
  <c r="BA199" i="12"/>
  <c r="BA223" i="12"/>
  <c r="BA83" i="12"/>
  <c r="BA148" i="12"/>
  <c r="BA177" i="12"/>
  <c r="BA104" i="12"/>
  <c r="BA124" i="12"/>
  <c r="BA44" i="12"/>
  <c r="BD194" i="12"/>
  <c r="BD165" i="12"/>
  <c r="BD223" i="12"/>
  <c r="BD16" i="12"/>
  <c r="BD184" i="12"/>
  <c r="BD192" i="12"/>
  <c r="BD195" i="12"/>
  <c r="BD103" i="12"/>
  <c r="BD241" i="12"/>
  <c r="BD225" i="12"/>
  <c r="BD22" i="12"/>
  <c r="BD185" i="12"/>
  <c r="BD116" i="12"/>
  <c r="BD174" i="12"/>
  <c r="BD137" i="12"/>
  <c r="BD191" i="12"/>
  <c r="BD233" i="12"/>
  <c r="BD237" i="12"/>
  <c r="BD99" i="12"/>
  <c r="BD148" i="12"/>
  <c r="BD155" i="12"/>
  <c r="BD176" i="12"/>
  <c r="BD109" i="12"/>
  <c r="BB72" i="12"/>
  <c r="BD224" i="12"/>
  <c r="BD62" i="12"/>
  <c r="BD12" i="12"/>
  <c r="BD104" i="12"/>
  <c r="BD41" i="12"/>
  <c r="BD45" i="12"/>
  <c r="BB101" i="12"/>
  <c r="BB186" i="12"/>
  <c r="BB148" i="12"/>
  <c r="BB161" i="12"/>
  <c r="BB103" i="12"/>
  <c r="BD145" i="12"/>
  <c r="BD47" i="12"/>
  <c r="BD75" i="12"/>
  <c r="BD163" i="12"/>
  <c r="BD63" i="12"/>
  <c r="BD65" i="12"/>
  <c r="BD197" i="12"/>
  <c r="BD20" i="12"/>
  <c r="BD92" i="12"/>
  <c r="BD84" i="12"/>
  <c r="BD40" i="12"/>
  <c r="BD35" i="12"/>
  <c r="BD141" i="12"/>
  <c r="BD80" i="12"/>
  <c r="BD70" i="12"/>
  <c r="BD177" i="12"/>
  <c r="BD189" i="12"/>
  <c r="BD73" i="12"/>
  <c r="BD179" i="12"/>
  <c r="BD156" i="12"/>
  <c r="BD105" i="12"/>
  <c r="BD202" i="12"/>
  <c r="BD112" i="12"/>
  <c r="BD129" i="12"/>
  <c r="BD235" i="12"/>
  <c r="BD123" i="12"/>
  <c r="BD51" i="12"/>
  <c r="BD168" i="12"/>
  <c r="BD142" i="12"/>
  <c r="BD154" i="12"/>
  <c r="BB107" i="12"/>
  <c r="BB203" i="12"/>
  <c r="BB35" i="12"/>
  <c r="BB127" i="12"/>
  <c r="BB215" i="12"/>
  <c r="BB65" i="12"/>
  <c r="BB205" i="12"/>
  <c r="BB171" i="12"/>
  <c r="BB175" i="12"/>
  <c r="BB91" i="12"/>
  <c r="BB145" i="12"/>
  <c r="BB220" i="12"/>
  <c r="BB141" i="12"/>
  <c r="BB165" i="12"/>
  <c r="BB163" i="12"/>
  <c r="BB38" i="12"/>
  <c r="BB111" i="12"/>
  <c r="BB153" i="12"/>
  <c r="BB155" i="12"/>
  <c r="BB116" i="12"/>
  <c r="BB21" i="12"/>
  <c r="BB85" i="12"/>
  <c r="BB231" i="12"/>
  <c r="BB81" i="12"/>
  <c r="BB123" i="12"/>
  <c r="BB170" i="12"/>
  <c r="BB115" i="12"/>
  <c r="BB27" i="12"/>
  <c r="BB76" i="12"/>
  <c r="BB102" i="12"/>
  <c r="BB61" i="12"/>
  <c r="BB187" i="12"/>
  <c r="BB16" i="12"/>
  <c r="BB97" i="12"/>
  <c r="BB119" i="12"/>
  <c r="BB108" i="12"/>
  <c r="BB98" i="12"/>
  <c r="BB149" i="12"/>
  <c r="BB219" i="12"/>
  <c r="BB224" i="12"/>
  <c r="BB104" i="12"/>
  <c r="BB234" i="12"/>
  <c r="BB79" i="12"/>
  <c r="BB46" i="12"/>
  <c r="BB10" i="12"/>
  <c r="BB64" i="12"/>
  <c r="BB192" i="12"/>
  <c r="BB22" i="12"/>
  <c r="BB44" i="12"/>
  <c r="BB120" i="12"/>
  <c r="BB26" i="12"/>
  <c r="BB42" i="12"/>
  <c r="BB237" i="12"/>
  <c r="BB200" i="12"/>
  <c r="BB106" i="12"/>
  <c r="BB129" i="12"/>
  <c r="BB8" i="12"/>
  <c r="BB12" i="12"/>
  <c r="BB138" i="12"/>
  <c r="BB229" i="12"/>
  <c r="BB202" i="12"/>
  <c r="BB59" i="12"/>
  <c r="BB214" i="12"/>
  <c r="BB99" i="12"/>
  <c r="BB194" i="12"/>
  <c r="BB226" i="12"/>
  <c r="BB222" i="12"/>
  <c r="BB88" i="12"/>
  <c r="BB151" i="12"/>
  <c r="BB167" i="12"/>
  <c r="BB36" i="12"/>
  <c r="BB57" i="12"/>
  <c r="BB48" i="12"/>
  <c r="BB37" i="12"/>
  <c r="BB227" i="12"/>
  <c r="BB223" i="12"/>
  <c r="BB213" i="12"/>
  <c r="BB63" i="12"/>
  <c r="BB241" i="12"/>
  <c r="BB179" i="12"/>
  <c r="BB132" i="12"/>
  <c r="BB4" i="12"/>
  <c r="BB19" i="12"/>
  <c r="BB240" i="12"/>
  <c r="BB69" i="12"/>
  <c r="BB178" i="12"/>
  <c r="BB94" i="12"/>
  <c r="BB75" i="12"/>
  <c r="BB47" i="12"/>
  <c r="BB210" i="12"/>
  <c r="BB6" i="12"/>
  <c r="BB126" i="12"/>
  <c r="BB238" i="12"/>
  <c r="BB152" i="12"/>
  <c r="BB68" i="12"/>
  <c r="BB9" i="12"/>
  <c r="BB174" i="12"/>
  <c r="BB150" i="12"/>
  <c r="BB131" i="12"/>
  <c r="BB77" i="12"/>
  <c r="BB54" i="12"/>
  <c r="BB30" i="12"/>
  <c r="BB13" i="12"/>
  <c r="BB118" i="12"/>
  <c r="BB45" i="12"/>
  <c r="BB40" i="12"/>
  <c r="BB197" i="12"/>
  <c r="BB52" i="12"/>
  <c r="BB134" i="12"/>
  <c r="BB166" i="12"/>
  <c r="BB114" i="12"/>
  <c r="BB225" i="12"/>
  <c r="BB53" i="12"/>
  <c r="BB3" i="12"/>
  <c r="BB209" i="12"/>
  <c r="BB154" i="12"/>
  <c r="BB95" i="12"/>
  <c r="BB135" i="12"/>
  <c r="BB133" i="12"/>
  <c r="BB140" i="12"/>
  <c r="BB62" i="12"/>
  <c r="BB190" i="12"/>
  <c r="BB191" i="12"/>
  <c r="BB73" i="12"/>
  <c r="BB67" i="12"/>
  <c r="BB100" i="12"/>
  <c r="BB117" i="12"/>
  <c r="BB236" i="12"/>
  <c r="BB70" i="12"/>
  <c r="BB105" i="12"/>
  <c r="BB168" i="12"/>
  <c r="BB90" i="12"/>
  <c r="BB177" i="12"/>
  <c r="BB2" i="12"/>
  <c r="BB158" i="12"/>
  <c r="BB218" i="12"/>
  <c r="BB216" i="12"/>
  <c r="BB198" i="12"/>
  <c r="BB232" i="12"/>
  <c r="BB34" i="12"/>
  <c r="BB82" i="12"/>
  <c r="BB56" i="12"/>
  <c r="BB39" i="12"/>
  <c r="BB239" i="12"/>
  <c r="BB169" i="12"/>
  <c r="BB143" i="12"/>
  <c r="BB84" i="12"/>
  <c r="BB201" i="12"/>
  <c r="BB31" i="12"/>
  <c r="BB206" i="12"/>
  <c r="BB173" i="12"/>
  <c r="BB83" i="12"/>
  <c r="BB89" i="12"/>
  <c r="BB51" i="12"/>
  <c r="BB24" i="12"/>
  <c r="BB193" i="12"/>
  <c r="BB11" i="12"/>
  <c r="BB41" i="12"/>
  <c r="BB92" i="12"/>
  <c r="BB181" i="12"/>
  <c r="BB211" i="12"/>
  <c r="BB164" i="12"/>
  <c r="BB185" i="12"/>
  <c r="BB124" i="12"/>
  <c r="BB60" i="12"/>
  <c r="BB147" i="12"/>
  <c r="BB144" i="12"/>
  <c r="BB137" i="12"/>
  <c r="BB160" i="12"/>
  <c r="BB176" i="12"/>
  <c r="BB32" i="12"/>
  <c r="BB136" i="12"/>
  <c r="BB55" i="12"/>
  <c r="BB80" i="12"/>
  <c r="BB87" i="12"/>
  <c r="BB130" i="12"/>
  <c r="BB230" i="12"/>
  <c r="BB233" i="12"/>
  <c r="BB128" i="12"/>
  <c r="BB184" i="12"/>
  <c r="BB74" i="12"/>
  <c r="BB212" i="12"/>
  <c r="BB23" i="12"/>
  <c r="BB15" i="12"/>
  <c r="BB58" i="12"/>
  <c r="BB18" i="12"/>
  <c r="BB71" i="12"/>
  <c r="BB17" i="12"/>
  <c r="BB228" i="12"/>
  <c r="BB221" i="12"/>
  <c r="BB125" i="12"/>
  <c r="BB159" i="12"/>
  <c r="BB43" i="12"/>
  <c r="BB188" i="12"/>
  <c r="BB204" i="12"/>
  <c r="BB217" i="12"/>
  <c r="BB139" i="12"/>
  <c r="AO108" i="12"/>
  <c r="AO47" i="12"/>
  <c r="AO185" i="12"/>
  <c r="AO32" i="12"/>
  <c r="AO120" i="12"/>
  <c r="AO233" i="12"/>
  <c r="AO213" i="12"/>
  <c r="AO19" i="12"/>
  <c r="AO80" i="12"/>
  <c r="AO118" i="12"/>
  <c r="AO240" i="12"/>
  <c r="AO112" i="12"/>
  <c r="AO6" i="12"/>
  <c r="AO155" i="12"/>
  <c r="AO69" i="12"/>
  <c r="AO188" i="12"/>
  <c r="AO238" i="12"/>
  <c r="AO26" i="12"/>
  <c r="AO85" i="12"/>
  <c r="AO67" i="12"/>
  <c r="AO63" i="12"/>
  <c r="AO134" i="12"/>
  <c r="AO224" i="12"/>
  <c r="AO198" i="12"/>
  <c r="AO149" i="12"/>
  <c r="AO197" i="12"/>
  <c r="AO239" i="12"/>
  <c r="AO223" i="12"/>
  <c r="AO182" i="12"/>
  <c r="AO100" i="12"/>
  <c r="AO82" i="12"/>
  <c r="AO147" i="12"/>
  <c r="AO83" i="12"/>
  <c r="AO183" i="12"/>
  <c r="AO111" i="12"/>
  <c r="AO38" i="12"/>
  <c r="AO58" i="12"/>
  <c r="AO214" i="12"/>
  <c r="AO76" i="12"/>
  <c r="AO145" i="12"/>
  <c r="AO189" i="12"/>
  <c r="AO52" i="12"/>
  <c r="AO135" i="12"/>
  <c r="AO162" i="12"/>
  <c r="AO151" i="12"/>
  <c r="AO10" i="12"/>
  <c r="AO34" i="12"/>
  <c r="AO217" i="12"/>
  <c r="AO17" i="12"/>
  <c r="AO204" i="12"/>
  <c r="AO230" i="12"/>
  <c r="AO208" i="12"/>
  <c r="AO87" i="12"/>
  <c r="AO22" i="12"/>
  <c r="AO3" i="12"/>
  <c r="AO210" i="12"/>
  <c r="AO2" i="12"/>
  <c r="AO122" i="12"/>
  <c r="AO229" i="12"/>
  <c r="AO177" i="12"/>
  <c r="AO138" i="12"/>
  <c r="AO153" i="12"/>
  <c r="AO193" i="12"/>
  <c r="AO231" i="12"/>
  <c r="AO62" i="12"/>
  <c r="AO48" i="12"/>
  <c r="AO225" i="12"/>
  <c r="AO154" i="12"/>
  <c r="AO161" i="12"/>
  <c r="AO196" i="12"/>
  <c r="AO59" i="12"/>
  <c r="AO219" i="12"/>
  <c r="AO16" i="12"/>
  <c r="AO60" i="12"/>
  <c r="AO15" i="12"/>
  <c r="AO72" i="12"/>
  <c r="AO43" i="12"/>
  <c r="AO106" i="12"/>
  <c r="AO74" i="12"/>
  <c r="AO50" i="12"/>
  <c r="AO228" i="12"/>
  <c r="AO175" i="12"/>
  <c r="AO209" i="12"/>
  <c r="AO199" i="12"/>
  <c r="AO8" i="12"/>
  <c r="AO45" i="12"/>
  <c r="AO54" i="12"/>
  <c r="AO220" i="12"/>
  <c r="AO49" i="12"/>
  <c r="AO64" i="12"/>
  <c r="AO65" i="12"/>
  <c r="AO21" i="12"/>
  <c r="AO144" i="12"/>
  <c r="AO124" i="12"/>
  <c r="AO39" i="12"/>
  <c r="AO216" i="12"/>
  <c r="AO168" i="12"/>
  <c r="AO71" i="12"/>
  <c r="AO95" i="12"/>
  <c r="AO41" i="12"/>
  <c r="AO33" i="12"/>
  <c r="AO211" i="12"/>
  <c r="AO44" i="12"/>
  <c r="AO131" i="12"/>
  <c r="AO5" i="12"/>
  <c r="AO121" i="12"/>
  <c r="AO150" i="12"/>
  <c r="AO141" i="12"/>
  <c r="AO25" i="12"/>
  <c r="AO140" i="12"/>
  <c r="AO136" i="12"/>
  <c r="AO77" i="12"/>
  <c r="AO176" i="12"/>
  <c r="AO115" i="12"/>
  <c r="AO167" i="12"/>
  <c r="AO73" i="12"/>
  <c r="AO98" i="12"/>
  <c r="AO152" i="12"/>
  <c r="AO137" i="12"/>
  <c r="AO90" i="12"/>
  <c r="AO29" i="12"/>
  <c r="AO88" i="12"/>
  <c r="AO163" i="12"/>
  <c r="AO103" i="12"/>
  <c r="AO18" i="12"/>
  <c r="AO186" i="12"/>
  <c r="AO51" i="12"/>
  <c r="AO205" i="12"/>
  <c r="AO170" i="12"/>
  <c r="AO226" i="12"/>
  <c r="AO119" i="12"/>
  <c r="AO101" i="12"/>
  <c r="AO96" i="12"/>
  <c r="AO99" i="12"/>
  <c r="AO174" i="12"/>
  <c r="AO218" i="12"/>
  <c r="AO53" i="12"/>
  <c r="AO7" i="12"/>
  <c r="AO200" i="12"/>
  <c r="AO184" i="12"/>
  <c r="AO181" i="12"/>
  <c r="AO20" i="12"/>
  <c r="AO109" i="12"/>
  <c r="AO207" i="12"/>
  <c r="AO93" i="12"/>
  <c r="AO234" i="12"/>
  <c r="AO104" i="12"/>
  <c r="AO158" i="12"/>
  <c r="AO148" i="12"/>
  <c r="AO66" i="12"/>
  <c r="AO241" i="12"/>
  <c r="AO84" i="12"/>
  <c r="AO123" i="12"/>
  <c r="AO89" i="12"/>
  <c r="AO125" i="12"/>
  <c r="AO79" i="12"/>
  <c r="AO215" i="12"/>
  <c r="AO165" i="12"/>
  <c r="AO157" i="12"/>
  <c r="AO187" i="12"/>
  <c r="AO92" i="12"/>
  <c r="AO232" i="12"/>
  <c r="AO12" i="12"/>
  <c r="AO114" i="12"/>
  <c r="AO171" i="12"/>
  <c r="AO94" i="12"/>
  <c r="AO57" i="12"/>
  <c r="AO166" i="12"/>
  <c r="AO40" i="12"/>
  <c r="AQ122" i="12"/>
  <c r="AQ26" i="12"/>
  <c r="AQ219" i="12"/>
  <c r="AQ205" i="12"/>
  <c r="AQ196" i="12"/>
  <c r="AQ87" i="12"/>
  <c r="AQ144" i="12"/>
  <c r="AQ211" i="12"/>
  <c r="AQ162" i="12"/>
  <c r="AQ3" i="12"/>
  <c r="AQ177" i="12"/>
  <c r="AQ137" i="12"/>
  <c r="AQ181" i="12"/>
  <c r="AQ208" i="12"/>
  <c r="AQ233" i="12"/>
  <c r="AQ104" i="12"/>
  <c r="AQ39" i="12"/>
  <c r="AQ161" i="12"/>
  <c r="AQ4" i="12"/>
  <c r="AQ35" i="12"/>
  <c r="AQ15" i="12"/>
  <c r="AQ183" i="12"/>
  <c r="AQ186" i="12"/>
  <c r="AQ41" i="12"/>
  <c r="AQ115" i="12"/>
  <c r="AQ124" i="12"/>
  <c r="AQ201" i="12"/>
  <c r="AQ74" i="12"/>
  <c r="AQ58" i="12"/>
  <c r="AQ33" i="12"/>
  <c r="AQ189" i="12"/>
  <c r="AQ48" i="12"/>
  <c r="AQ9" i="12"/>
  <c r="AQ36" i="12"/>
  <c r="AQ121" i="12"/>
  <c r="AQ235" i="12"/>
  <c r="AQ57" i="12"/>
  <c r="AQ227" i="12"/>
  <c r="AQ83" i="12"/>
  <c r="AQ158" i="12"/>
  <c r="AQ143" i="12"/>
  <c r="AQ79" i="12"/>
  <c r="AQ76" i="12"/>
  <c r="AQ77" i="12"/>
  <c r="AQ40" i="12"/>
  <c r="AQ224" i="12"/>
  <c r="AQ166" i="12"/>
  <c r="AQ178" i="12"/>
  <c r="AQ223" i="12"/>
  <c r="AQ114" i="12"/>
  <c r="AQ142" i="12"/>
  <c r="AQ101" i="12"/>
  <c r="AQ2" i="12"/>
  <c r="AQ173" i="12"/>
  <c r="AQ120" i="12"/>
  <c r="AQ234" i="12"/>
  <c r="AQ228" i="12"/>
  <c r="AQ194" i="12"/>
  <c r="AQ209" i="12"/>
  <c r="AQ106" i="12"/>
  <c r="AQ218" i="12"/>
  <c r="AQ193" i="12"/>
  <c r="AQ130" i="12"/>
  <c r="AQ152" i="12"/>
  <c r="AQ146" i="12"/>
  <c r="AQ45" i="12"/>
  <c r="AQ231" i="12"/>
  <c r="AQ117" i="12"/>
  <c r="AQ221" i="12"/>
  <c r="AQ153" i="12"/>
  <c r="AQ118" i="12"/>
  <c r="AQ123" i="12"/>
  <c r="AQ132" i="12"/>
  <c r="AQ69" i="12"/>
  <c r="AQ195" i="12"/>
  <c r="AQ13" i="12"/>
  <c r="AQ200" i="12"/>
  <c r="AQ44" i="12"/>
  <c r="AQ116" i="12"/>
  <c r="AQ198" i="12"/>
  <c r="AQ128" i="12"/>
  <c r="AQ97" i="12"/>
  <c r="AQ212" i="12"/>
  <c r="AQ148" i="12"/>
  <c r="AQ125" i="12"/>
  <c r="AQ63" i="12"/>
  <c r="AQ147" i="12"/>
  <c r="AQ175" i="12"/>
  <c r="AQ140" i="12"/>
  <c r="AQ64" i="12"/>
  <c r="AQ163" i="12"/>
  <c r="AQ156" i="12"/>
  <c r="AQ155" i="12"/>
  <c r="AQ12" i="12"/>
  <c r="AQ126" i="12"/>
  <c r="AQ17" i="12"/>
  <c r="AQ113" i="12"/>
  <c r="AQ99" i="12"/>
  <c r="AQ75" i="12"/>
  <c r="AQ93" i="12"/>
  <c r="AQ133" i="12"/>
  <c r="AQ105" i="12"/>
  <c r="AQ172" i="12"/>
  <c r="AQ20" i="12"/>
  <c r="AQ225" i="12"/>
  <c r="AQ21" i="12"/>
  <c r="AQ43" i="12"/>
  <c r="AQ90" i="12"/>
  <c r="AQ145" i="12"/>
  <c r="AQ42" i="12"/>
  <c r="AQ6" i="12"/>
  <c r="AQ23" i="12"/>
  <c r="AQ202" i="12"/>
  <c r="AQ214" i="12"/>
  <c r="AQ16" i="12"/>
  <c r="AQ215" i="12"/>
  <c r="AQ167" i="12"/>
  <c r="AQ204" i="12"/>
  <c r="AQ61" i="12"/>
  <c r="AQ241" i="12"/>
  <c r="AQ230" i="12"/>
  <c r="AQ199" i="12"/>
  <c r="AQ71" i="12"/>
  <c r="AQ94" i="12"/>
  <c r="AQ190" i="12"/>
  <c r="AQ107" i="12"/>
  <c r="AQ141" i="12"/>
  <c r="AQ207" i="12"/>
  <c r="AQ159" i="12"/>
  <c r="AQ85" i="12"/>
  <c r="AQ25" i="12"/>
  <c r="AQ62" i="12"/>
  <c r="AQ191" i="12"/>
  <c r="AQ236" i="12"/>
  <c r="AQ22" i="12"/>
  <c r="AQ32" i="12"/>
  <c r="AQ29" i="12"/>
  <c r="AQ10" i="12"/>
  <c r="AQ192" i="12"/>
  <c r="AQ34" i="12"/>
  <c r="AQ135" i="12"/>
  <c r="AQ47" i="12"/>
  <c r="AQ73" i="12"/>
  <c r="AQ18" i="12"/>
  <c r="AQ50" i="12"/>
  <c r="AQ222" i="12"/>
  <c r="AQ216" i="12"/>
  <c r="AQ55" i="12"/>
  <c r="AQ131" i="12"/>
  <c r="AQ52" i="12"/>
  <c r="AQ165" i="12"/>
  <c r="AQ188" i="12"/>
  <c r="AQ66" i="12"/>
  <c r="AQ171" i="12"/>
  <c r="AQ68" i="12"/>
  <c r="AQ5" i="12"/>
  <c r="AQ169" i="12"/>
  <c r="AQ11" i="12"/>
  <c r="AQ170" i="12"/>
  <c r="AQ91" i="12"/>
  <c r="AQ154" i="12"/>
  <c r="AQ157" i="12"/>
  <c r="AQ240" i="12"/>
  <c r="AQ37" i="12"/>
  <c r="AQ184" i="12"/>
  <c r="AQ100" i="12"/>
  <c r="AQ206" i="12"/>
  <c r="AQ160" i="12"/>
  <c r="AQ81" i="12"/>
  <c r="AQ180" i="12"/>
  <c r="AQ134" i="12"/>
  <c r="AQ53" i="12"/>
  <c r="AQ136" i="12"/>
  <c r="AQ108" i="12"/>
  <c r="AQ179" i="12"/>
  <c r="AQ86" i="12"/>
  <c r="AQ119" i="12"/>
  <c r="AQ70" i="12"/>
  <c r="AQ88" i="12"/>
  <c r="AQ150" i="12"/>
  <c r="BB86" i="12"/>
  <c r="BB28" i="12"/>
  <c r="BB50" i="12"/>
  <c r="BB189" i="12"/>
  <c r="BB183" i="12"/>
  <c r="BB162" i="12"/>
  <c r="BB207" i="12"/>
  <c r="BB146" i="12"/>
  <c r="BB25" i="12"/>
  <c r="BB5" i="12"/>
  <c r="BB172" i="12"/>
  <c r="BB29" i="12"/>
  <c r="BB33" i="12"/>
  <c r="BB156" i="12"/>
  <c r="BB49" i="12"/>
  <c r="BB109" i="12"/>
  <c r="BB196" i="12"/>
  <c r="BB78" i="12"/>
  <c r="BB208" i="12"/>
  <c r="BB7" i="12"/>
  <c r="BB20" i="12"/>
  <c r="BB157" i="12"/>
  <c r="BB121" i="12"/>
  <c r="BB142" i="12"/>
  <c r="BB96" i="12"/>
  <c r="BB199" i="12"/>
  <c r="BB182" i="12"/>
  <c r="BB113" i="12"/>
  <c r="BB110" i="12"/>
  <c r="BB195" i="12"/>
  <c r="BB93" i="12"/>
  <c r="BB112" i="12"/>
  <c r="BB235" i="12"/>
  <c r="BB180" i="12"/>
  <c r="BB122" i="12"/>
  <c r="BB14" i="12"/>
  <c r="BJ194" i="12"/>
  <c r="AX73" i="12"/>
  <c r="BJ44" i="12"/>
  <c r="BD5" i="12"/>
  <c r="BJ155" i="12"/>
  <c r="BD199" i="12"/>
  <c r="AX105" i="12"/>
  <c r="AX89" i="12"/>
  <c r="BJ197" i="12"/>
  <c r="BJ157" i="12"/>
  <c r="BJ83" i="12"/>
  <c r="BJ184" i="12"/>
  <c r="BJ68" i="12"/>
  <c r="AX84" i="12"/>
  <c r="AX166" i="12"/>
  <c r="AX41" i="12"/>
  <c r="AX29" i="12"/>
  <c r="BJ129" i="12"/>
  <c r="BJ146" i="12"/>
  <c r="BJ36" i="12"/>
  <c r="BJ186" i="12"/>
  <c r="AX142" i="12"/>
  <c r="AX51" i="12"/>
  <c r="AX135" i="12"/>
  <c r="AX222" i="12"/>
  <c r="AX126" i="12"/>
  <c r="BJ117" i="12"/>
  <c r="BJ46" i="12"/>
  <c r="BJ226" i="12"/>
  <c r="AX133" i="12"/>
  <c r="AX8" i="12"/>
  <c r="AX103" i="12"/>
  <c r="AX94" i="12"/>
  <c r="AX237" i="12"/>
  <c r="BJ119" i="12"/>
  <c r="BJ109" i="12"/>
  <c r="BJ98" i="12"/>
  <c r="AX158" i="12"/>
  <c r="AX214" i="12"/>
  <c r="AX161" i="12"/>
  <c r="AX82" i="12"/>
  <c r="AX64" i="12"/>
  <c r="BJ52" i="12"/>
  <c r="BJ230" i="12"/>
  <c r="BJ9" i="12"/>
  <c r="BJ16" i="12"/>
  <c r="AX217" i="12"/>
  <c r="AX130" i="12"/>
  <c r="AX185" i="12"/>
  <c r="AX203" i="12"/>
  <c r="BJ217" i="12"/>
  <c r="BJ211" i="12"/>
  <c r="BJ241" i="12"/>
  <c r="BJ229" i="12"/>
  <c r="AX90" i="12"/>
  <c r="AX86" i="12"/>
  <c r="AX141" i="12"/>
  <c r="AX145" i="12"/>
  <c r="BJ53" i="12"/>
  <c r="BJ23" i="12"/>
  <c r="BJ55" i="12"/>
  <c r="BJ86" i="12"/>
  <c r="AX179" i="12"/>
  <c r="AX12" i="12"/>
  <c r="AX219" i="12"/>
  <c r="AX100" i="12"/>
  <c r="AX132" i="12"/>
  <c r="AX223" i="12"/>
  <c r="AX195" i="12"/>
  <c r="AX138" i="12"/>
  <c r="AX148" i="12"/>
  <c r="AX196" i="12"/>
  <c r="AX32" i="12"/>
  <c r="AX45" i="12"/>
  <c r="AX10" i="12"/>
  <c r="AX121" i="12"/>
  <c r="AX213" i="12"/>
  <c r="AX22" i="12"/>
  <c r="AX31" i="12"/>
  <c r="AX63" i="12"/>
  <c r="AX67" i="12"/>
  <c r="AX137" i="12"/>
  <c r="AX176" i="12"/>
  <c r="AX159" i="12"/>
  <c r="AX62" i="12"/>
  <c r="AX192" i="12"/>
  <c r="AX169" i="12"/>
  <c r="AX35" i="12"/>
  <c r="AX152" i="12"/>
  <c r="AX55" i="12"/>
  <c r="AX23" i="12"/>
  <c r="AX113" i="12"/>
  <c r="BJ235" i="12"/>
  <c r="BJ131" i="12"/>
  <c r="BJ8" i="12"/>
  <c r="BJ210" i="12"/>
  <c r="BJ163" i="12"/>
  <c r="BJ113" i="12"/>
  <c r="BJ138" i="12"/>
  <c r="BJ185" i="12"/>
  <c r="BJ54" i="12"/>
  <c r="BJ115" i="12"/>
  <c r="BJ81" i="12"/>
  <c r="BJ77" i="12"/>
  <c r="BJ27" i="12"/>
  <c r="BJ154" i="12"/>
  <c r="BJ159" i="12"/>
  <c r="BJ89" i="12"/>
  <c r="BJ220" i="12"/>
  <c r="BJ4" i="12"/>
  <c r="BJ2" i="12"/>
  <c r="BJ198" i="12"/>
  <c r="BJ45" i="12"/>
  <c r="BJ7" i="12"/>
  <c r="BJ181" i="12"/>
  <c r="BJ183" i="12"/>
  <c r="BJ180" i="12"/>
  <c r="BJ71" i="12"/>
  <c r="BJ141" i="12"/>
  <c r="BJ57" i="12"/>
  <c r="BJ70" i="12"/>
  <c r="BJ61" i="12"/>
  <c r="AX233" i="12"/>
  <c r="AX117" i="12"/>
  <c r="AX181" i="12"/>
  <c r="AX14" i="12"/>
  <c r="AX104" i="12"/>
  <c r="AX127" i="12"/>
  <c r="AX87" i="12"/>
  <c r="AX124" i="12"/>
  <c r="AX49" i="12"/>
  <c r="AX47" i="12"/>
  <c r="AX70" i="12"/>
  <c r="AX46" i="12"/>
  <c r="AX136" i="12"/>
  <c r="AX221" i="12"/>
  <c r="AX172" i="12"/>
  <c r="AX177" i="12"/>
  <c r="AX107" i="12"/>
  <c r="AX146" i="12"/>
  <c r="AX202" i="12"/>
  <c r="AX167" i="12"/>
  <c r="AX74" i="12"/>
  <c r="AX183" i="12"/>
  <c r="AX65" i="12"/>
  <c r="AX231" i="12"/>
  <c r="AX98" i="12"/>
  <c r="AX54" i="12"/>
  <c r="AX115" i="12"/>
  <c r="AX37" i="12"/>
  <c r="AX88" i="12"/>
  <c r="AX180" i="12"/>
  <c r="BJ101" i="12"/>
  <c r="BJ179" i="12"/>
  <c r="BJ195" i="12"/>
  <c r="BJ182" i="12"/>
  <c r="BJ134" i="12"/>
  <c r="BJ139" i="12"/>
  <c r="BJ43" i="12"/>
  <c r="BJ240" i="12"/>
  <c r="BJ222" i="12"/>
  <c r="BJ208" i="12"/>
  <c r="BJ87" i="12"/>
  <c r="BJ187" i="12"/>
  <c r="BJ232" i="12"/>
  <c r="BJ122" i="12"/>
  <c r="BJ239" i="12"/>
  <c r="BJ28" i="12"/>
  <c r="BJ191" i="12"/>
  <c r="BJ48" i="12"/>
  <c r="BJ207" i="12"/>
  <c r="BJ39" i="12"/>
  <c r="BJ151" i="12"/>
  <c r="BJ60" i="12"/>
  <c r="BJ215" i="12"/>
  <c r="BJ123" i="12"/>
  <c r="BJ49" i="12"/>
  <c r="BJ96" i="12"/>
  <c r="BJ106" i="12"/>
  <c r="BJ133" i="12"/>
  <c r="BJ72" i="12"/>
  <c r="BJ219" i="12"/>
  <c r="AX109" i="12"/>
  <c r="AX129" i="12"/>
  <c r="AX50" i="12"/>
  <c r="AX17" i="12"/>
  <c r="AX9" i="12"/>
  <c r="AX18" i="12"/>
  <c r="AX199" i="12"/>
  <c r="AX15" i="12"/>
  <c r="AX68" i="12"/>
  <c r="AX182" i="12"/>
  <c r="AX56" i="12"/>
  <c r="AX3" i="12"/>
  <c r="AX44" i="12"/>
  <c r="AX194" i="12"/>
  <c r="AX160" i="12"/>
  <c r="AX97" i="12"/>
  <c r="AX75" i="12"/>
  <c r="AX218" i="12"/>
  <c r="AX173" i="12"/>
  <c r="AX226" i="12"/>
  <c r="AX28" i="12"/>
  <c r="AX191" i="12"/>
  <c r="AX102" i="12"/>
  <c r="AX164" i="12"/>
  <c r="AX76" i="12"/>
  <c r="AX92" i="12"/>
  <c r="BJ190" i="12"/>
  <c r="BJ64" i="12"/>
  <c r="BJ92" i="12"/>
  <c r="BJ88" i="12"/>
  <c r="BJ227" i="12"/>
  <c r="BJ231" i="12"/>
  <c r="BJ120" i="12"/>
  <c r="BJ105" i="12"/>
  <c r="BJ93" i="12"/>
  <c r="BJ136" i="12"/>
  <c r="BJ14" i="12"/>
  <c r="BJ152" i="12"/>
  <c r="BJ177" i="12"/>
  <c r="BJ34" i="12"/>
  <c r="BJ90" i="12"/>
  <c r="BJ221" i="12"/>
  <c r="BJ51" i="12"/>
  <c r="BJ205" i="12"/>
  <c r="BJ171" i="12"/>
  <c r="BJ213" i="12"/>
  <c r="BJ199" i="12"/>
  <c r="BJ200" i="12"/>
  <c r="BJ116" i="12"/>
  <c r="BJ153" i="12"/>
  <c r="BJ135" i="12"/>
  <c r="BJ148" i="12"/>
  <c r="BJ40" i="12"/>
  <c r="BJ196" i="12"/>
  <c r="BJ47" i="12"/>
  <c r="BJ223" i="12"/>
  <c r="AX120" i="12"/>
  <c r="AX48" i="12"/>
  <c r="AX227" i="12"/>
  <c r="AX232" i="12"/>
  <c r="AX24" i="12"/>
  <c r="AX101" i="12"/>
  <c r="AX57" i="12"/>
  <c r="AX52" i="12"/>
  <c r="AX235" i="12"/>
  <c r="AX163" i="12"/>
  <c r="AX131" i="12"/>
  <c r="AX190" i="12"/>
  <c r="AX4" i="12"/>
  <c r="AX189" i="12"/>
  <c r="AX99" i="12"/>
  <c r="AX33" i="12"/>
  <c r="AX230" i="12"/>
  <c r="AX193" i="12"/>
  <c r="AX25" i="12"/>
  <c r="AX205" i="12"/>
  <c r="AX30" i="12"/>
  <c r="AX122" i="12"/>
  <c r="AX43" i="12"/>
  <c r="AX236" i="12"/>
  <c r="AX108" i="12"/>
  <c r="AX197" i="12"/>
  <c r="AX34" i="12"/>
  <c r="AX155" i="12"/>
  <c r="AX78" i="12"/>
  <c r="AX228" i="12"/>
  <c r="AX5" i="12"/>
  <c r="BJ236" i="12"/>
  <c r="BJ150" i="12"/>
  <c r="BJ65" i="12"/>
  <c r="BJ203" i="12"/>
  <c r="BJ142" i="12"/>
  <c r="BJ111" i="12"/>
  <c r="BJ147" i="12"/>
  <c r="BJ218" i="12"/>
  <c r="BJ114" i="12"/>
  <c r="BJ188" i="12"/>
  <c r="BJ74" i="12"/>
  <c r="BJ167" i="12"/>
  <c r="BJ125" i="12"/>
  <c r="BJ209" i="12"/>
  <c r="BJ130" i="12"/>
  <c r="BJ127" i="12"/>
  <c r="BJ206" i="12"/>
  <c r="BJ214" i="12"/>
  <c r="BJ164" i="12"/>
  <c r="BJ162" i="12"/>
  <c r="BJ121" i="12"/>
  <c r="BJ234" i="12"/>
  <c r="BJ10" i="12"/>
  <c r="BJ103" i="12"/>
  <c r="BJ95" i="12"/>
  <c r="BJ3" i="12"/>
  <c r="BJ82" i="12"/>
  <c r="BJ19" i="12"/>
  <c r="BJ168" i="12"/>
  <c r="BJ193" i="12"/>
  <c r="AX156" i="12"/>
  <c r="AX85" i="12"/>
  <c r="AX83" i="12"/>
  <c r="AX206" i="12"/>
  <c r="AX220" i="12"/>
  <c r="AX112" i="12"/>
  <c r="AX114" i="12"/>
  <c r="AX150" i="12"/>
  <c r="AX6" i="12"/>
  <c r="AX42" i="12"/>
  <c r="AX147" i="12"/>
  <c r="AX171" i="12"/>
  <c r="AX229" i="12"/>
  <c r="AX26" i="12"/>
  <c r="AX216" i="12"/>
  <c r="AX140" i="12"/>
  <c r="AX153" i="12"/>
  <c r="AX53" i="12"/>
  <c r="AX13" i="12"/>
  <c r="AX170" i="12"/>
  <c r="AX168" i="12"/>
  <c r="AX149" i="12"/>
  <c r="AX165" i="12"/>
  <c r="AX66" i="12"/>
  <c r="AX19" i="12"/>
  <c r="AX211" i="12"/>
  <c r="AX215" i="12"/>
  <c r="AX238" i="12"/>
  <c r="AX123" i="12"/>
  <c r="AX96" i="12"/>
  <c r="AX81" i="12"/>
  <c r="BJ24" i="12"/>
  <c r="BJ160" i="12"/>
  <c r="BJ140" i="12"/>
  <c r="BJ192" i="12"/>
  <c r="BJ21" i="12"/>
  <c r="BJ22" i="12"/>
  <c r="BJ91" i="12"/>
  <c r="BJ202" i="12"/>
  <c r="BJ35" i="12"/>
  <c r="BJ233" i="12"/>
  <c r="BJ238" i="12"/>
  <c r="BJ42" i="12"/>
  <c r="BJ99" i="12"/>
  <c r="BJ75" i="12"/>
  <c r="BJ33" i="12"/>
  <c r="BJ12" i="12"/>
  <c r="BJ143" i="12"/>
  <c r="BJ80" i="12"/>
  <c r="BJ59" i="12"/>
  <c r="BJ102" i="12"/>
  <c r="BJ84" i="12"/>
  <c r="BJ165" i="12"/>
  <c r="BJ158" i="12"/>
  <c r="BJ56" i="12"/>
  <c r="BJ62" i="12"/>
  <c r="BJ118" i="12"/>
  <c r="BJ137" i="12"/>
  <c r="BJ112" i="12"/>
  <c r="BJ6" i="12"/>
  <c r="BJ76" i="12"/>
  <c r="AX204" i="12"/>
  <c r="AX106" i="12"/>
  <c r="AX95" i="12"/>
  <c r="AX71" i="12"/>
  <c r="AX241" i="12"/>
  <c r="AX198" i="12"/>
  <c r="AX212" i="12"/>
  <c r="AX72" i="12"/>
  <c r="AX201" i="12"/>
  <c r="AX143" i="12"/>
  <c r="AX184" i="12"/>
  <c r="AX110" i="12"/>
  <c r="AX187" i="12"/>
  <c r="AX208" i="12"/>
  <c r="AX58" i="12"/>
  <c r="AX11" i="12"/>
  <c r="AX234" i="12"/>
  <c r="AX16" i="12"/>
  <c r="AX20" i="12"/>
  <c r="AX139" i="12"/>
  <c r="AX144" i="12"/>
  <c r="AX93" i="12"/>
  <c r="AX224" i="12"/>
  <c r="AX39" i="12"/>
  <c r="AX7" i="12"/>
  <c r="AX40" i="12"/>
  <c r="AX80" i="12"/>
  <c r="AX225" i="12"/>
  <c r="AX240" i="12"/>
  <c r="AX154" i="12"/>
  <c r="AX178" i="12"/>
  <c r="BJ78" i="12"/>
  <c r="BJ37" i="12"/>
  <c r="BJ128" i="12"/>
  <c r="BJ174" i="12"/>
  <c r="BJ69" i="12"/>
  <c r="BJ41" i="12"/>
  <c r="BJ189" i="12"/>
  <c r="BJ166" i="12"/>
  <c r="BJ85" i="12"/>
  <c r="BJ145" i="12"/>
  <c r="BJ50" i="12"/>
  <c r="BJ178" i="12"/>
  <c r="BJ11" i="12"/>
  <c r="BJ124" i="12"/>
  <c r="BJ20" i="12"/>
  <c r="BJ79" i="12"/>
  <c r="BJ63" i="12"/>
  <c r="BJ73" i="12"/>
  <c r="BJ170" i="12"/>
  <c r="BJ172" i="12"/>
  <c r="BJ237" i="12"/>
  <c r="BJ5" i="12"/>
  <c r="BJ149" i="12"/>
  <c r="BJ97" i="12"/>
  <c r="BJ104" i="12"/>
  <c r="BJ32" i="12"/>
  <c r="BJ15" i="12"/>
  <c r="BJ38" i="12"/>
  <c r="BJ161" i="12"/>
  <c r="BJ67" i="12"/>
  <c r="AX77" i="12"/>
  <c r="AX207" i="12"/>
  <c r="AX21" i="12"/>
  <c r="AX210" i="12"/>
  <c r="AX209" i="12"/>
  <c r="AX118" i="12"/>
  <c r="AX188" i="12"/>
  <c r="AX91" i="12"/>
  <c r="AX36" i="12"/>
  <c r="AX175" i="12"/>
  <c r="AX151" i="12"/>
  <c r="AX59" i="12"/>
  <c r="AX174" i="12"/>
  <c r="AX239" i="12"/>
  <c r="AX38" i="12"/>
  <c r="AX61" i="12"/>
  <c r="AX157" i="12"/>
  <c r="AX200" i="12"/>
  <c r="AX162" i="12"/>
  <c r="AX125" i="12"/>
  <c r="AX128" i="12"/>
  <c r="AX111" i="12"/>
  <c r="AX60" i="12"/>
  <c r="AX186" i="12"/>
  <c r="AX79" i="12"/>
  <c r="AX116" i="12"/>
  <c r="AX134" i="12"/>
  <c r="AX2" i="12"/>
  <c r="AX119" i="12"/>
  <c r="AX69" i="12"/>
  <c r="BJ107" i="12"/>
  <c r="BJ132" i="12"/>
  <c r="BJ144" i="12"/>
  <c r="BJ18" i="12"/>
  <c r="BJ110" i="12"/>
  <c r="BJ108" i="12"/>
  <c r="BJ212" i="12"/>
  <c r="BJ225" i="12"/>
  <c r="BJ204" i="12"/>
  <c r="BJ156" i="12"/>
  <c r="BJ26" i="12"/>
  <c r="BJ216" i="12"/>
  <c r="BJ224" i="12"/>
  <c r="BJ228" i="12"/>
  <c r="BJ94" i="12"/>
  <c r="BJ17" i="12"/>
  <c r="BJ30" i="12"/>
  <c r="BJ13" i="12"/>
  <c r="BJ25" i="12"/>
  <c r="BJ169" i="12"/>
  <c r="BJ176" i="12"/>
  <c r="BJ173" i="12"/>
  <c r="BJ201" i="12"/>
  <c r="BJ126" i="12"/>
  <c r="BJ100" i="12"/>
  <c r="BJ31" i="12"/>
  <c r="BJ66" i="12"/>
  <c r="BJ58" i="12"/>
  <c r="BJ175" i="12"/>
  <c r="BA157" i="12"/>
  <c r="BA64" i="12"/>
  <c r="BA67" i="12"/>
  <c r="BA230" i="12"/>
  <c r="BA112" i="12"/>
  <c r="BA51" i="12"/>
  <c r="BA127" i="12"/>
  <c r="BA203" i="12"/>
  <c r="BA204" i="12"/>
  <c r="BA94" i="12"/>
  <c r="BA98" i="12"/>
  <c r="BA4" i="12"/>
  <c r="BA61" i="12"/>
  <c r="BA169" i="12"/>
  <c r="BA187" i="12"/>
  <c r="AP17" i="12"/>
  <c r="AP181" i="12"/>
  <c r="AP172" i="12"/>
  <c r="AP55" i="12"/>
  <c r="AP85" i="12"/>
  <c r="AP144" i="12"/>
  <c r="AP236" i="12"/>
  <c r="AP162" i="12"/>
  <c r="AP82" i="12"/>
  <c r="AP3" i="12"/>
  <c r="AP9" i="12"/>
  <c r="AP136" i="12"/>
  <c r="AP89" i="12"/>
  <c r="AP96" i="12"/>
  <c r="AP74" i="12"/>
  <c r="AP59" i="12"/>
  <c r="AP146" i="12"/>
  <c r="AP20" i="12"/>
  <c r="AP135" i="12"/>
  <c r="AP104" i="12"/>
  <c r="AP23" i="12"/>
  <c r="AP111" i="12"/>
  <c r="AP208" i="12"/>
  <c r="AP167" i="12"/>
  <c r="AP114" i="12"/>
  <c r="AP188" i="12"/>
  <c r="AP16" i="12"/>
  <c r="AP71" i="12"/>
  <c r="AP63" i="12"/>
  <c r="AP27" i="12"/>
  <c r="AP57" i="12"/>
  <c r="AP70" i="12"/>
  <c r="AP239" i="12"/>
  <c r="AP99" i="12"/>
  <c r="AP164" i="12"/>
  <c r="AP33" i="12"/>
  <c r="AP95" i="12"/>
  <c r="AP201" i="12"/>
  <c r="AP106" i="12"/>
  <c r="AP142" i="12"/>
  <c r="AP14" i="12"/>
  <c r="AP191" i="12"/>
  <c r="AP134" i="12"/>
  <c r="AP92" i="12"/>
  <c r="AP195" i="12"/>
  <c r="AP116" i="12"/>
  <c r="AP77" i="12"/>
  <c r="AP78" i="12"/>
  <c r="AP138" i="12"/>
  <c r="AP178" i="12"/>
  <c r="AP100" i="12"/>
  <c r="AP213" i="12"/>
  <c r="AP226" i="12"/>
  <c r="AP5" i="12"/>
  <c r="AP220" i="12"/>
  <c r="AP61" i="12"/>
  <c r="AP79" i="12"/>
  <c r="AP147" i="12"/>
  <c r="AP102" i="12"/>
  <c r="AP48" i="12"/>
  <c r="AP238" i="12"/>
  <c r="AP152" i="12"/>
  <c r="AP7" i="12"/>
  <c r="AP53" i="12"/>
  <c r="AP123" i="12"/>
  <c r="AP34" i="12"/>
  <c r="AP165" i="12"/>
  <c r="AP117" i="12"/>
  <c r="AP29" i="12"/>
  <c r="AP94" i="12"/>
  <c r="AP132" i="12"/>
  <c r="AP173" i="12"/>
  <c r="AP232" i="12"/>
  <c r="AP131" i="12"/>
  <c r="AP2" i="12"/>
  <c r="AP203" i="12"/>
  <c r="AP31" i="12"/>
  <c r="AP127" i="12"/>
  <c r="AP202" i="12"/>
  <c r="AP97" i="12"/>
  <c r="AP30" i="12"/>
  <c r="AP187" i="12"/>
  <c r="AP108" i="12"/>
  <c r="AP197" i="12"/>
  <c r="AP221" i="12"/>
  <c r="AP186" i="12"/>
  <c r="AP176" i="12"/>
  <c r="AP161" i="12"/>
  <c r="AP217" i="12"/>
  <c r="AP121" i="12"/>
  <c r="AP35" i="12"/>
  <c r="AP50" i="12"/>
  <c r="AP8" i="12"/>
  <c r="AP109" i="12"/>
  <c r="AP67" i="12"/>
  <c r="BO104" i="12"/>
  <c r="BH9" i="12"/>
  <c r="BH240" i="12"/>
  <c r="BH80" i="12"/>
  <c r="BH90" i="12"/>
  <c r="BH180" i="12"/>
  <c r="BH224" i="12"/>
  <c r="BH222" i="12"/>
  <c r="BH33" i="12"/>
  <c r="BH192" i="12"/>
  <c r="BH84" i="12"/>
  <c r="BH103" i="12"/>
  <c r="BH170" i="12"/>
  <c r="BH145" i="12"/>
  <c r="BH38" i="12"/>
  <c r="BH8" i="12"/>
  <c r="BH213" i="12"/>
  <c r="BH138" i="12"/>
  <c r="BH237" i="12"/>
  <c r="BH50" i="12"/>
  <c r="BH104" i="12"/>
  <c r="BH3" i="12"/>
  <c r="BH56" i="12"/>
  <c r="BH188" i="12"/>
  <c r="BH126" i="12"/>
  <c r="BH49" i="12"/>
  <c r="BH60" i="12"/>
  <c r="BH199" i="12"/>
  <c r="BH217" i="12"/>
  <c r="BH27" i="12"/>
  <c r="BH86" i="12"/>
  <c r="BH66" i="12"/>
  <c r="BH31" i="12"/>
  <c r="BH176" i="12"/>
  <c r="BH140" i="12"/>
  <c r="BH179" i="12"/>
  <c r="BH122" i="12"/>
  <c r="BH97" i="12"/>
  <c r="BH241" i="12"/>
  <c r="BH127" i="12"/>
  <c r="BH101" i="12"/>
  <c r="BH165" i="12"/>
  <c r="BH5" i="12"/>
  <c r="BH159" i="12"/>
  <c r="BH95" i="12"/>
  <c r="BH193" i="12"/>
  <c r="BH236" i="12"/>
  <c r="BH214" i="12"/>
  <c r="BH230" i="12"/>
  <c r="BH54" i="12"/>
  <c r="BH76" i="12"/>
  <c r="BH150" i="12"/>
  <c r="BH92" i="12"/>
  <c r="BH61" i="12"/>
  <c r="BH215" i="12"/>
  <c r="BH69" i="12"/>
  <c r="BH202" i="12"/>
  <c r="BH7" i="12"/>
  <c r="BH173" i="12"/>
  <c r="BH35" i="12"/>
  <c r="BH63" i="12"/>
  <c r="BH209" i="12"/>
  <c r="BH64" i="12"/>
  <c r="BH142" i="12"/>
  <c r="BH135" i="12"/>
  <c r="BH13" i="12"/>
  <c r="BH162" i="12"/>
  <c r="BH48" i="12"/>
  <c r="BH238" i="12"/>
  <c r="BH233" i="12"/>
  <c r="BH208" i="12"/>
  <c r="BH210" i="12"/>
  <c r="BH146" i="12"/>
  <c r="BH190" i="12"/>
  <c r="BH118" i="12"/>
  <c r="BH139" i="12"/>
  <c r="BH125" i="12"/>
  <c r="BH107" i="12"/>
  <c r="BH88" i="12"/>
  <c r="BH106" i="12"/>
  <c r="BH117" i="12"/>
  <c r="BH67" i="12"/>
  <c r="BH114" i="12"/>
  <c r="BH174" i="12"/>
  <c r="BH96" i="12"/>
  <c r="BH203" i="12"/>
  <c r="BH239" i="12"/>
  <c r="BH157" i="12"/>
  <c r="BH6" i="12"/>
  <c r="BH218" i="12"/>
  <c r="BH58" i="12"/>
  <c r="BH39" i="12"/>
  <c r="BH136" i="12"/>
  <c r="BH98" i="12"/>
  <c r="BH77" i="12"/>
  <c r="BH68" i="12"/>
  <c r="BH131" i="12"/>
  <c r="BH23" i="12"/>
  <c r="BH168" i="12"/>
  <c r="BH191" i="12"/>
  <c r="BH72" i="12"/>
  <c r="BH99" i="12"/>
  <c r="BH211" i="12"/>
  <c r="BH197" i="12"/>
  <c r="BH18" i="12"/>
  <c r="BH134" i="12"/>
  <c r="BH167" i="12"/>
  <c r="BH55" i="12"/>
  <c r="BH128" i="12"/>
  <c r="BH30" i="12"/>
  <c r="BH53" i="12"/>
  <c r="BH65" i="12"/>
  <c r="BH206" i="12"/>
  <c r="BH26" i="12"/>
  <c r="BH124" i="12"/>
  <c r="BH11" i="12"/>
  <c r="BH109" i="12"/>
  <c r="BH152" i="12"/>
  <c r="BH169" i="12"/>
  <c r="BH231" i="12"/>
  <c r="BH119" i="12"/>
  <c r="BH20" i="12"/>
  <c r="BH207" i="12"/>
  <c r="BH226" i="12"/>
  <c r="BH166" i="12"/>
  <c r="BH181" i="12"/>
  <c r="BH205" i="12"/>
  <c r="BH16" i="12"/>
  <c r="BH183" i="12"/>
  <c r="BH201" i="12"/>
  <c r="BH184" i="12"/>
  <c r="BH105" i="12"/>
  <c r="BH34" i="12"/>
  <c r="BH59" i="12"/>
  <c r="BH24" i="12"/>
  <c r="BH147" i="12"/>
  <c r="BH221" i="12"/>
  <c r="BH14" i="12"/>
  <c r="BH129" i="12"/>
  <c r="BH2" i="12"/>
  <c r="BH219" i="12"/>
  <c r="BH227" i="12"/>
  <c r="BH163" i="12"/>
  <c r="BH108" i="12"/>
  <c r="BH232" i="12"/>
  <c r="BH10" i="12"/>
  <c r="BH164" i="12"/>
  <c r="BH151" i="12"/>
  <c r="BH196" i="12"/>
  <c r="BH234" i="12"/>
  <c r="BH46" i="12"/>
  <c r="BH17" i="12"/>
  <c r="BH91" i="12"/>
  <c r="BH71" i="12"/>
  <c r="BH82" i="12"/>
  <c r="BH182" i="12"/>
  <c r="BH186" i="12"/>
  <c r="BH41" i="12"/>
  <c r="BH102" i="12"/>
  <c r="BH225" i="12"/>
  <c r="BH171" i="12"/>
  <c r="BH189" i="12"/>
  <c r="BH100" i="12"/>
  <c r="BH177" i="12"/>
  <c r="BH216" i="12"/>
  <c r="BH132" i="12"/>
  <c r="BH29" i="12"/>
  <c r="BH93" i="12"/>
  <c r="BH28" i="12"/>
  <c r="BH194" i="12"/>
  <c r="BH235" i="12"/>
  <c r="BH112" i="12"/>
  <c r="BH185" i="12"/>
  <c r="BH44" i="12"/>
  <c r="BH85" i="12"/>
  <c r="BH25" i="12"/>
  <c r="BH83" i="12"/>
  <c r="BH36" i="12"/>
  <c r="BH204" i="12"/>
  <c r="BH113" i="12"/>
  <c r="BH40" i="12"/>
  <c r="BA54" i="12"/>
  <c r="BA213" i="12"/>
  <c r="BA120" i="12"/>
  <c r="BA237" i="12"/>
  <c r="BA39" i="12"/>
  <c r="BA195" i="12"/>
  <c r="BA235" i="12"/>
  <c r="BA118" i="12"/>
  <c r="BA91" i="12"/>
  <c r="BA218" i="12"/>
  <c r="BA27" i="12"/>
  <c r="BA140" i="12"/>
  <c r="BA149" i="12"/>
  <c r="BA160" i="12"/>
  <c r="BA196" i="12"/>
  <c r="BA231" i="12"/>
  <c r="BA212" i="12"/>
  <c r="BA57" i="12"/>
  <c r="BA125" i="12"/>
  <c r="BA152" i="12"/>
  <c r="BA87" i="12"/>
  <c r="BA172" i="12"/>
  <c r="BA224" i="12"/>
  <c r="BA49" i="12"/>
  <c r="BA74" i="12"/>
  <c r="BA22" i="12"/>
  <c r="BA126" i="12"/>
  <c r="BA175" i="12"/>
  <c r="BA48" i="12"/>
  <c r="BA141" i="12"/>
  <c r="BA222" i="12"/>
  <c r="BA137" i="12"/>
  <c r="BA101" i="12"/>
  <c r="BA171" i="12"/>
  <c r="BA7" i="12"/>
  <c r="BA60" i="12"/>
  <c r="BA93" i="12"/>
  <c r="BA232" i="12"/>
  <c r="BA162" i="12"/>
  <c r="BA25" i="12"/>
  <c r="BA68" i="12"/>
  <c r="BA178" i="12"/>
  <c r="BA240" i="12"/>
  <c r="BA166" i="12"/>
  <c r="BA70" i="12"/>
  <c r="BA164" i="12"/>
  <c r="BA37" i="12"/>
  <c r="BA139" i="12"/>
  <c r="BA108" i="12"/>
  <c r="BA134" i="12"/>
  <c r="BA106" i="12"/>
  <c r="BA59" i="12"/>
  <c r="BA143" i="12"/>
  <c r="BA80" i="12"/>
  <c r="BA188" i="12"/>
  <c r="BA110" i="12"/>
  <c r="BA234" i="12"/>
  <c r="BA119" i="12"/>
  <c r="BA206" i="12"/>
  <c r="BA168" i="12"/>
  <c r="BA3" i="12"/>
  <c r="BA209" i="12"/>
  <c r="BA5" i="12"/>
  <c r="BA132" i="12"/>
  <c r="BA201" i="12"/>
  <c r="BA183" i="12"/>
  <c r="BA215" i="12"/>
  <c r="BA147" i="12"/>
  <c r="BA31" i="12"/>
  <c r="BA13" i="12"/>
  <c r="BA109" i="12"/>
  <c r="BA90" i="12"/>
  <c r="BA19" i="12"/>
  <c r="BA121" i="12"/>
  <c r="BA56" i="12"/>
  <c r="BA38" i="12"/>
  <c r="BA95" i="12"/>
  <c r="BA133" i="12"/>
  <c r="BA100" i="12"/>
  <c r="BA194" i="12"/>
  <c r="BA225" i="12"/>
  <c r="BA217" i="12"/>
  <c r="BA45" i="12"/>
  <c r="BA50" i="12"/>
  <c r="BA107" i="12"/>
  <c r="BA113" i="12"/>
  <c r="BA8" i="12"/>
  <c r="BA167" i="12"/>
  <c r="BA181" i="12"/>
  <c r="BA114" i="12"/>
  <c r="BA15" i="12"/>
  <c r="BA73" i="12"/>
  <c r="BA211" i="12"/>
  <c r="BA228" i="12"/>
  <c r="BA63" i="12"/>
  <c r="BA198" i="12"/>
  <c r="BA97" i="12"/>
  <c r="BA189" i="12"/>
  <c r="BA75" i="12"/>
  <c r="BA241" i="12"/>
  <c r="BA205" i="12"/>
  <c r="BA207" i="12"/>
  <c r="BA36" i="12"/>
  <c r="BA32" i="12"/>
  <c r="BA193" i="12"/>
  <c r="BA186" i="12"/>
  <c r="BA53" i="12"/>
  <c r="BA9" i="12"/>
  <c r="BA92" i="12"/>
  <c r="BA123" i="12"/>
  <c r="BA229" i="12"/>
  <c r="BA79" i="12"/>
  <c r="BA18" i="12"/>
  <c r="BA192" i="12"/>
  <c r="BA85" i="12"/>
  <c r="BA155" i="12"/>
  <c r="BA145" i="12"/>
  <c r="BA82" i="12"/>
  <c r="BA77" i="12"/>
  <c r="BA20" i="12"/>
  <c r="BA55" i="12"/>
  <c r="BA89" i="12"/>
  <c r="BA197" i="12"/>
  <c r="BA72" i="12"/>
  <c r="BA184" i="12"/>
  <c r="BA173" i="12"/>
  <c r="BA176" i="12"/>
  <c r="BA81" i="12"/>
  <c r="BA131" i="12"/>
  <c r="BA214" i="12"/>
  <c r="BA76" i="12"/>
  <c r="BA136" i="12"/>
  <c r="BA150" i="12"/>
  <c r="BA26" i="12"/>
  <c r="BA182" i="12"/>
  <c r="BA138" i="12"/>
  <c r="BA52" i="12"/>
  <c r="BA78" i="12"/>
  <c r="BA111" i="12"/>
  <c r="BA43" i="12"/>
  <c r="BA34" i="12"/>
  <c r="BA208" i="12"/>
  <c r="BA116" i="12"/>
  <c r="BA14" i="12"/>
  <c r="BA10" i="12"/>
  <c r="BA24" i="12"/>
  <c r="BA46" i="12"/>
  <c r="BA159" i="12"/>
  <c r="BA71" i="12"/>
  <c r="BA219" i="12"/>
  <c r="BA21" i="12"/>
  <c r="BA40" i="12"/>
  <c r="BA144" i="12"/>
  <c r="BA142" i="12"/>
  <c r="BA66" i="12"/>
  <c r="BA62" i="12"/>
  <c r="BA210" i="12"/>
  <c r="BA42" i="12"/>
  <c r="BA29" i="12"/>
  <c r="BA33" i="12"/>
  <c r="BA226" i="12"/>
  <c r="BA151" i="12"/>
  <c r="BA158" i="12"/>
  <c r="BA23" i="12"/>
  <c r="BA227" i="12"/>
  <c r="BA170" i="12"/>
  <c r="BA16" i="12"/>
  <c r="BA84" i="12"/>
  <c r="BA103" i="12"/>
  <c r="BA65" i="12"/>
  <c r="BA135" i="12"/>
  <c r="BA238" i="12"/>
  <c r="BA239" i="12"/>
  <c r="BA191" i="12"/>
  <c r="BA233" i="12"/>
  <c r="BA12" i="12"/>
  <c r="BA2" i="12"/>
  <c r="BA47" i="12"/>
  <c r="BA117" i="12"/>
  <c r="BA6" i="12"/>
  <c r="BA17" i="12"/>
  <c r="BA122" i="12"/>
  <c r="BA105" i="12"/>
  <c r="BA179" i="12"/>
  <c r="BA130" i="12"/>
  <c r="BA161" i="12"/>
  <c r="BA165" i="12"/>
  <c r="BA200" i="12"/>
  <c r="BA99" i="12"/>
  <c r="BA58" i="12"/>
  <c r="BA174" i="12"/>
  <c r="BA129" i="12"/>
  <c r="BA86" i="12"/>
  <c r="BA96" i="12"/>
  <c r="BA28" i="12"/>
  <c r="BA146" i="12"/>
  <c r="BA236" i="12"/>
  <c r="BA221" i="12"/>
  <c r="BA102" i="12"/>
  <c r="BA156" i="12"/>
  <c r="BA153" i="12"/>
  <c r="BA154" i="12"/>
  <c r="BA163" i="12"/>
  <c r="BA11" i="12"/>
  <c r="BA115" i="12"/>
  <c r="BA69" i="12"/>
  <c r="BA220" i="12"/>
  <c r="BA185" i="12"/>
  <c r="BA35" i="12"/>
  <c r="BA216" i="12"/>
  <c r="BF242" i="12"/>
  <c r="CH104" i="12"/>
  <c r="BA88" i="12"/>
  <c r="BA30" i="12"/>
  <c r="BA180" i="12"/>
  <c r="BA190" i="12"/>
  <c r="BD82" i="12"/>
  <c r="BD88" i="12"/>
  <c r="BD79" i="12"/>
  <c r="BD23" i="12"/>
  <c r="BD171" i="12"/>
  <c r="BD232" i="12"/>
  <c r="BD146" i="12"/>
  <c r="BD32" i="12"/>
  <c r="BD10" i="12"/>
  <c r="BD64" i="12"/>
  <c r="BD67" i="12"/>
  <c r="BD220" i="12"/>
  <c r="BD217" i="12"/>
  <c r="BD187" i="12"/>
  <c r="BD21" i="12"/>
  <c r="BD172" i="12"/>
  <c r="BD19" i="12"/>
  <c r="BD231" i="12"/>
  <c r="BD196" i="12"/>
  <c r="BD85" i="12"/>
  <c r="BD77" i="12"/>
  <c r="AZ25" i="12"/>
  <c r="AY132" i="12"/>
  <c r="AY150" i="12"/>
  <c r="AY215" i="12"/>
  <c r="AY136" i="12"/>
  <c r="AY181" i="12"/>
  <c r="AY204" i="12"/>
  <c r="AY164" i="12"/>
  <c r="AY117" i="12"/>
  <c r="AY36" i="12"/>
  <c r="AY229" i="12"/>
  <c r="AY104" i="12"/>
  <c r="AY79" i="12"/>
  <c r="AY144" i="12"/>
  <c r="AY34" i="12"/>
  <c r="AY92" i="12"/>
  <c r="AY43" i="12"/>
  <c r="AY188" i="12"/>
  <c r="AY224" i="12"/>
  <c r="AY85" i="12"/>
  <c r="AY231" i="12"/>
  <c r="AY189" i="12"/>
  <c r="AY193" i="12"/>
  <c r="AY68" i="12"/>
  <c r="AY82" i="12"/>
  <c r="AY187" i="12"/>
  <c r="AY121" i="12"/>
  <c r="AY97" i="12"/>
  <c r="AY173" i="12"/>
  <c r="AY30" i="12"/>
  <c r="AY174" i="12"/>
  <c r="AY126" i="12"/>
  <c r="AY198" i="12"/>
  <c r="AY90" i="12"/>
  <c r="AY95" i="12"/>
  <c r="AY207" i="12"/>
  <c r="AY151" i="12"/>
  <c r="AY218" i="12"/>
  <c r="AY179" i="12"/>
  <c r="AY52" i="12"/>
  <c r="AY45" i="12"/>
  <c r="AY226" i="12"/>
  <c r="AY205" i="12"/>
  <c r="AY137" i="12"/>
  <c r="AY220" i="12"/>
  <c r="AY5" i="12"/>
  <c r="AY240" i="12"/>
  <c r="AY41" i="12"/>
  <c r="AY238" i="12"/>
  <c r="AY236" i="12"/>
  <c r="AY149" i="12"/>
  <c r="AY22" i="12"/>
  <c r="AY200" i="12"/>
  <c r="AY86" i="12"/>
  <c r="AY153" i="12"/>
  <c r="AY96" i="12"/>
  <c r="AY131" i="12"/>
  <c r="AY145" i="12"/>
  <c r="AY194" i="12"/>
  <c r="AY227" i="12"/>
  <c r="AY81" i="12"/>
  <c r="AY51" i="12"/>
  <c r="AY32" i="12"/>
  <c r="AY168" i="12"/>
  <c r="AY75" i="12"/>
  <c r="AY62" i="12"/>
  <c r="AY135" i="12"/>
  <c r="AY163" i="12"/>
  <c r="AY177" i="12"/>
  <c r="AY172" i="12"/>
  <c r="AY118" i="12"/>
  <c r="AY169" i="12"/>
  <c r="AY64" i="12"/>
  <c r="AY139" i="12"/>
  <c r="AY38" i="12"/>
  <c r="AY42" i="12"/>
  <c r="AY165" i="12"/>
  <c r="AY67" i="12"/>
  <c r="AY170" i="12"/>
  <c r="AY148" i="12"/>
  <c r="AY120" i="12"/>
  <c r="AY199" i="12"/>
  <c r="AY166" i="12"/>
  <c r="AY162" i="12"/>
  <c r="AY127" i="12"/>
  <c r="AY11" i="12"/>
  <c r="AY10" i="12"/>
  <c r="AY93" i="12"/>
  <c r="AY27" i="12"/>
  <c r="AY98" i="12"/>
  <c r="AY212" i="12"/>
  <c r="AY20" i="12"/>
  <c r="AY119" i="12"/>
  <c r="AY28" i="12"/>
  <c r="AY134" i="12"/>
  <c r="AY6" i="12"/>
  <c r="AY111" i="12"/>
  <c r="AY228" i="12"/>
  <c r="AY155" i="12"/>
  <c r="AY2" i="12"/>
  <c r="AY211" i="12"/>
  <c r="AY25" i="12"/>
  <c r="AY3" i="12"/>
  <c r="AY159" i="12"/>
  <c r="AY234" i="12"/>
  <c r="AY209" i="12"/>
  <c r="AY101" i="12"/>
  <c r="AY232" i="12"/>
  <c r="AY230" i="12"/>
  <c r="AY73" i="12"/>
  <c r="AY156" i="12"/>
  <c r="AY29" i="12"/>
  <c r="AY56" i="12"/>
  <c r="AY26" i="12"/>
  <c r="AY124" i="12"/>
  <c r="AY225" i="12"/>
  <c r="AY50" i="12"/>
  <c r="AY100" i="12"/>
  <c r="AY143" i="12"/>
  <c r="AY157" i="12"/>
  <c r="AY37" i="12"/>
  <c r="AY107" i="12"/>
  <c r="AY223" i="12"/>
  <c r="AY65" i="12"/>
  <c r="AY110" i="12"/>
  <c r="AY49" i="12"/>
  <c r="AY239" i="12"/>
  <c r="AY213" i="12"/>
  <c r="AY35" i="12"/>
  <c r="AY130" i="12"/>
  <c r="AY12" i="12"/>
  <c r="AY197" i="12"/>
  <c r="AY105" i="12"/>
  <c r="AY235" i="12"/>
  <c r="AY217" i="12"/>
  <c r="AY208" i="12"/>
  <c r="AY76" i="12"/>
  <c r="AY122" i="12"/>
  <c r="AY61" i="12"/>
  <c r="AY99" i="12"/>
  <c r="AY237" i="12"/>
  <c r="AY19" i="12"/>
  <c r="AY202" i="12"/>
  <c r="AY72" i="12"/>
  <c r="AY133" i="12"/>
  <c r="AY21" i="12"/>
  <c r="AY13" i="12"/>
  <c r="AY138" i="12"/>
  <c r="AY192" i="12"/>
  <c r="AY66" i="12"/>
  <c r="AY219" i="12"/>
  <c r="AY94" i="12"/>
  <c r="AY114" i="12"/>
  <c r="AY222" i="12"/>
  <c r="AY88" i="12"/>
  <c r="AY69" i="12"/>
  <c r="AY115" i="12"/>
  <c r="AY80" i="12"/>
  <c r="AY210" i="12"/>
  <c r="AY17" i="12"/>
  <c r="AY201" i="12"/>
  <c r="AY57" i="12"/>
  <c r="AY167" i="12"/>
  <c r="AY53" i="12"/>
  <c r="AY47" i="12"/>
  <c r="AY129" i="12"/>
  <c r="AY7" i="12"/>
  <c r="AY116" i="12"/>
  <c r="AY77" i="12"/>
  <c r="AY33" i="12"/>
  <c r="AY140" i="12"/>
  <c r="AY4" i="12"/>
  <c r="AY147" i="12"/>
  <c r="AY160" i="12"/>
  <c r="AY15" i="12"/>
  <c r="AY84" i="12"/>
  <c r="AY87" i="12"/>
  <c r="AY191" i="12"/>
  <c r="AY142" i="12"/>
  <c r="AY71" i="12"/>
  <c r="AY55" i="12"/>
  <c r="AY176" i="12"/>
  <c r="AY123" i="12"/>
  <c r="AY78" i="12"/>
  <c r="BI197" i="12"/>
  <c r="BI204" i="12"/>
  <c r="BI90" i="12"/>
  <c r="BI145" i="12"/>
  <c r="BI159" i="12"/>
  <c r="BI219" i="12"/>
  <c r="BI188" i="12"/>
  <c r="BI233" i="12"/>
  <c r="BI66" i="12"/>
  <c r="BI123" i="12"/>
  <c r="BI220" i="12"/>
  <c r="BI161" i="12"/>
  <c r="BI72" i="12"/>
  <c r="BI56" i="12"/>
  <c r="BI151" i="12"/>
  <c r="BI114" i="12"/>
  <c r="BI94" i="12"/>
  <c r="BI91" i="12"/>
  <c r="BI97" i="12"/>
  <c r="BI40" i="12"/>
  <c r="BI32" i="12"/>
  <c r="BI133" i="12"/>
  <c r="BI167" i="12"/>
  <c r="BI30" i="12"/>
  <c r="BI108" i="12"/>
  <c r="BI8" i="12"/>
  <c r="BI194" i="12"/>
  <c r="BI212" i="12"/>
  <c r="BI96" i="12"/>
  <c r="BI71" i="12"/>
  <c r="BI230" i="12"/>
  <c r="BI134" i="12"/>
  <c r="BI101" i="12"/>
  <c r="BI100" i="12"/>
  <c r="BI141" i="12"/>
  <c r="BI135" i="12"/>
  <c r="BI210" i="12"/>
  <c r="BI168" i="12"/>
  <c r="BI92" i="12"/>
  <c r="BI45" i="12"/>
  <c r="BI169" i="12"/>
  <c r="BI122" i="12"/>
  <c r="BI232" i="12"/>
  <c r="BI7" i="12"/>
  <c r="BI192" i="12"/>
  <c r="BI63" i="12"/>
  <c r="BI209" i="12"/>
  <c r="BI99" i="12"/>
  <c r="BI211" i="12"/>
  <c r="BI36" i="12"/>
  <c r="BI183" i="12"/>
  <c r="BI200" i="12"/>
  <c r="BI62" i="12"/>
  <c r="BI10" i="12"/>
  <c r="BI234" i="12"/>
  <c r="BI129" i="12"/>
  <c r="BI117" i="12"/>
  <c r="BI41" i="12"/>
  <c r="BI38" i="12"/>
  <c r="BI193" i="12"/>
  <c r="BI35" i="12"/>
  <c r="BI229" i="12"/>
  <c r="BI59" i="12"/>
  <c r="BI89" i="12"/>
  <c r="BI138" i="12"/>
  <c r="BI126" i="12"/>
  <c r="BI236" i="12"/>
  <c r="BI155" i="12"/>
  <c r="BI20" i="12"/>
  <c r="BI205" i="12"/>
  <c r="BI136" i="12"/>
  <c r="BI70" i="12"/>
  <c r="BI119" i="12"/>
  <c r="BI95" i="12"/>
  <c r="BI110" i="12"/>
  <c r="BI195" i="12"/>
  <c r="BI17" i="12"/>
  <c r="BI153" i="12"/>
  <c r="BI39" i="12"/>
  <c r="BI121" i="12"/>
  <c r="BI106" i="12"/>
  <c r="BI158" i="12"/>
  <c r="BI137" i="12"/>
  <c r="BI11" i="12"/>
  <c r="BI24" i="12"/>
  <c r="BI231" i="12"/>
  <c r="BI37" i="12"/>
  <c r="BI190" i="12"/>
  <c r="BI80" i="12"/>
  <c r="BI206" i="12"/>
  <c r="BI78" i="12"/>
  <c r="BI67" i="12"/>
  <c r="BI149" i="12"/>
  <c r="BI33" i="12"/>
  <c r="BI239" i="12"/>
  <c r="BI154" i="12"/>
  <c r="BI53" i="12"/>
  <c r="BI201" i="12"/>
  <c r="BI29" i="12"/>
  <c r="BI132" i="12"/>
  <c r="BI178" i="12"/>
  <c r="BI179" i="12"/>
  <c r="BI226" i="12"/>
  <c r="BI83" i="12"/>
  <c r="BI14" i="12"/>
  <c r="BI15" i="12"/>
  <c r="BI214" i="12"/>
  <c r="BI3" i="12"/>
  <c r="BI28" i="12"/>
  <c r="BI213" i="12"/>
  <c r="BI109" i="12"/>
  <c r="BI227" i="12"/>
  <c r="BI139" i="12"/>
  <c r="BI75" i="12"/>
  <c r="BI98" i="12"/>
  <c r="BI216" i="12"/>
  <c r="BI74" i="12"/>
  <c r="BI196" i="12"/>
  <c r="BI12" i="12"/>
  <c r="BI107" i="12"/>
  <c r="BI171" i="12"/>
  <c r="BI25" i="12"/>
  <c r="BI228" i="12"/>
  <c r="BI164" i="12"/>
  <c r="BI49" i="12"/>
  <c r="BI150" i="12"/>
  <c r="BI46" i="12"/>
  <c r="BI148" i="12"/>
  <c r="BI86" i="12"/>
  <c r="BI170" i="12"/>
  <c r="BI22" i="12"/>
  <c r="BI166" i="12"/>
  <c r="BI189" i="12"/>
  <c r="BI238" i="12"/>
  <c r="BI116" i="12"/>
  <c r="BI61" i="12"/>
  <c r="BI143" i="12"/>
  <c r="BI48" i="12"/>
  <c r="BI160" i="12"/>
  <c r="BI147" i="12"/>
  <c r="BI203" i="12"/>
  <c r="BI9" i="12"/>
  <c r="BI79" i="12"/>
  <c r="BI198" i="12"/>
  <c r="BI181" i="12"/>
  <c r="BI85" i="12"/>
  <c r="BI19" i="12"/>
  <c r="BI111" i="12"/>
  <c r="BI224" i="12"/>
  <c r="BI65" i="12"/>
  <c r="BI156" i="12"/>
  <c r="BI218" i="12"/>
  <c r="BI187" i="12"/>
  <c r="BI237" i="12"/>
  <c r="BI182" i="12"/>
  <c r="BI142" i="12"/>
  <c r="BI128" i="12"/>
  <c r="BI82" i="12"/>
  <c r="BI13" i="12"/>
  <c r="BI112" i="12"/>
  <c r="BI173" i="12"/>
  <c r="BI241" i="12"/>
  <c r="BI58" i="12"/>
  <c r="BI222" i="12"/>
  <c r="BI221" i="12"/>
  <c r="BI186" i="12"/>
  <c r="BI174" i="12"/>
  <c r="BI55" i="12"/>
  <c r="BI44" i="12"/>
  <c r="BI162" i="12"/>
  <c r="BI103" i="12"/>
  <c r="BI23" i="12"/>
  <c r="BI130" i="12"/>
  <c r="BI6" i="12"/>
  <c r="BI77" i="12"/>
  <c r="BI64" i="12"/>
  <c r="BI69" i="12"/>
  <c r="BI4" i="12"/>
  <c r="BI2" i="12"/>
  <c r="BI16" i="12"/>
  <c r="BI175" i="12"/>
  <c r="BI118" i="12"/>
  <c r="BI177" i="12"/>
  <c r="BI144" i="12"/>
  <c r="BI60" i="12"/>
  <c r="BI184" i="12"/>
  <c r="BI73" i="12"/>
  <c r="BI157" i="12"/>
  <c r="BI152" i="12"/>
  <c r="BI43" i="12"/>
  <c r="BI115" i="12"/>
  <c r="BI172" i="12"/>
  <c r="BI102" i="12"/>
  <c r="BI68" i="12"/>
  <c r="BI31" i="12"/>
  <c r="BI235" i="12"/>
  <c r="BI26" i="12"/>
  <c r="BI104" i="12"/>
  <c r="BI47" i="12"/>
  <c r="BI131" i="12"/>
  <c r="BI18" i="12"/>
  <c r="BI88" i="12"/>
  <c r="BI146" i="12"/>
  <c r="BI207" i="12"/>
  <c r="BI54" i="12"/>
  <c r="BI165" i="12"/>
  <c r="BI51" i="12"/>
  <c r="BI93" i="12"/>
  <c r="BI140" i="12"/>
  <c r="BI124" i="12"/>
  <c r="BI208" i="12"/>
  <c r="BI87" i="12"/>
  <c r="BI57" i="12"/>
  <c r="BI52" i="12"/>
  <c r="BI34" i="12"/>
  <c r="BI127" i="12"/>
  <c r="BI21" i="12"/>
  <c r="BI76" i="12"/>
  <c r="BI27" i="12"/>
  <c r="BI215" i="12"/>
  <c r="BI163" i="12"/>
  <c r="BI42" i="12"/>
  <c r="BI84" i="12"/>
  <c r="BI223" i="12"/>
  <c r="BI5" i="12"/>
  <c r="BI81" i="12"/>
  <c r="BI176" i="12"/>
  <c r="BI202" i="12"/>
  <c r="BI125" i="12"/>
  <c r="BI120" i="12"/>
  <c r="BI225" i="12"/>
  <c r="BI217" i="12"/>
  <c r="BI105" i="12"/>
  <c r="BI185" i="12"/>
  <c r="BI180" i="12"/>
  <c r="BI240" i="12"/>
  <c r="BI50" i="12"/>
  <c r="BI113" i="12"/>
  <c r="BI191" i="12"/>
  <c r="BI199" i="12"/>
  <c r="AN65" i="12"/>
  <c r="AN28" i="12"/>
  <c r="AN193" i="12"/>
  <c r="AN123" i="12"/>
  <c r="AN43" i="12"/>
  <c r="AN14" i="12"/>
  <c r="AN203" i="12"/>
  <c r="AN82" i="12"/>
  <c r="AN212" i="12"/>
  <c r="AN191" i="12"/>
  <c r="AN99" i="12"/>
  <c r="AN182" i="12"/>
  <c r="AN127" i="12"/>
  <c r="AN58" i="12"/>
  <c r="AN215" i="12"/>
  <c r="AN240" i="12"/>
  <c r="AN121" i="12"/>
  <c r="AN187" i="12"/>
  <c r="AN176" i="12"/>
  <c r="AN87" i="12"/>
  <c r="AN115" i="12"/>
  <c r="AN106" i="12"/>
  <c r="AN7" i="12"/>
  <c r="AN81" i="12"/>
  <c r="AN63" i="12"/>
  <c r="AN117" i="12"/>
  <c r="AN199" i="12"/>
  <c r="AN225" i="12"/>
  <c r="AN88" i="12"/>
  <c r="AN197" i="12"/>
  <c r="AN80" i="12"/>
  <c r="AN202" i="12"/>
  <c r="AN142" i="12"/>
  <c r="AN160" i="12"/>
  <c r="AN71" i="12"/>
  <c r="AN45" i="12"/>
  <c r="AN37" i="12"/>
  <c r="AN39" i="12"/>
  <c r="AN52" i="12"/>
  <c r="AN109" i="12"/>
  <c r="AN164" i="12"/>
  <c r="AN103" i="12"/>
  <c r="AN12" i="12"/>
  <c r="AN130" i="12"/>
  <c r="AN98" i="12"/>
  <c r="AN162" i="12"/>
  <c r="AN200" i="12"/>
  <c r="AN122" i="12"/>
  <c r="AN91" i="12"/>
  <c r="AN220" i="12"/>
  <c r="AN17" i="12"/>
  <c r="AN77" i="12"/>
  <c r="AN233" i="12"/>
  <c r="AN214" i="12"/>
  <c r="AN67" i="12"/>
  <c r="AN148" i="12"/>
  <c r="AN229" i="12"/>
  <c r="AN126" i="12"/>
  <c r="AN198" i="12"/>
  <c r="AN44" i="12"/>
  <c r="AN85" i="12"/>
  <c r="AN41" i="12"/>
  <c r="AN76" i="12"/>
  <c r="AN155" i="12"/>
  <c r="AN57" i="12"/>
  <c r="AN9" i="12"/>
  <c r="AN27" i="12"/>
  <c r="AN51" i="12"/>
  <c r="AN119" i="12"/>
  <c r="AN228" i="12"/>
  <c r="AN95" i="12"/>
  <c r="AN35" i="12"/>
  <c r="AN165" i="12"/>
  <c r="AN64" i="12"/>
  <c r="AN144" i="12"/>
  <c r="AN136" i="12"/>
  <c r="AN189" i="12"/>
  <c r="AN97" i="12"/>
  <c r="AN34" i="12"/>
  <c r="AN178" i="12"/>
  <c r="AN90" i="12"/>
  <c r="AN238" i="12"/>
  <c r="AN154" i="12"/>
  <c r="AN232" i="12"/>
  <c r="AN234" i="12"/>
  <c r="AN113" i="12"/>
  <c r="AN61" i="12"/>
  <c r="AN221" i="12"/>
  <c r="AN54" i="12"/>
  <c r="AN196" i="12"/>
  <c r="AN156" i="12"/>
  <c r="AN93" i="12"/>
  <c r="AN73" i="12"/>
  <c r="AN29" i="12"/>
  <c r="AN104" i="12"/>
  <c r="AN166" i="12"/>
  <c r="AN53" i="12"/>
  <c r="AN75" i="12"/>
  <c r="AN159" i="12"/>
  <c r="AN186" i="12"/>
  <c r="AN163" i="12"/>
  <c r="AN177" i="12"/>
  <c r="AN20" i="12"/>
  <c r="AN158" i="12"/>
  <c r="AN211" i="12"/>
  <c r="AN15" i="12"/>
  <c r="AN70" i="12"/>
  <c r="AN4" i="12"/>
  <c r="AN120" i="12"/>
  <c r="AN190" i="12"/>
  <c r="AN172" i="12"/>
  <c r="AN194" i="12"/>
  <c r="AN226" i="12"/>
  <c r="AN40" i="12"/>
  <c r="AN116" i="12"/>
  <c r="AN134" i="12"/>
  <c r="AN33" i="12"/>
  <c r="AN56" i="12"/>
  <c r="AN167" i="12"/>
  <c r="AN157" i="12"/>
  <c r="AN241" i="12"/>
  <c r="AN145" i="12"/>
  <c r="AN149" i="12"/>
  <c r="AN102" i="12"/>
  <c r="AN174" i="12"/>
  <c r="AN96" i="12"/>
  <c r="AN118" i="12"/>
  <c r="AN19" i="12"/>
  <c r="AN184" i="12"/>
  <c r="AN11" i="12"/>
  <c r="AN46" i="12"/>
  <c r="AN47" i="12"/>
  <c r="AN152" i="12"/>
  <c r="AN72" i="12"/>
  <c r="AN30" i="12"/>
  <c r="AN22" i="12"/>
  <c r="AN204" i="12"/>
  <c r="AN146" i="12"/>
  <c r="AN143" i="12"/>
  <c r="AN213" i="12"/>
  <c r="AN151" i="12"/>
  <c r="AN223" i="12"/>
  <c r="AN2" i="12"/>
  <c r="AN26" i="12"/>
  <c r="AN100" i="12"/>
  <c r="AN210" i="12"/>
  <c r="AN84" i="12"/>
  <c r="AN129" i="12"/>
  <c r="AN107" i="12"/>
  <c r="AN112" i="12"/>
  <c r="AN205" i="12"/>
  <c r="AN50" i="12"/>
  <c r="AN138" i="12"/>
  <c r="AN147" i="12"/>
  <c r="AN135" i="12"/>
  <c r="AN16" i="12"/>
  <c r="AN171" i="12"/>
  <c r="AN101" i="12"/>
  <c r="AN105" i="12"/>
  <c r="AN219" i="12"/>
  <c r="AN60" i="12"/>
  <c r="AN24" i="12"/>
  <c r="AN8" i="12"/>
  <c r="AN114" i="12"/>
  <c r="AN74" i="12"/>
  <c r="AN227" i="12"/>
  <c r="AN125" i="12"/>
  <c r="AN68" i="12"/>
  <c r="AN55" i="12"/>
  <c r="AN3" i="12"/>
  <c r="AN18" i="12"/>
  <c r="AN133" i="12"/>
  <c r="AN131" i="12"/>
  <c r="AN36" i="12"/>
  <c r="AN218" i="12"/>
  <c r="AN92" i="12"/>
  <c r="AN192" i="12"/>
  <c r="AN170" i="12"/>
  <c r="AN78" i="12"/>
  <c r="AN111" i="12"/>
  <c r="AN86" i="12"/>
  <c r="AN38" i="12"/>
  <c r="AN231" i="12"/>
  <c r="AN62" i="12"/>
  <c r="AN31" i="12"/>
  <c r="AN216" i="12"/>
  <c r="AN206" i="12"/>
  <c r="AN239" i="12"/>
  <c r="AN195" i="12"/>
  <c r="AN59" i="12"/>
  <c r="AN150" i="12"/>
  <c r="AN69" i="12"/>
  <c r="AN209" i="12"/>
  <c r="AN179" i="12"/>
  <c r="AN13" i="12"/>
  <c r="AN224" i="12"/>
  <c r="AN5" i="12"/>
  <c r="AN207" i="12"/>
  <c r="AN6" i="12"/>
  <c r="AN222" i="12"/>
  <c r="AN132" i="12"/>
  <c r="AN175" i="12"/>
  <c r="AN21" i="12"/>
  <c r="AN94" i="12"/>
  <c r="AN66" i="12"/>
  <c r="AN180" i="12"/>
  <c r="AN168" i="12"/>
  <c r="AN230" i="12"/>
  <c r="AN236" i="12"/>
  <c r="AN169" i="12"/>
  <c r="AN188" i="12"/>
  <c r="AN23" i="12"/>
  <c r="AN49" i="12"/>
  <c r="AN108" i="12"/>
  <c r="AN89" i="12"/>
  <c r="AN110" i="12"/>
  <c r="AN79" i="12"/>
  <c r="AN48" i="12"/>
  <c r="AN235" i="12"/>
  <c r="AN83" i="12"/>
  <c r="AN141" i="12"/>
  <c r="AN137" i="12"/>
  <c r="AN139" i="12"/>
  <c r="AN181" i="12"/>
  <c r="AN32" i="12"/>
  <c r="AN237" i="12"/>
  <c r="AN185" i="12"/>
  <c r="AN128" i="12"/>
  <c r="AN153" i="12"/>
  <c r="AN140" i="12"/>
  <c r="AN10" i="12"/>
  <c r="AN217" i="12"/>
  <c r="AN173" i="12"/>
  <c r="AN124" i="12"/>
  <c r="AN25" i="12"/>
  <c r="AN201" i="12"/>
  <c r="AN183" i="12"/>
  <c r="AN42" i="12"/>
  <c r="AN161" i="12"/>
  <c r="AN208" i="12"/>
  <c r="BD110" i="12"/>
  <c r="BD186" i="12"/>
  <c r="BD13" i="12"/>
  <c r="BD201" i="12"/>
  <c r="BD60" i="12"/>
  <c r="BD234" i="12"/>
  <c r="BD240" i="12"/>
  <c r="BD6" i="12"/>
  <c r="BD203" i="12"/>
  <c r="BD173" i="12"/>
  <c r="BD81" i="12"/>
  <c r="BD15" i="12"/>
  <c r="BD49" i="12"/>
  <c r="BD118" i="12"/>
  <c r="AZ206" i="12"/>
  <c r="AZ199" i="12"/>
  <c r="AZ41" i="12"/>
  <c r="AZ230" i="12"/>
  <c r="AZ211" i="12"/>
  <c r="AZ179" i="12"/>
  <c r="AZ61" i="12"/>
  <c r="AZ68" i="12"/>
  <c r="AZ170" i="12"/>
  <c r="AZ86" i="12"/>
  <c r="AZ222" i="12"/>
  <c r="AZ35" i="12"/>
  <c r="AZ112" i="12"/>
  <c r="AZ73" i="12"/>
  <c r="AZ167" i="12"/>
  <c r="AZ188" i="12"/>
  <c r="AZ151" i="12"/>
  <c r="AZ102" i="12"/>
  <c r="AZ100" i="12"/>
  <c r="AZ27" i="12"/>
  <c r="AZ180" i="12"/>
  <c r="AZ203" i="12"/>
  <c r="AZ227" i="12"/>
  <c r="AZ113" i="12"/>
  <c r="AZ136" i="12"/>
  <c r="AZ122" i="12"/>
  <c r="AZ159" i="12"/>
  <c r="AZ236" i="12"/>
  <c r="AZ101" i="12"/>
  <c r="AZ166" i="12"/>
  <c r="AZ118" i="12"/>
  <c r="AZ26" i="12"/>
  <c r="AZ67" i="12"/>
  <c r="AZ4" i="12"/>
  <c r="AZ8" i="12"/>
  <c r="AZ5" i="12"/>
  <c r="AZ14" i="12"/>
  <c r="AZ46" i="12"/>
  <c r="AZ53" i="12"/>
  <c r="AZ169" i="12"/>
  <c r="AZ142" i="12"/>
  <c r="AZ94" i="12"/>
  <c r="AZ125" i="12"/>
  <c r="AZ115" i="12"/>
  <c r="AZ173" i="12"/>
  <c r="AZ98" i="12"/>
  <c r="AZ99" i="12"/>
  <c r="AZ154" i="12"/>
  <c r="AZ195" i="12"/>
  <c r="AZ209" i="12"/>
  <c r="AZ189" i="12"/>
  <c r="AZ200" i="12"/>
  <c r="AZ198" i="12"/>
  <c r="AZ146" i="12"/>
  <c r="AZ137" i="12"/>
  <c r="AZ221" i="12"/>
  <c r="AZ13" i="12"/>
  <c r="AZ172" i="12"/>
  <c r="AZ58" i="12"/>
  <c r="AZ178" i="12"/>
  <c r="AZ223" i="12"/>
  <c r="AZ77" i="12"/>
  <c r="AZ34" i="12"/>
  <c r="AZ213" i="12"/>
  <c r="AZ39" i="12"/>
  <c r="AZ164" i="12"/>
  <c r="AZ65" i="12"/>
  <c r="AZ186" i="12"/>
  <c r="AZ184" i="12"/>
  <c r="AZ72" i="12"/>
  <c r="AZ78" i="12"/>
  <c r="AZ143" i="12"/>
  <c r="AZ238" i="12"/>
  <c r="AZ127" i="12"/>
  <c r="AZ153" i="12"/>
  <c r="AZ55" i="12"/>
  <c r="AZ42" i="12"/>
  <c r="AZ18" i="12"/>
  <c r="AZ171" i="12"/>
  <c r="AZ134" i="12"/>
  <c r="AZ57" i="12"/>
  <c r="AZ150" i="12"/>
  <c r="AZ76" i="12"/>
  <c r="AZ225" i="12"/>
  <c r="AZ71" i="12"/>
  <c r="AZ97" i="12"/>
  <c r="AZ90" i="12"/>
  <c r="AZ132" i="12"/>
  <c r="AZ114" i="12"/>
  <c r="AZ52" i="12"/>
  <c r="AZ187" i="12"/>
  <c r="AZ40" i="12"/>
  <c r="AZ87" i="12"/>
  <c r="AZ232" i="12"/>
  <c r="AZ218" i="12"/>
  <c r="AZ144" i="12"/>
  <c r="AZ59" i="12"/>
  <c r="AZ156" i="12"/>
  <c r="AZ163" i="12"/>
  <c r="AZ220" i="12"/>
  <c r="AZ80" i="12"/>
  <c r="AZ3" i="12"/>
  <c r="AZ208" i="12"/>
  <c r="AZ129" i="12"/>
  <c r="AZ70" i="12"/>
  <c r="AZ234" i="12"/>
  <c r="AZ149" i="12"/>
  <c r="AZ95" i="12"/>
  <c r="AZ111" i="12"/>
  <c r="AZ12" i="12"/>
  <c r="AZ75" i="12"/>
  <c r="AZ31" i="12"/>
  <c r="AZ106" i="12"/>
  <c r="AZ11" i="12"/>
  <c r="AZ47" i="12"/>
  <c r="AZ190" i="12"/>
  <c r="AZ19" i="12"/>
  <c r="AZ168" i="12"/>
  <c r="AZ83" i="12"/>
  <c r="AZ104" i="12"/>
  <c r="AZ117" i="12"/>
  <c r="AZ84" i="12"/>
  <c r="AZ228" i="12"/>
  <c r="AZ51" i="12"/>
  <c r="AZ88" i="12"/>
  <c r="AZ103" i="12"/>
  <c r="AZ145" i="12"/>
  <c r="AZ119" i="12"/>
  <c r="AZ91" i="12"/>
  <c r="AZ93" i="12"/>
  <c r="AZ162" i="12"/>
  <c r="AZ21" i="12"/>
  <c r="AZ197" i="12"/>
  <c r="AZ50" i="12"/>
  <c r="AZ204" i="12"/>
  <c r="AZ33" i="12"/>
  <c r="AZ202" i="12"/>
  <c r="AZ24" i="12"/>
  <c r="AZ205" i="12"/>
  <c r="AZ38" i="12"/>
  <c r="AZ183" i="12"/>
  <c r="AZ10" i="12"/>
  <c r="AZ66" i="12"/>
  <c r="AZ240" i="12"/>
  <c r="AZ128" i="12"/>
  <c r="AZ224" i="12"/>
  <c r="AZ48" i="12"/>
  <c r="AZ20" i="12"/>
  <c r="AZ176" i="12"/>
  <c r="AZ193" i="12"/>
  <c r="AZ44" i="12"/>
  <c r="AZ16" i="12"/>
  <c r="AZ155" i="12"/>
  <c r="AZ85" i="12"/>
  <c r="AZ192" i="12"/>
  <c r="AZ216" i="12"/>
  <c r="AZ62" i="12"/>
  <c r="AZ120" i="12"/>
  <c r="AZ174" i="12"/>
  <c r="AZ15" i="12"/>
  <c r="AZ148" i="12"/>
  <c r="AZ49" i="12"/>
  <c r="AZ105" i="12"/>
  <c r="AZ81" i="12"/>
  <c r="AZ231" i="12"/>
  <c r="AZ9" i="12"/>
  <c r="AZ69" i="12"/>
  <c r="AZ181" i="12"/>
  <c r="AZ92" i="12"/>
  <c r="AZ141" i="12"/>
  <c r="AZ109" i="12"/>
  <c r="AZ17" i="12"/>
  <c r="AZ139" i="12"/>
  <c r="AZ131" i="12"/>
  <c r="AZ2" i="12"/>
  <c r="AZ135" i="12"/>
  <c r="AZ210" i="12"/>
  <c r="AZ175" i="12"/>
  <c r="AZ64" i="12"/>
  <c r="AZ140" i="12"/>
  <c r="AZ182" i="12"/>
  <c r="AZ22" i="12"/>
  <c r="AZ217" i="12"/>
  <c r="AZ124" i="12"/>
  <c r="AZ6" i="12"/>
  <c r="AZ107" i="12"/>
  <c r="AZ63" i="12"/>
  <c r="AZ116" i="12"/>
  <c r="AZ133" i="12"/>
  <c r="AZ237" i="12"/>
  <c r="AZ196" i="12"/>
  <c r="AZ233" i="12"/>
  <c r="AZ82" i="12"/>
  <c r="AZ191" i="12"/>
  <c r="AZ177" i="12"/>
  <c r="AZ160" i="12"/>
  <c r="AZ215" i="12"/>
  <c r="AZ79" i="12"/>
  <c r="AZ219" i="12"/>
  <c r="AZ130" i="12"/>
  <c r="AZ30" i="12"/>
  <c r="AZ96" i="12"/>
  <c r="AZ161" i="12"/>
  <c r="AZ56" i="12"/>
  <c r="AZ158" i="12"/>
  <c r="AZ194" i="12"/>
  <c r="AZ7" i="12"/>
  <c r="AZ121" i="12"/>
  <c r="AZ37" i="12"/>
  <c r="AZ147" i="12"/>
  <c r="AZ123" i="12"/>
  <c r="AZ126" i="12"/>
  <c r="AZ226" i="12"/>
  <c r="AZ28" i="12"/>
  <c r="AZ165" i="12"/>
  <c r="AZ45" i="12"/>
  <c r="AZ43" i="12"/>
  <c r="AZ241" i="12"/>
  <c r="AZ29" i="12"/>
  <c r="AZ32" i="12"/>
  <c r="AZ235" i="12"/>
  <c r="AZ214" i="12"/>
  <c r="AZ201" i="12"/>
  <c r="AZ89" i="12"/>
  <c r="AZ36" i="12"/>
  <c r="AZ157" i="12"/>
  <c r="AZ23" i="12"/>
  <c r="AZ74" i="12"/>
  <c r="AZ108" i="12"/>
  <c r="AZ212" i="12"/>
  <c r="AZ239" i="12"/>
  <c r="AZ229" i="12"/>
  <c r="AZ138" i="12"/>
  <c r="AZ152" i="12"/>
  <c r="AZ60" i="12"/>
  <c r="AZ110" i="12"/>
  <c r="AZ207" i="12"/>
  <c r="AR95" i="12"/>
  <c r="AR72" i="12"/>
  <c r="AR205" i="12"/>
  <c r="AR128" i="12"/>
  <c r="AR126" i="12"/>
  <c r="AR45" i="12"/>
  <c r="AR208" i="12"/>
  <c r="AR19" i="12"/>
  <c r="AR153" i="12"/>
  <c r="AR142" i="12"/>
  <c r="AR77" i="12"/>
  <c r="AR5" i="12"/>
  <c r="AR31" i="12"/>
  <c r="AR82" i="12"/>
  <c r="AR115" i="12"/>
  <c r="AR3" i="12"/>
  <c r="AR156" i="12"/>
  <c r="AR140" i="12"/>
  <c r="AR14" i="12"/>
  <c r="AR112" i="12"/>
  <c r="AR166" i="12"/>
  <c r="AR11" i="12"/>
  <c r="AR98" i="12"/>
  <c r="AR88" i="12"/>
  <c r="AR110" i="12"/>
  <c r="AR48" i="12"/>
  <c r="AR240" i="12"/>
  <c r="AR80" i="12"/>
  <c r="AR7" i="12"/>
  <c r="AR26" i="12"/>
  <c r="AR67" i="12"/>
  <c r="AR55" i="12"/>
  <c r="AR199" i="12"/>
  <c r="AR10" i="12"/>
  <c r="AR217" i="12"/>
  <c r="AR226" i="12"/>
  <c r="AR62" i="12"/>
  <c r="AR137" i="12"/>
  <c r="AR216" i="12"/>
  <c r="AR100" i="12"/>
  <c r="AR46" i="12"/>
  <c r="AR131" i="12"/>
  <c r="AR182" i="12"/>
  <c r="AR43" i="12"/>
  <c r="AR175" i="12"/>
  <c r="AR70" i="12"/>
  <c r="AR21" i="12"/>
  <c r="AR154" i="12"/>
  <c r="AR220" i="12"/>
  <c r="AR200" i="12"/>
  <c r="AR32" i="12"/>
  <c r="AR104" i="12"/>
  <c r="AR20" i="12"/>
  <c r="AR212" i="12"/>
  <c r="AR63" i="12"/>
  <c r="AR6" i="12"/>
  <c r="AR202" i="12"/>
  <c r="AR39" i="12"/>
  <c r="AR224" i="12"/>
  <c r="AR235" i="12"/>
  <c r="AR96" i="12"/>
  <c r="AR143" i="12"/>
  <c r="AR152" i="12"/>
  <c r="AR122" i="12"/>
  <c r="AR101" i="12"/>
  <c r="AR227" i="12"/>
  <c r="AR172" i="12"/>
  <c r="AR38" i="12"/>
  <c r="AR177" i="12"/>
  <c r="AR89" i="12"/>
  <c r="AR52" i="12"/>
  <c r="AR60" i="12"/>
  <c r="AR133" i="12"/>
  <c r="AR47" i="12"/>
  <c r="AR18" i="12"/>
  <c r="AR148" i="12"/>
  <c r="AR213" i="12"/>
  <c r="AR147" i="12"/>
  <c r="AR106" i="12"/>
  <c r="AR236" i="12"/>
  <c r="AR168" i="12"/>
  <c r="AR138" i="12"/>
  <c r="AR145" i="12"/>
  <c r="AR23" i="12"/>
  <c r="AR162" i="12"/>
  <c r="AR28" i="12"/>
  <c r="AR36" i="12"/>
  <c r="AR76" i="12"/>
  <c r="AR174" i="12"/>
  <c r="AR40" i="12"/>
  <c r="AR92" i="12"/>
  <c r="AR181" i="12"/>
  <c r="AR93" i="12"/>
  <c r="AR228" i="12"/>
  <c r="AR215" i="12"/>
  <c r="AR201" i="12"/>
  <c r="AR44" i="12"/>
  <c r="AR42" i="12"/>
  <c r="AR188" i="12"/>
  <c r="AR225" i="12"/>
  <c r="AR41" i="12"/>
  <c r="AR107" i="12"/>
  <c r="AR198" i="12"/>
  <c r="AR94" i="12"/>
  <c r="AR119" i="12"/>
  <c r="AR157" i="12"/>
  <c r="AR144" i="12"/>
  <c r="AR12" i="12"/>
  <c r="AR160" i="12"/>
  <c r="AR141" i="12"/>
  <c r="AR50" i="12"/>
  <c r="AR25" i="12"/>
  <c r="AR51" i="12"/>
  <c r="AR103" i="12"/>
  <c r="AR54" i="12"/>
  <c r="AR233" i="12"/>
  <c r="AR86" i="12"/>
  <c r="AR68" i="12"/>
  <c r="AR204" i="12"/>
  <c r="AR195" i="12"/>
  <c r="AR17" i="12"/>
  <c r="AR180" i="12"/>
  <c r="AR194" i="12"/>
  <c r="AR223" i="12"/>
  <c r="AR49" i="12"/>
  <c r="AR189" i="12"/>
  <c r="AR163" i="12"/>
  <c r="AR169" i="12"/>
  <c r="AR16" i="12"/>
  <c r="AR197" i="12"/>
  <c r="AR178" i="12"/>
  <c r="AR4" i="12"/>
  <c r="AR149" i="12"/>
  <c r="AR155" i="12"/>
  <c r="AR187" i="12"/>
  <c r="AR8" i="12"/>
  <c r="AR230" i="12"/>
  <c r="AR35" i="12"/>
  <c r="AR209" i="12"/>
  <c r="AR71" i="12"/>
  <c r="AR116" i="12"/>
  <c r="AR85" i="12"/>
  <c r="AR185" i="12"/>
  <c r="AR184" i="12"/>
  <c r="AR127" i="12"/>
  <c r="AR65" i="12"/>
  <c r="AR97" i="12"/>
  <c r="AR165" i="12"/>
  <c r="AR81" i="12"/>
  <c r="AR193" i="12"/>
  <c r="AR90" i="12"/>
  <c r="AR135" i="12"/>
  <c r="AR132" i="12"/>
  <c r="AR109" i="12"/>
  <c r="AR234" i="12"/>
  <c r="AR150" i="12"/>
  <c r="AR207" i="12"/>
  <c r="AR219" i="12"/>
  <c r="AR186" i="12"/>
  <c r="AR171" i="12"/>
  <c r="AR221" i="12"/>
  <c r="AR161" i="12"/>
  <c r="AR61" i="12"/>
  <c r="AR69" i="12"/>
  <c r="AR102" i="12"/>
  <c r="AR238" i="12"/>
  <c r="AR66" i="12"/>
  <c r="AR191" i="12"/>
  <c r="AR113" i="12"/>
  <c r="AR53" i="12"/>
  <c r="AR146" i="12"/>
  <c r="AR74" i="12"/>
  <c r="AR183" i="12"/>
  <c r="AR211" i="12"/>
  <c r="AR27" i="12"/>
  <c r="AR58" i="12"/>
  <c r="AR2" i="12"/>
  <c r="AR37" i="12"/>
  <c r="AR75" i="12"/>
  <c r="AR179" i="12"/>
  <c r="AR84" i="12"/>
  <c r="AR139" i="12"/>
  <c r="AR124" i="12"/>
  <c r="AR170" i="12"/>
  <c r="AR239" i="12"/>
  <c r="AR87" i="12"/>
  <c r="AR121" i="12"/>
  <c r="AR24" i="12"/>
  <c r="AR167" i="12"/>
  <c r="AR190" i="12"/>
  <c r="AR123" i="12"/>
  <c r="AR210" i="12"/>
  <c r="AR214" i="12"/>
  <c r="AR57" i="12"/>
  <c r="AR118" i="12"/>
  <c r="AR159" i="12"/>
  <c r="AR9" i="12"/>
  <c r="AR34" i="12"/>
  <c r="AR130" i="12"/>
  <c r="AR91" i="12"/>
  <c r="AR229" i="12"/>
  <c r="AR218" i="12"/>
  <c r="AR206" i="12"/>
  <c r="AR120" i="12"/>
  <c r="AR105" i="12"/>
  <c r="AR129" i="12"/>
  <c r="AR22" i="12"/>
  <c r="AR83" i="12"/>
  <c r="AR192" i="12"/>
  <c r="AR136" i="12"/>
  <c r="AR79" i="12"/>
  <c r="AR151" i="12"/>
  <c r="AR232" i="12"/>
  <c r="AR108" i="12"/>
  <c r="AR164" i="12"/>
  <c r="AR125" i="12"/>
  <c r="AR13" i="12"/>
  <c r="AR59" i="12"/>
  <c r="AR56" i="12"/>
  <c r="AR64" i="12"/>
  <c r="AR33" i="12"/>
  <c r="AR203" i="12"/>
  <c r="AR173" i="12"/>
  <c r="AR99" i="12"/>
  <c r="AR134" i="12"/>
  <c r="AR222" i="12"/>
  <c r="AR231" i="12"/>
  <c r="AR15" i="12"/>
  <c r="AR73" i="12"/>
  <c r="AR237" i="12"/>
  <c r="AR176" i="12"/>
  <c r="AR78" i="12"/>
  <c r="AR114" i="12"/>
  <c r="AR196" i="12"/>
  <c r="AR117" i="12"/>
  <c r="AR241" i="12"/>
  <c r="AR29" i="12"/>
  <c r="AR30" i="12"/>
  <c r="AR111" i="12"/>
  <c r="AR158" i="12"/>
  <c r="BD106" i="12"/>
  <c r="BD125" i="12"/>
  <c r="BD143" i="12"/>
  <c r="BD221" i="12"/>
  <c r="BD227" i="12"/>
  <c r="BD26" i="12"/>
  <c r="BD48" i="12"/>
  <c r="BD101" i="12"/>
  <c r="BD86" i="12"/>
  <c r="BD209" i="12"/>
  <c r="BD14" i="12"/>
  <c r="BD117" i="12"/>
  <c r="BD144" i="12"/>
  <c r="AZ54" i="12"/>
  <c r="BD54" i="12"/>
  <c r="BD50" i="12"/>
  <c r="BD206" i="12"/>
  <c r="BD102" i="12"/>
  <c r="BD98" i="12"/>
  <c r="BD42" i="12"/>
  <c r="BD149" i="12"/>
  <c r="BD115" i="12"/>
  <c r="BD94" i="12"/>
  <c r="BD108" i="12"/>
  <c r="BD128" i="12"/>
  <c r="BD24" i="12"/>
  <c r="BD124" i="12"/>
  <c r="BD3" i="12"/>
  <c r="BD91" i="12"/>
  <c r="BD36" i="12"/>
  <c r="BD162" i="12"/>
  <c r="BD93" i="12"/>
  <c r="BD169" i="12"/>
  <c r="BD120" i="12"/>
  <c r="BD236" i="12"/>
  <c r="BD119" i="12"/>
  <c r="BD58" i="12"/>
  <c r="BD208" i="12"/>
  <c r="BD107" i="12"/>
  <c r="BD182" i="12"/>
  <c r="BD83" i="12"/>
  <c r="BD218" i="12"/>
  <c r="BD61" i="12"/>
  <c r="BD228" i="12"/>
  <c r="BD37" i="12"/>
  <c r="BD72" i="12"/>
  <c r="BD190" i="12"/>
  <c r="BD114" i="12"/>
  <c r="BD17" i="12"/>
  <c r="BD43" i="12"/>
  <c r="BD131" i="12"/>
  <c r="BD89" i="12"/>
  <c r="BD211" i="12"/>
  <c r="BD87" i="12"/>
  <c r="BD33" i="12"/>
  <c r="BD34" i="12"/>
  <c r="BD230" i="12"/>
  <c r="BD68" i="12"/>
  <c r="BD113" i="12"/>
  <c r="BD57" i="12"/>
  <c r="BD181" i="12"/>
  <c r="BD95" i="12"/>
  <c r="BD28" i="12"/>
  <c r="BD153" i="12"/>
  <c r="BD193" i="12"/>
  <c r="BD46" i="12"/>
  <c r="BD18" i="12"/>
  <c r="BD130" i="12"/>
  <c r="BD213" i="12"/>
  <c r="BD151" i="12"/>
  <c r="BD52" i="12"/>
  <c r="BD167" i="12"/>
  <c r="BD157" i="12"/>
  <c r="BD55" i="12"/>
  <c r="BD66" i="12"/>
  <c r="BD126" i="12"/>
  <c r="BD160" i="12"/>
  <c r="BD229" i="12"/>
  <c r="BD71" i="12"/>
  <c r="BD90" i="12"/>
  <c r="BD175" i="12"/>
  <c r="BD164" i="12"/>
  <c r="BD210" i="12"/>
  <c r="BD140" i="12"/>
  <c r="BD8" i="12"/>
  <c r="BD29" i="12"/>
  <c r="BD9" i="12"/>
  <c r="BD219" i="12"/>
  <c r="BD159" i="12"/>
  <c r="BD135" i="12"/>
  <c r="BD178" i="12"/>
  <c r="BD216" i="12"/>
  <c r="BD44" i="12"/>
  <c r="BD138" i="12"/>
  <c r="BD136" i="12"/>
  <c r="BD239" i="12"/>
  <c r="BD2" i="12"/>
  <c r="BD215" i="12"/>
  <c r="BD78" i="12"/>
  <c r="BD111" i="12"/>
  <c r="BD214" i="12"/>
  <c r="BD205" i="12"/>
  <c r="BD188" i="12"/>
  <c r="BD198" i="12"/>
  <c r="BD200" i="12"/>
  <c r="BD4" i="12"/>
  <c r="BD134" i="12"/>
  <c r="BD170" i="12"/>
  <c r="BD133" i="12"/>
  <c r="BD7" i="12"/>
  <c r="BD97" i="12"/>
  <c r="BD207" i="12"/>
  <c r="BD183" i="12"/>
  <c r="BD150" i="12"/>
  <c r="BD152" i="12"/>
  <c r="BD204" i="12"/>
  <c r="BD27" i="12"/>
  <c r="BD100" i="12"/>
  <c r="BD212" i="12"/>
  <c r="BD30" i="12"/>
  <c r="BD132" i="12"/>
  <c r="BD166" i="12"/>
  <c r="BD53" i="12"/>
  <c r="BD74" i="12"/>
  <c r="BD59" i="12"/>
  <c r="BD127" i="12"/>
  <c r="BD147" i="12"/>
  <c r="BD11" i="12"/>
  <c r="BD139" i="12"/>
  <c r="BD69" i="12"/>
  <c r="BD122" i="12"/>
  <c r="BD56" i="12"/>
  <c r="BD222" i="12"/>
  <c r="BD39" i="12"/>
  <c r="BD238" i="12"/>
  <c r="BD76" i="12"/>
  <c r="BD180" i="12"/>
  <c r="BD226" i="12"/>
  <c r="BD96" i="12"/>
  <c r="BD121" i="12"/>
  <c r="BD38" i="12"/>
  <c r="BD31" i="12"/>
  <c r="BD161" i="12"/>
  <c r="BY104" i="12" l="1"/>
  <c r="AW242" i="12"/>
  <c r="BC242" i="12"/>
  <c r="BX104" i="12"/>
  <c r="CI104" i="12"/>
  <c r="CE104" i="12"/>
  <c r="BG242" i="12"/>
  <c r="AV242" i="12"/>
  <c r="BE242" i="12"/>
  <c r="CG104" i="12"/>
  <c r="AU242" i="12"/>
  <c r="BW104" i="12"/>
  <c r="AT242" i="12"/>
  <c r="BV104" i="12"/>
  <c r="AS242" i="12"/>
  <c r="BU104" i="12"/>
  <c r="AL185" i="12"/>
  <c r="AQ242" i="12"/>
  <c r="BQ104" i="12"/>
  <c r="CD104" i="12"/>
  <c r="BB242" i="12"/>
  <c r="BS104" i="12"/>
  <c r="AL123" i="12"/>
  <c r="AL84" i="12"/>
  <c r="AP242" i="12"/>
  <c r="AL170" i="12"/>
  <c r="AL216" i="12"/>
  <c r="AL124" i="12"/>
  <c r="AL144" i="12"/>
  <c r="AL103" i="12"/>
  <c r="AL116" i="12"/>
  <c r="AL40" i="12"/>
  <c r="AL188" i="12"/>
  <c r="AL112" i="12"/>
  <c r="AL186" i="12"/>
  <c r="AL238" i="12"/>
  <c r="AL80" i="12"/>
  <c r="AL25" i="12"/>
  <c r="AL225" i="12"/>
  <c r="AL17" i="12"/>
  <c r="AL208" i="12"/>
  <c r="AL236" i="12"/>
  <c r="BZ104" i="12"/>
  <c r="BJ242" i="12"/>
  <c r="AL196" i="12"/>
  <c r="AX242" i="12"/>
  <c r="AL220" i="12"/>
  <c r="CL104" i="12"/>
  <c r="AL223" i="12"/>
  <c r="AL38" i="12"/>
  <c r="AL207" i="12"/>
  <c r="AL160" i="12"/>
  <c r="AL126" i="12"/>
  <c r="AL152" i="12"/>
  <c r="AL191" i="12"/>
  <c r="AL172" i="12"/>
  <c r="AL92" i="12"/>
  <c r="AL158" i="12"/>
  <c r="AL221" i="12"/>
  <c r="AL148" i="12"/>
  <c r="AL122" i="12"/>
  <c r="AL6" i="12"/>
  <c r="AL52" i="12"/>
  <c r="CC104" i="12"/>
  <c r="CJ104" i="12"/>
  <c r="AL176" i="12"/>
  <c r="BR104" i="12"/>
  <c r="AL146" i="12"/>
  <c r="AL154" i="12"/>
  <c r="BH242" i="12"/>
  <c r="AL150" i="12"/>
  <c r="AL24" i="12"/>
  <c r="AL109" i="12"/>
  <c r="AL13" i="12"/>
  <c r="AL113" i="12"/>
  <c r="AL16" i="12"/>
  <c r="AL168" i="12"/>
  <c r="AL202" i="12"/>
  <c r="AL199" i="12"/>
  <c r="AL156" i="12"/>
  <c r="BA242" i="12"/>
  <c r="AL42" i="12"/>
  <c r="AL217" i="12"/>
  <c r="AL214" i="12"/>
  <c r="AL194" i="12"/>
  <c r="AL12" i="12"/>
  <c r="AL59" i="12"/>
  <c r="AL218" i="12"/>
  <c r="AL180" i="12"/>
  <c r="AL10" i="12"/>
  <c r="AL239" i="12"/>
  <c r="AL2" i="12"/>
  <c r="AL145" i="12"/>
  <c r="AL75" i="12"/>
  <c r="AL167" i="12"/>
  <c r="AL61" i="12"/>
  <c r="AL153" i="12"/>
  <c r="AL141" i="12"/>
  <c r="AL49" i="12"/>
  <c r="AL5" i="12"/>
  <c r="AL195" i="12"/>
  <c r="AL174" i="12"/>
  <c r="AL233" i="12"/>
  <c r="AL98" i="12"/>
  <c r="AL37" i="12"/>
  <c r="AL88" i="12"/>
  <c r="AL43" i="12"/>
  <c r="AL128" i="12"/>
  <c r="AL178" i="12"/>
  <c r="AL20" i="12"/>
  <c r="AL62" i="12"/>
  <c r="AL50" i="12"/>
  <c r="AL81" i="12"/>
  <c r="AL231" i="12"/>
  <c r="AL230" i="12"/>
  <c r="AL9" i="12"/>
  <c r="AL166" i="12"/>
  <c r="AL179" i="12"/>
  <c r="AL15" i="12"/>
  <c r="AL83" i="12"/>
  <c r="AL23" i="12"/>
  <c r="AL224" i="12"/>
  <c r="AL4" i="12"/>
  <c r="AL136" i="12"/>
  <c r="AL51" i="12"/>
  <c r="AL130" i="12"/>
  <c r="AL182" i="12"/>
  <c r="AL240" i="12"/>
  <c r="AL235" i="12"/>
  <c r="AL67" i="12"/>
  <c r="AL71" i="12"/>
  <c r="AL99" i="12"/>
  <c r="AL97" i="12"/>
  <c r="AL104" i="12"/>
  <c r="AL215" i="12"/>
  <c r="AL19" i="12"/>
  <c r="AL200" i="12"/>
  <c r="AL175" i="12"/>
  <c r="AL39" i="12"/>
  <c r="AL7" i="12"/>
  <c r="AL95" i="12"/>
  <c r="AL72" i="12"/>
  <c r="AL115" i="12"/>
  <c r="AL203" i="12"/>
  <c r="AL129" i="12"/>
  <c r="AL189" i="12"/>
  <c r="AL213" i="12"/>
  <c r="AL149" i="12"/>
  <c r="AL227" i="12"/>
  <c r="AL73" i="12"/>
  <c r="AL33" i="12"/>
  <c r="AL232" i="12"/>
  <c r="AL157" i="12"/>
  <c r="AL74" i="12"/>
  <c r="AL3" i="12"/>
  <c r="AL96" i="12"/>
  <c r="AL118" i="12"/>
  <c r="AL127" i="12"/>
  <c r="AL237" i="12"/>
  <c r="AL85" i="12"/>
  <c r="AL46" i="12"/>
  <c r="AL22" i="12"/>
  <c r="AL78" i="12"/>
  <c r="AL210" i="12"/>
  <c r="AL111" i="12"/>
  <c r="AL206" i="12"/>
  <c r="AL93" i="12"/>
  <c r="AL101" i="12"/>
  <c r="AL151" i="12"/>
  <c r="AL36" i="12"/>
  <c r="AL30" i="12"/>
  <c r="AL108" i="12"/>
  <c r="AL34" i="12"/>
  <c r="AL155" i="12"/>
  <c r="AL70" i="12"/>
  <c r="AL137" i="12"/>
  <c r="AL82" i="12"/>
  <c r="AL135" i="12"/>
  <c r="AL190" i="12"/>
  <c r="AL139" i="12"/>
  <c r="AL211" i="12"/>
  <c r="AL219" i="12"/>
  <c r="AL193" i="12"/>
  <c r="AL68" i="12"/>
  <c r="AL107" i="12"/>
  <c r="AL228" i="12"/>
  <c r="AL28" i="12"/>
  <c r="AL89" i="12"/>
  <c r="AL143" i="12"/>
  <c r="AL45" i="12"/>
  <c r="AL161" i="12"/>
  <c r="AL177" i="12"/>
  <c r="AL105" i="12"/>
  <c r="AL48" i="12"/>
  <c r="AL162" i="12"/>
  <c r="AL47" i="12"/>
  <c r="AL163" i="12"/>
  <c r="AL187" i="12"/>
  <c r="AL32" i="12"/>
  <c r="AL183" i="12"/>
  <c r="AL134" i="12"/>
  <c r="AL26" i="12"/>
  <c r="AR242" i="12"/>
  <c r="AL29" i="12"/>
  <c r="AL205" i="12"/>
  <c r="AL58" i="12"/>
  <c r="AL125" i="12"/>
  <c r="CB104" i="12"/>
  <c r="AL159" i="12"/>
  <c r="AL222" i="12"/>
  <c r="AL41" i="12"/>
  <c r="AL110" i="12"/>
  <c r="AL173" i="12"/>
  <c r="AL79" i="12"/>
  <c r="AL132" i="12"/>
  <c r="AL209" i="12"/>
  <c r="BP104" i="12"/>
  <c r="AL192" i="12"/>
  <c r="AL55" i="12"/>
  <c r="AL60" i="12"/>
  <c r="AL138" i="12"/>
  <c r="AL100" i="12"/>
  <c r="AL204" i="12"/>
  <c r="AL184" i="12"/>
  <c r="AL241" i="12"/>
  <c r="AL226" i="12"/>
  <c r="AL53" i="12"/>
  <c r="AL54" i="12"/>
  <c r="AL90" i="12"/>
  <c r="AL165" i="12"/>
  <c r="AL57" i="12"/>
  <c r="AL229" i="12"/>
  <c r="AL91" i="12"/>
  <c r="AL164" i="12"/>
  <c r="AL142" i="12"/>
  <c r="AL63" i="12"/>
  <c r="AL121" i="12"/>
  <c r="AL212" i="12"/>
  <c r="AL65" i="12"/>
  <c r="CK104" i="12"/>
  <c r="AL21" i="12"/>
  <c r="AL140" i="12"/>
  <c r="AL18" i="12"/>
  <c r="AL102" i="12"/>
  <c r="AL69" i="12"/>
  <c r="AL44" i="12"/>
  <c r="AL181" i="12"/>
  <c r="AL86" i="12"/>
  <c r="AL171" i="12"/>
  <c r="AL106" i="12"/>
  <c r="AL119" i="12"/>
  <c r="AL169" i="12"/>
  <c r="AL94" i="12"/>
  <c r="AL66" i="12"/>
  <c r="AL197" i="12"/>
  <c r="AL87" i="12"/>
  <c r="AL77" i="12"/>
  <c r="AL201" i="12"/>
  <c r="AL114" i="12"/>
  <c r="AL133" i="12"/>
  <c r="AL76" i="12"/>
  <c r="AL35" i="12"/>
  <c r="AL56" i="12"/>
  <c r="AL234" i="12"/>
  <c r="AL27" i="12"/>
  <c r="AL120" i="12"/>
  <c r="AL64" i="12"/>
  <c r="AL131" i="12"/>
  <c r="AL198" i="12"/>
  <c r="AL117" i="12"/>
  <c r="CF104" i="12"/>
  <c r="BD242" i="12"/>
  <c r="BI242" i="12"/>
  <c r="BT104" i="12"/>
  <c r="AL14" i="12"/>
  <c r="AL11" i="12"/>
  <c r="AL8" i="12"/>
  <c r="AZ242" i="12"/>
  <c r="CA104" i="12"/>
  <c r="AL31" i="12"/>
  <c r="AY242" i="12"/>
  <c r="AL147" i="12"/>
  <c r="BN101" i="12" l="1"/>
  <c r="BM101" i="12" s="1"/>
  <c r="AI100" i="12"/>
  <c r="AI171" i="12"/>
  <c r="AI166" i="12"/>
  <c r="AI209" i="12"/>
  <c r="AI192" i="12"/>
  <c r="AI47" i="12"/>
  <c r="AI193" i="12"/>
  <c r="AI241" i="12"/>
  <c r="AI63" i="12"/>
  <c r="AI49" i="12"/>
  <c r="AI58" i="12"/>
  <c r="AI28" i="12"/>
  <c r="BN51" i="12"/>
  <c r="BM51" i="12" s="1"/>
  <c r="CH51" i="12" s="1"/>
  <c r="AI182" i="12"/>
  <c r="AI125" i="12"/>
  <c r="AI200" i="12"/>
  <c r="AI164" i="12"/>
  <c r="AI34" i="12"/>
  <c r="AI3" i="12"/>
  <c r="AI40" i="12"/>
  <c r="BN89" i="12"/>
  <c r="BM89" i="12" s="1"/>
  <c r="CD89" i="12" s="1"/>
  <c r="AI21" i="12"/>
  <c r="BN49" i="12"/>
  <c r="BM49" i="12" s="1"/>
  <c r="CI49" i="12" s="1"/>
  <c r="AI152" i="12"/>
  <c r="AI91" i="12"/>
  <c r="AI230" i="12"/>
  <c r="AI104" i="12"/>
  <c r="BN36" i="12"/>
  <c r="BM36" i="12" s="1"/>
  <c r="CH36" i="12" s="1"/>
  <c r="BN31" i="12"/>
  <c r="BM31" i="12" s="1"/>
  <c r="BY31" i="12" s="1"/>
  <c r="AI188" i="12"/>
  <c r="AI235" i="12"/>
  <c r="AI229" i="12"/>
  <c r="AI158" i="12"/>
  <c r="BN71" i="12"/>
  <c r="BM71" i="12" s="1"/>
  <c r="AI145" i="12"/>
  <c r="AI57" i="12"/>
  <c r="AI224" i="12"/>
  <c r="AI122" i="12"/>
  <c r="BN6" i="12"/>
  <c r="AI27" i="12"/>
  <c r="AI15" i="12"/>
  <c r="AI117" i="12"/>
  <c r="AI216" i="12"/>
  <c r="AI39" i="12"/>
  <c r="BN78" i="12"/>
  <c r="BM78" i="12" s="1"/>
  <c r="BY78" i="12" s="1"/>
  <c r="AI90" i="12"/>
  <c r="AI7" i="12"/>
  <c r="BN95" i="12"/>
  <c r="BM95" i="12" s="1"/>
  <c r="BO95" i="12" s="1"/>
  <c r="AI44" i="12"/>
  <c r="AI26" i="12"/>
  <c r="AI86" i="12"/>
  <c r="BN69" i="12"/>
  <c r="BM69" i="12" s="1"/>
  <c r="CC69" i="12" s="1"/>
  <c r="BN91" i="12"/>
  <c r="BM91" i="12" s="1"/>
  <c r="CB91" i="12" s="1"/>
  <c r="AI79" i="12"/>
  <c r="BN73" i="12"/>
  <c r="BM73" i="12" s="1"/>
  <c r="BP73" i="12" s="1"/>
  <c r="AI124" i="12"/>
  <c r="AI161" i="12"/>
  <c r="AI92" i="12"/>
  <c r="AI189" i="12"/>
  <c r="AI36" i="12"/>
  <c r="BN41" i="12"/>
  <c r="BM41" i="12" s="1"/>
  <c r="BX41" i="12" s="1"/>
  <c r="BN21" i="12"/>
  <c r="BM21" i="12" s="1"/>
  <c r="BS21" i="12" s="1"/>
  <c r="BN44" i="12"/>
  <c r="BM44" i="12" s="1"/>
  <c r="BZ44" i="12" s="1"/>
  <c r="AI150" i="12"/>
  <c r="AI68" i="12"/>
  <c r="AI128" i="12"/>
  <c r="AI16" i="12"/>
  <c r="AI9" i="12"/>
  <c r="AI42" i="12"/>
  <c r="BN22" i="12"/>
  <c r="BM22" i="12" s="1"/>
  <c r="BO22" i="12" s="1"/>
  <c r="BN93" i="12"/>
  <c r="BM93" i="12" s="1"/>
  <c r="BW93" i="12" s="1"/>
  <c r="BN82" i="12"/>
  <c r="BM82" i="12" s="1"/>
  <c r="BZ82" i="12" s="1"/>
  <c r="AI94" i="12"/>
  <c r="AI148" i="12"/>
  <c r="AI185" i="12"/>
  <c r="BN45" i="12"/>
  <c r="BM45" i="12" s="1"/>
  <c r="CJ45" i="12" s="1"/>
  <c r="BN66" i="12"/>
  <c r="BM66" i="12" s="1"/>
  <c r="CE66" i="12" s="1"/>
  <c r="BN77" i="12"/>
  <c r="BM77" i="12" s="1"/>
  <c r="BS77" i="12" s="1"/>
  <c r="BN75" i="12"/>
  <c r="AI67" i="12"/>
  <c r="BN65" i="12"/>
  <c r="BM65" i="12" s="1"/>
  <c r="BU65" i="12" s="1"/>
  <c r="BN8" i="12"/>
  <c r="BN30" i="12"/>
  <c r="BM30" i="12" s="1"/>
  <c r="BU30" i="12" s="1"/>
  <c r="BN62" i="12"/>
  <c r="BM62" i="12" s="1"/>
  <c r="BV62" i="12" s="1"/>
  <c r="BN88" i="12"/>
  <c r="BM88" i="12" s="1"/>
  <c r="CG88" i="12" s="1"/>
  <c r="AI144" i="12"/>
  <c r="AI214" i="12"/>
  <c r="AI176" i="12"/>
  <c r="AI234" i="12"/>
  <c r="AI87" i="12"/>
  <c r="AI184" i="12"/>
  <c r="AI237" i="12"/>
  <c r="AI183" i="12"/>
  <c r="AI18" i="12"/>
  <c r="AI10" i="12"/>
  <c r="BN24" i="12"/>
  <c r="BM24" i="12" s="1"/>
  <c r="CC24" i="12" s="1"/>
  <c r="BN17" i="12"/>
  <c r="BM17" i="12" s="1"/>
  <c r="BN42" i="12"/>
  <c r="BM42" i="12" s="1"/>
  <c r="CA42" i="12" s="1"/>
  <c r="BN57" i="12"/>
  <c r="BM57" i="12" s="1"/>
  <c r="CI57" i="12" s="1"/>
  <c r="BN25" i="12"/>
  <c r="BM25" i="12" s="1"/>
  <c r="BT25" i="12" s="1"/>
  <c r="AI96" i="12"/>
  <c r="AI143" i="12"/>
  <c r="AI19" i="12"/>
  <c r="BN29" i="12"/>
  <c r="BM29" i="12" s="1"/>
  <c r="CG29" i="12" s="1"/>
  <c r="AI13" i="12"/>
  <c r="AI50" i="12"/>
  <c r="AI157" i="12"/>
  <c r="AI120" i="12"/>
  <c r="AI70" i="12"/>
  <c r="AI208" i="12"/>
  <c r="AI198" i="12"/>
  <c r="AI76" i="12"/>
  <c r="AI69" i="12"/>
  <c r="AI121" i="12"/>
  <c r="AI138" i="12"/>
  <c r="AI173" i="12"/>
  <c r="AI205" i="12"/>
  <c r="AI175" i="12"/>
  <c r="AI116" i="12"/>
  <c r="AI52" i="12"/>
  <c r="AI83" i="12"/>
  <c r="AI227" i="12"/>
  <c r="AI146" i="12"/>
  <c r="AI127" i="12"/>
  <c r="BN53" i="12"/>
  <c r="BM53" i="12" s="1"/>
  <c r="CK53" i="12" s="1"/>
  <c r="BN16" i="12"/>
  <c r="BM16" i="12" s="1"/>
  <c r="BU16" i="12" s="1"/>
  <c r="BN61" i="12"/>
  <c r="BM61" i="12" s="1"/>
  <c r="CD61" i="12" s="1"/>
  <c r="BN19" i="12"/>
  <c r="BM19" i="12" s="1"/>
  <c r="BY19" i="12" s="1"/>
  <c r="BN98" i="12"/>
  <c r="BM98" i="12" s="1"/>
  <c r="BX98" i="12" s="1"/>
  <c r="AI151" i="12"/>
  <c r="AI194" i="12"/>
  <c r="AI221" i="12"/>
  <c r="AI85" i="12"/>
  <c r="AI109" i="12"/>
  <c r="BN74" i="12"/>
  <c r="BM74" i="12" s="1"/>
  <c r="BZ74" i="12" s="1"/>
  <c r="BN59" i="12"/>
  <c r="BM59" i="12" s="1"/>
  <c r="BP59" i="12" s="1"/>
  <c r="AI226" i="12"/>
  <c r="AI172" i="12"/>
  <c r="AI82" i="12"/>
  <c r="AI170" i="12"/>
  <c r="AI141" i="12"/>
  <c r="AI14" i="12"/>
  <c r="BN43" i="12"/>
  <c r="BM43" i="12" s="1"/>
  <c r="BY43" i="12" s="1"/>
  <c r="BN12" i="12"/>
  <c r="BM12" i="12" s="1"/>
  <c r="BO12" i="12" s="1"/>
  <c r="BN35" i="12"/>
  <c r="BM35" i="12" s="1"/>
  <c r="AI53" i="12"/>
  <c r="AI196" i="12"/>
  <c r="AI106" i="12"/>
  <c r="AI62" i="12"/>
  <c r="AI140" i="12"/>
  <c r="AI113" i="12"/>
  <c r="AI32" i="12"/>
  <c r="AI107" i="12"/>
  <c r="AI178" i="12"/>
  <c r="AI132" i="12"/>
  <c r="AI204" i="12"/>
  <c r="AI35" i="12"/>
  <c r="AI212" i="12"/>
  <c r="AI59" i="12"/>
  <c r="AI174" i="12"/>
  <c r="AI136" i="12"/>
  <c r="AI111" i="12"/>
  <c r="AI134" i="12"/>
  <c r="AI220" i="12"/>
  <c r="AI153" i="12"/>
  <c r="BN63" i="12"/>
  <c r="BM63" i="12" s="1"/>
  <c r="BR63" i="12" s="1"/>
  <c r="BN96" i="12"/>
  <c r="BN86" i="12"/>
  <c r="BM86" i="12" s="1"/>
  <c r="CJ86" i="12" s="1"/>
  <c r="BN72" i="12"/>
  <c r="BM72" i="12" s="1"/>
  <c r="BY72" i="12" s="1"/>
  <c r="BN28" i="12"/>
  <c r="BM28" i="12" s="1"/>
  <c r="CF28" i="12" s="1"/>
  <c r="BN37" i="12"/>
  <c r="BM37" i="12" s="1"/>
  <c r="CG37" i="12" s="1"/>
  <c r="BN32" i="12"/>
  <c r="BM32" i="12" s="1"/>
  <c r="CF32" i="12" s="1"/>
  <c r="BN90" i="12"/>
  <c r="BM90" i="12" s="1"/>
  <c r="CL90" i="12" s="1"/>
  <c r="BN18" i="12"/>
  <c r="BM18" i="12" s="1"/>
  <c r="CJ18" i="12" s="1"/>
  <c r="BN9" i="12"/>
  <c r="BN40" i="12"/>
  <c r="BM40" i="12" s="1"/>
  <c r="BQ40" i="12" s="1"/>
  <c r="AI46" i="12"/>
  <c r="AI155" i="12"/>
  <c r="AI72" i="12"/>
  <c r="AI131" i="12"/>
  <c r="AI177" i="12"/>
  <c r="AI98" i="12"/>
  <c r="AI66" i="12"/>
  <c r="AI165" i="12"/>
  <c r="AI191" i="12"/>
  <c r="AI38" i="12"/>
  <c r="AI78" i="12"/>
  <c r="AI217" i="12"/>
  <c r="AI147" i="12"/>
  <c r="AI33" i="12"/>
  <c r="AI17" i="12"/>
  <c r="AI137" i="12"/>
  <c r="AI101" i="12"/>
  <c r="AI75" i="12"/>
  <c r="AI80" i="12"/>
  <c r="AI23" i="12"/>
  <c r="BN4" i="12"/>
  <c r="BN83" i="12"/>
  <c r="BM83" i="12" s="1"/>
  <c r="CE83" i="12" s="1"/>
  <c r="BN70" i="12"/>
  <c r="BM70" i="12" s="1"/>
  <c r="BY70" i="12" s="1"/>
  <c r="BN14" i="12"/>
  <c r="BM14" i="12" s="1"/>
  <c r="CI14" i="12" s="1"/>
  <c r="BN48" i="12"/>
  <c r="BM48" i="12" s="1"/>
  <c r="BN47" i="12"/>
  <c r="BM47" i="12" s="1"/>
  <c r="BS47" i="12" s="1"/>
  <c r="BN76" i="12"/>
  <c r="BM76" i="12" s="1"/>
  <c r="BW76" i="12" s="1"/>
  <c r="AI118" i="12"/>
  <c r="BN50" i="12"/>
  <c r="BM50" i="12" s="1"/>
  <c r="BU50" i="12" s="1"/>
  <c r="BN64" i="12"/>
  <c r="BM64" i="12" s="1"/>
  <c r="CK64" i="12" s="1"/>
  <c r="BN11" i="12"/>
  <c r="BM11" i="12" s="1"/>
  <c r="BX11" i="12" s="1"/>
  <c r="BN84" i="12"/>
  <c r="BM84" i="12" s="1"/>
  <c r="CG84" i="12" s="1"/>
  <c r="AI168" i="12"/>
  <c r="AI187" i="12"/>
  <c r="AI81" i="12"/>
  <c r="AI201" i="12"/>
  <c r="AI8" i="12"/>
  <c r="AI73" i="12"/>
  <c r="AI71" i="12"/>
  <c r="AI24" i="12"/>
  <c r="AI41" i="12"/>
  <c r="AI65" i="12"/>
  <c r="AI95" i="12"/>
  <c r="AI167" i="12"/>
  <c r="AI77" i="12"/>
  <c r="AI139" i="12"/>
  <c r="AI55" i="12"/>
  <c r="AI4" i="12"/>
  <c r="AJ5" i="12" s="1"/>
  <c r="AI103" i="12"/>
  <c r="AI108" i="12"/>
  <c r="AI5" i="12"/>
  <c r="AI37" i="12"/>
  <c r="AI225" i="12"/>
  <c r="AI238" i="12"/>
  <c r="AI12" i="12"/>
  <c r="AI89" i="12"/>
  <c r="AI105" i="12"/>
  <c r="AI159" i="12"/>
  <c r="AI202" i="12"/>
  <c r="AI102" i="12"/>
  <c r="AI210" i="12"/>
  <c r="AI154" i="12"/>
  <c r="AI215" i="12"/>
  <c r="AI236" i="12"/>
  <c r="BN3" i="12"/>
  <c r="BN13" i="12"/>
  <c r="BM13" i="12" s="1"/>
  <c r="BW13" i="12" s="1"/>
  <c r="BN97" i="12"/>
  <c r="BM97" i="12" s="1"/>
  <c r="CA97" i="12" s="1"/>
  <c r="BN85" i="12"/>
  <c r="BM85" i="12" s="1"/>
  <c r="CL85" i="12" s="1"/>
  <c r="BN68" i="12"/>
  <c r="BM68" i="12" s="1"/>
  <c r="BZ68" i="12" s="1"/>
  <c r="BN7" i="12"/>
  <c r="BN38" i="12"/>
  <c r="BM38" i="12" s="1"/>
  <c r="CE38" i="12" s="1"/>
  <c r="BN56" i="12"/>
  <c r="BM56" i="12" s="1"/>
  <c r="CI56" i="12" s="1"/>
  <c r="BN20" i="12"/>
  <c r="BM20" i="12" s="1"/>
  <c r="CJ20" i="12" s="1"/>
  <c r="BN79" i="12"/>
  <c r="BM79" i="12" s="1"/>
  <c r="CA79" i="12" s="1"/>
  <c r="BN5" i="12"/>
  <c r="AI218" i="12"/>
  <c r="AI20" i="12"/>
  <c r="AI162" i="12"/>
  <c r="AI48" i="12"/>
  <c r="AI112" i="12"/>
  <c r="AI54" i="12"/>
  <c r="AI115" i="12"/>
  <c r="AI133" i="12"/>
  <c r="AI190" i="12"/>
  <c r="AI233" i="12"/>
  <c r="AI181" i="12"/>
  <c r="AI219" i="12"/>
  <c r="AI186" i="12"/>
  <c r="AI142" i="12"/>
  <c r="AI228" i="12"/>
  <c r="AI206" i="12"/>
  <c r="AI199" i="12"/>
  <c r="AI88" i="12"/>
  <c r="AI169" i="12"/>
  <c r="AI30" i="12"/>
  <c r="AI51" i="12"/>
  <c r="AI123" i="12"/>
  <c r="AI207" i="12"/>
  <c r="BN15" i="12"/>
  <c r="BM15" i="12" s="1"/>
  <c r="BN39" i="12"/>
  <c r="BM39" i="12" s="1"/>
  <c r="BP39" i="12" s="1"/>
  <c r="BN33" i="12"/>
  <c r="BM33" i="12" s="1"/>
  <c r="CD33" i="12" s="1"/>
  <c r="BN54" i="12"/>
  <c r="BM54" i="12" s="1"/>
  <c r="BV54" i="12" s="1"/>
  <c r="BN81" i="12"/>
  <c r="BM81" i="12" s="1"/>
  <c r="BW81" i="12" s="1"/>
  <c r="BN80" i="12"/>
  <c r="BM80" i="12" s="1"/>
  <c r="BV80" i="12" s="1"/>
  <c r="BN55" i="12"/>
  <c r="BM55" i="12" s="1"/>
  <c r="BN60" i="12"/>
  <c r="BM60" i="12" s="1"/>
  <c r="CL60" i="12" s="1"/>
  <c r="BN26" i="12"/>
  <c r="BM26" i="12" s="1"/>
  <c r="BN46" i="12"/>
  <c r="BM46" i="12" s="1"/>
  <c r="CG46" i="12" s="1"/>
  <c r="BN92" i="12"/>
  <c r="BM92" i="12" s="1"/>
  <c r="BR92" i="12" s="1"/>
  <c r="AI74" i="12"/>
  <c r="AI29" i="12"/>
  <c r="AI45" i="12"/>
  <c r="AI180" i="12"/>
  <c r="AI213" i="12"/>
  <c r="AI64" i="12"/>
  <c r="AI99" i="12"/>
  <c r="AI60" i="12"/>
  <c r="AI163" i="12"/>
  <c r="AI130" i="12"/>
  <c r="AI110" i="12"/>
  <c r="AI114" i="12"/>
  <c r="AI156" i="12"/>
  <c r="AI197" i="12"/>
  <c r="AI97" i="12"/>
  <c r="AI84" i="12"/>
  <c r="AI232" i="12"/>
  <c r="AI240" i="12"/>
  <c r="AI6" i="12"/>
  <c r="AI149" i="12"/>
  <c r="AI43" i="12"/>
  <c r="AI61" i="12"/>
  <c r="AI239" i="12"/>
  <c r="BN100" i="12"/>
  <c r="BM100" i="12" s="1"/>
  <c r="CC100" i="12" s="1"/>
  <c r="BN10" i="12"/>
  <c r="BN52" i="12"/>
  <c r="BM52" i="12" s="1"/>
  <c r="BU52" i="12" s="1"/>
  <c r="BN67" i="12"/>
  <c r="BM67" i="12" s="1"/>
  <c r="BP67" i="12" s="1"/>
  <c r="AI2" i="12"/>
  <c r="BN94" i="12"/>
  <c r="BM94" i="12" s="1"/>
  <c r="BV94" i="12" s="1"/>
  <c r="BN58" i="12"/>
  <c r="BM58" i="12" s="1"/>
  <c r="BN2" i="12"/>
  <c r="BN34" i="12"/>
  <c r="BM34" i="12" s="1"/>
  <c r="BU34" i="12" s="1"/>
  <c r="BN27" i="12"/>
  <c r="BM27" i="12" s="1"/>
  <c r="CH27" i="12" s="1"/>
  <c r="BN99" i="12"/>
  <c r="BM99" i="12" s="1"/>
  <c r="CC99" i="12" s="1"/>
  <c r="BN87" i="12"/>
  <c r="BM87" i="12" s="1"/>
  <c r="CE87" i="12" s="1"/>
  <c r="BN23" i="12"/>
  <c r="BM23" i="12" s="1"/>
  <c r="AI135" i="12"/>
  <c r="AI223" i="12"/>
  <c r="AI56" i="12"/>
  <c r="AI179" i="12"/>
  <c r="AI11" i="12"/>
  <c r="AI25" i="12"/>
  <c r="AI93" i="12"/>
  <c r="AI160" i="12"/>
  <c r="AI129" i="12"/>
  <c r="AI222" i="12"/>
  <c r="AI22" i="12"/>
  <c r="AI119" i="12"/>
  <c r="AI203" i="12"/>
  <c r="AI195" i="12"/>
  <c r="AI211" i="12"/>
  <c r="AI126" i="12"/>
  <c r="AI231" i="12"/>
  <c r="AI31" i="12"/>
  <c r="CH65" i="12"/>
  <c r="CC65" i="12"/>
  <c r="BQ65" i="12"/>
  <c r="CA65" i="12"/>
  <c r="BO65" i="12"/>
  <c r="CK65" i="12"/>
  <c r="CI65" i="12"/>
  <c r="CG65" i="12"/>
  <c r="BZ65" i="12"/>
  <c r="CF65" i="12"/>
  <c r="BW101" i="12"/>
  <c r="CC101" i="12"/>
  <c r="CH101" i="12"/>
  <c r="CE101" i="12"/>
  <c r="BV101" i="12"/>
  <c r="CK101" i="12"/>
  <c r="BS101" i="12"/>
  <c r="CL101" i="12"/>
  <c r="BU101" i="12"/>
  <c r="BY101" i="12"/>
  <c r="BQ101" i="12"/>
  <c r="CA101" i="12"/>
  <c r="BP101" i="12"/>
  <c r="CJ101" i="12"/>
  <c r="BZ101" i="12"/>
  <c r="CI101" i="12"/>
  <c r="BR101" i="12"/>
  <c r="CD101" i="12"/>
  <c r="CG101" i="12"/>
  <c r="CF101" i="12"/>
  <c r="BX101" i="12"/>
  <c r="BT101" i="12"/>
  <c r="CB101" i="12"/>
  <c r="BO101" i="12"/>
  <c r="CJ30" i="12"/>
  <c r="CA82" i="12"/>
  <c r="BU82" i="12"/>
  <c r="CG82" i="12"/>
  <c r="BV78" i="12"/>
  <c r="CE95" i="12"/>
  <c r="BT95" i="12"/>
  <c r="CL95" i="12"/>
  <c r="CC95" i="12"/>
  <c r="CG86" i="12"/>
  <c r="BX28" i="12"/>
  <c r="CK28" i="12"/>
  <c r="CJ28" i="12"/>
  <c r="BV28" i="12"/>
  <c r="BS28" i="12"/>
  <c r="CD28" i="12"/>
  <c r="CC37" i="12"/>
  <c r="CF37" i="12"/>
  <c r="BV37" i="12"/>
  <c r="BZ37" i="12"/>
  <c r="BY37" i="12"/>
  <c r="CE37" i="12"/>
  <c r="BR37" i="12"/>
  <c r="BQ37" i="12"/>
  <c r="CC32" i="12"/>
  <c r="BT90" i="12"/>
  <c r="CE90" i="12"/>
  <c r="CB40" i="12"/>
  <c r="CE40" i="12"/>
  <c r="BS40" i="12"/>
  <c r="CL14" i="12"/>
  <c r="BZ14" i="12"/>
  <c r="BU14" i="12"/>
  <c r="BO48" i="12"/>
  <c r="CK48" i="12"/>
  <c r="CL48" i="12"/>
  <c r="BY48" i="12"/>
  <c r="CJ48" i="12"/>
  <c r="BU48" i="12"/>
  <c r="CH48" i="12"/>
  <c r="CI48" i="12"/>
  <c r="BX48" i="12"/>
  <c r="BQ48" i="12"/>
  <c r="BP48" i="12"/>
  <c r="CF48" i="12"/>
  <c r="BW48" i="12"/>
  <c r="BR48" i="12"/>
  <c r="BV48" i="12"/>
  <c r="BT48" i="12"/>
  <c r="CB48" i="12"/>
  <c r="CC48" i="12"/>
  <c r="BZ48" i="12"/>
  <c r="CD48" i="12"/>
  <c r="CE48" i="12"/>
  <c r="CA48" i="12"/>
  <c r="CG48" i="12"/>
  <c r="BS48" i="12"/>
  <c r="BX47" i="12"/>
  <c r="BQ47" i="12"/>
  <c r="CG47" i="12"/>
  <c r="CH47" i="12"/>
  <c r="BZ47" i="12"/>
  <c r="BT47" i="12"/>
  <c r="CB76" i="12"/>
  <c r="BT76" i="12"/>
  <c r="CK76" i="12"/>
  <c r="BV76" i="12"/>
  <c r="BY76" i="12"/>
  <c r="CI76" i="12"/>
  <c r="CE76" i="12"/>
  <c r="CJ76" i="12"/>
  <c r="CL76" i="12"/>
  <c r="BP76" i="12"/>
  <c r="BS76" i="12"/>
  <c r="BX76" i="12"/>
  <c r="BZ76" i="12"/>
  <c r="BU76" i="12"/>
  <c r="CH76" i="12"/>
  <c r="BR76" i="12"/>
  <c r="BY50" i="12"/>
  <c r="BW50" i="12"/>
  <c r="CC41" i="12"/>
  <c r="BW41" i="12"/>
  <c r="BZ69" i="12"/>
  <c r="BQ69" i="12"/>
  <c r="CE69" i="12"/>
  <c r="CB42" i="12"/>
  <c r="CE42" i="12"/>
  <c r="BX91" i="12"/>
  <c r="BZ29" i="12"/>
  <c r="CH29" i="12"/>
  <c r="BU29" i="12"/>
  <c r="BZ59" i="12"/>
  <c r="BR59" i="12"/>
  <c r="CE59" i="12"/>
  <c r="AJ4" i="12"/>
  <c r="BU36" i="12"/>
  <c r="CA13" i="12"/>
  <c r="BR13" i="12"/>
  <c r="CL13" i="12"/>
  <c r="CI13" i="12"/>
  <c r="BV13" i="12"/>
  <c r="CB13" i="12"/>
  <c r="CL97" i="12"/>
  <c r="CD97" i="12"/>
  <c r="CK97" i="12"/>
  <c r="CH97" i="12"/>
  <c r="BY97" i="12"/>
  <c r="BP97" i="12"/>
  <c r="CB97" i="12"/>
  <c r="BT97" i="12"/>
  <c r="CI97" i="12"/>
  <c r="BU97" i="12"/>
  <c r="BZ97" i="12"/>
  <c r="CJ97" i="12"/>
  <c r="BS97" i="12"/>
  <c r="BQ97" i="12"/>
  <c r="CF97" i="12"/>
  <c r="BW97" i="12"/>
  <c r="CE97" i="12"/>
  <c r="BV97" i="12"/>
  <c r="CD85" i="12"/>
  <c r="BX85" i="12"/>
  <c r="CK68" i="12"/>
  <c r="CH68" i="12"/>
  <c r="BX56" i="12"/>
  <c r="BY20" i="12"/>
  <c r="CA20" i="12"/>
  <c r="BT79" i="12"/>
  <c r="BS79" i="12"/>
  <c r="CF79" i="12"/>
  <c r="CL79" i="12"/>
  <c r="CH79" i="12"/>
  <c r="BY79" i="12"/>
  <c r="BV53" i="12"/>
  <c r="BO53" i="12"/>
  <c r="BO24" i="12"/>
  <c r="BR24" i="12"/>
  <c r="CA24" i="12"/>
  <c r="CC15" i="12"/>
  <c r="CF15" i="12"/>
  <c r="CD15" i="12"/>
  <c r="CI15" i="12"/>
  <c r="BQ15" i="12"/>
  <c r="BU15" i="12"/>
  <c r="BY15" i="12"/>
  <c r="CG15" i="12"/>
  <c r="BS15" i="12"/>
  <c r="BR15" i="12"/>
  <c r="CE15" i="12"/>
  <c r="BT15" i="12"/>
  <c r="BZ15" i="12"/>
  <c r="CL15" i="12"/>
  <c r="CJ15" i="12"/>
  <c r="BO15" i="12"/>
  <c r="CK15" i="12"/>
  <c r="BW15" i="12"/>
  <c r="BV15" i="12"/>
  <c r="BP15" i="12"/>
  <c r="CA15" i="12"/>
  <c r="CB15" i="12"/>
  <c r="BX15" i="12"/>
  <c r="CH15" i="12"/>
  <c r="CD39" i="12"/>
  <c r="BO39" i="12"/>
  <c r="BT39" i="12"/>
  <c r="BX39" i="12"/>
  <c r="BW33" i="12"/>
  <c r="CH33" i="12"/>
  <c r="BT80" i="12"/>
  <c r="CI80" i="12"/>
  <c r="BO80" i="12"/>
  <c r="CD55" i="12"/>
  <c r="BT55" i="12"/>
  <c r="CH55" i="12"/>
  <c r="CL55" i="12"/>
  <c r="BR55" i="12"/>
  <c r="BV55" i="12"/>
  <c r="CJ55" i="12"/>
  <c r="BP55" i="12"/>
  <c r="CK55" i="12"/>
  <c r="CG55" i="12"/>
  <c r="CE55" i="12"/>
  <c r="CF55" i="12"/>
  <c r="CB55" i="12"/>
  <c r="BO55" i="12"/>
  <c r="CC55" i="12"/>
  <c r="BY55" i="12"/>
  <c r="BQ55" i="12"/>
  <c r="BZ55" i="12"/>
  <c r="BX55" i="12"/>
  <c r="CI55" i="12"/>
  <c r="BW55" i="12"/>
  <c r="CA55" i="12"/>
  <c r="BU55" i="12"/>
  <c r="BS55" i="12"/>
  <c r="BT60" i="12"/>
  <c r="BQ60" i="12"/>
  <c r="BZ60" i="12"/>
  <c r="BW60" i="12"/>
  <c r="BP60" i="12"/>
  <c r="BO60" i="12"/>
  <c r="CE60" i="12"/>
  <c r="CJ60" i="12"/>
  <c r="BY60" i="12"/>
  <c r="BW26" i="12"/>
  <c r="BV26" i="12"/>
  <c r="BQ26" i="12"/>
  <c r="CI26" i="12"/>
  <c r="BS26" i="12"/>
  <c r="CK26" i="12"/>
  <c r="BY26" i="12"/>
  <c r="CF26" i="12"/>
  <c r="CL26" i="12"/>
  <c r="BU26" i="12"/>
  <c r="CG26" i="12"/>
  <c r="BO26" i="12"/>
  <c r="BR26" i="12"/>
  <c r="CA26" i="12"/>
  <c r="CD26" i="12"/>
  <c r="BX26" i="12"/>
  <c r="BP26" i="12"/>
  <c r="CH26" i="12"/>
  <c r="CE26" i="12"/>
  <c r="CB26" i="12"/>
  <c r="BT26" i="12"/>
  <c r="BZ26" i="12"/>
  <c r="CJ26" i="12"/>
  <c r="CC26" i="12"/>
  <c r="BX46" i="12"/>
  <c r="CB46" i="12"/>
  <c r="CE46" i="12"/>
  <c r="CK46" i="12"/>
  <c r="BT46" i="12"/>
  <c r="BU46" i="12"/>
  <c r="CL46" i="12"/>
  <c r="BZ92" i="12"/>
  <c r="BQ92" i="12"/>
  <c r="CH67" i="12"/>
  <c r="CE67" i="12"/>
  <c r="CC67" i="12"/>
  <c r="AJ2" i="12"/>
  <c r="BS94" i="12"/>
  <c r="CF94" i="12"/>
  <c r="BX94" i="12"/>
  <c r="BW94" i="12"/>
  <c r="BO94" i="12"/>
  <c r="CD94" i="12"/>
  <c r="CG94" i="12"/>
  <c r="CJ94" i="12"/>
  <c r="CC94" i="12"/>
  <c r="CK94" i="12"/>
  <c r="CB94" i="12"/>
  <c r="BZ94" i="12"/>
  <c r="BR94" i="12"/>
  <c r="CL94" i="12"/>
  <c r="CE94" i="12"/>
  <c r="CA94" i="12"/>
  <c r="CH94" i="12"/>
  <c r="BU94" i="12"/>
  <c r="BX58" i="12"/>
  <c r="BQ58" i="12"/>
  <c r="BO58" i="12"/>
  <c r="CB58" i="12"/>
  <c r="CJ58" i="12"/>
  <c r="BV58" i="12"/>
  <c r="CE58" i="12"/>
  <c r="BZ58" i="12"/>
  <c r="BR58" i="12"/>
  <c r="CL58" i="12"/>
  <c r="BW58" i="12"/>
  <c r="CC58" i="12"/>
  <c r="CA58" i="12"/>
  <c r="CG58" i="12"/>
  <c r="CK58" i="12"/>
  <c r="CD58" i="12"/>
  <c r="BY58" i="12"/>
  <c r="CH58" i="12"/>
  <c r="BP58" i="12"/>
  <c r="BS58" i="12"/>
  <c r="BU58" i="12"/>
  <c r="CF58" i="12"/>
  <c r="BT58" i="12"/>
  <c r="CI58" i="12"/>
  <c r="CJ34" i="12"/>
  <c r="CK34" i="12"/>
  <c r="CA34" i="12"/>
  <c r="CA87" i="12"/>
  <c r="BX87" i="12"/>
  <c r="BO87" i="12"/>
  <c r="CI23" i="12"/>
  <c r="CG23" i="12"/>
  <c r="BX23" i="12"/>
  <c r="CE23" i="12"/>
  <c r="CB23" i="12"/>
  <c r="CL23" i="12"/>
  <c r="BU23" i="12"/>
  <c r="CD23" i="12"/>
  <c r="BZ23" i="12"/>
  <c r="CJ23" i="12"/>
  <c r="BV23" i="12"/>
  <c r="CC23" i="12"/>
  <c r="BT23" i="12"/>
  <c r="BP23" i="12"/>
  <c r="BS23" i="12"/>
  <c r="BR23" i="12"/>
  <c r="CK23" i="12"/>
  <c r="BO23" i="12"/>
  <c r="CH23" i="12"/>
  <c r="CA23" i="12"/>
  <c r="BW23" i="12"/>
  <c r="BY23" i="12"/>
  <c r="BQ23" i="12"/>
  <c r="CF23" i="12"/>
  <c r="AJ6" i="12"/>
  <c r="CH45" i="12"/>
  <c r="BS45" i="12"/>
  <c r="BO45" i="12"/>
  <c r="CK45" i="12"/>
  <c r="CI45" i="12"/>
  <c r="BU45" i="12"/>
  <c r="CF45" i="12"/>
  <c r="CA45" i="12"/>
  <c r="BT45" i="12"/>
  <c r="CD45" i="12"/>
  <c r="CC45" i="12"/>
  <c r="BP45" i="12"/>
  <c r="BW45" i="12"/>
  <c r="CB45" i="12"/>
  <c r="BX45" i="12"/>
  <c r="BZ45" i="12"/>
  <c r="CG45" i="12"/>
  <c r="CL45" i="12"/>
  <c r="BQ51" i="12"/>
  <c r="BX51" i="12"/>
  <c r="CK51" i="12"/>
  <c r="CL51" i="12"/>
  <c r="BS51" i="12"/>
  <c r="BR51" i="12"/>
  <c r="BP51" i="12"/>
  <c r="BW51" i="12"/>
  <c r="BV51" i="12"/>
  <c r="CD51" i="12"/>
  <c r="CE51" i="12"/>
  <c r="BO51" i="12"/>
  <c r="CG51" i="12"/>
  <c r="CB51" i="12"/>
  <c r="BZ51" i="12"/>
  <c r="BY17" i="12"/>
  <c r="BV17" i="12"/>
  <c r="BS17" i="12"/>
  <c r="CG17" i="12"/>
  <c r="CC17" i="12"/>
  <c r="CA17" i="12"/>
  <c r="CF17" i="12"/>
  <c r="BP17" i="12"/>
  <c r="BO17" i="12"/>
  <c r="CD17" i="12"/>
  <c r="CE17" i="12"/>
  <c r="CK17" i="12"/>
  <c r="BW17" i="12"/>
  <c r="BR17" i="12"/>
  <c r="CB17" i="12"/>
  <c r="BQ17" i="12"/>
  <c r="CH17" i="12"/>
  <c r="BU17" i="12"/>
  <c r="CL17" i="12"/>
  <c r="CJ17" i="12"/>
  <c r="CI17" i="12"/>
  <c r="BZ17" i="12"/>
  <c r="BX17" i="12"/>
  <c r="BT17" i="12"/>
  <c r="CL21" i="12"/>
  <c r="CF66" i="12"/>
  <c r="BV66" i="12"/>
  <c r="CG66" i="12"/>
  <c r="CI66" i="12"/>
  <c r="BP66" i="12"/>
  <c r="CA66" i="12"/>
  <c r="BT66" i="12"/>
  <c r="CD66" i="12"/>
  <c r="BY66" i="12"/>
  <c r="BW66" i="12"/>
  <c r="CC66" i="12"/>
  <c r="BQ66" i="12"/>
  <c r="CK66" i="12"/>
  <c r="BZ66" i="12"/>
  <c r="BR66" i="12"/>
  <c r="CJ66" i="12"/>
  <c r="CL66" i="12"/>
  <c r="CH66" i="12"/>
  <c r="BW71" i="12"/>
  <c r="CK71" i="12"/>
  <c r="BZ71" i="12"/>
  <c r="CC71" i="12"/>
  <c r="BO71" i="12"/>
  <c r="BQ71" i="12"/>
  <c r="BV71" i="12"/>
  <c r="BU71" i="12"/>
  <c r="BT71" i="12"/>
  <c r="CE71" i="12"/>
  <c r="CD71" i="12"/>
  <c r="CL71" i="12"/>
  <c r="CJ71" i="12"/>
  <c r="BR71" i="12"/>
  <c r="BS71" i="12"/>
  <c r="CB71" i="12"/>
  <c r="CF71" i="12"/>
  <c r="BP71" i="12"/>
  <c r="CA71" i="12"/>
  <c r="CH71" i="12"/>
  <c r="CG71" i="12"/>
  <c r="BY71" i="12"/>
  <c r="BX71" i="12"/>
  <c r="CI71" i="12"/>
  <c r="CL62" i="12"/>
  <c r="BQ62" i="12"/>
  <c r="BY62" i="12"/>
  <c r="BX62" i="12"/>
  <c r="BW62" i="12"/>
  <c r="BS62" i="12"/>
  <c r="CA62" i="12"/>
  <c r="CJ62" i="12"/>
  <c r="BT62" i="12"/>
  <c r="BZ62" i="12"/>
  <c r="BO62" i="12"/>
  <c r="CG62" i="12"/>
  <c r="CC62" i="12"/>
  <c r="BP62" i="12"/>
  <c r="CF62" i="12"/>
  <c r="CI62" i="12"/>
  <c r="BR62" i="12"/>
  <c r="BU62" i="12"/>
  <c r="BR12" i="12"/>
  <c r="CC12" i="12"/>
  <c r="BP12" i="12"/>
  <c r="BW35" i="12"/>
  <c r="BU35" i="12"/>
  <c r="BY35" i="12"/>
  <c r="BT35" i="12"/>
  <c r="CC35" i="12"/>
  <c r="CK35" i="12"/>
  <c r="BZ35" i="12"/>
  <c r="CD35" i="12"/>
  <c r="CE35" i="12"/>
  <c r="BQ35" i="12"/>
  <c r="CG35" i="12"/>
  <c r="CA35" i="12"/>
  <c r="BP35" i="12"/>
  <c r="BS35" i="12"/>
  <c r="BV35" i="12"/>
  <c r="CF35" i="12"/>
  <c r="CJ35" i="12"/>
  <c r="CL35" i="12"/>
  <c r="BO35" i="12"/>
  <c r="BX35" i="12"/>
  <c r="CB35" i="12"/>
  <c r="CI35" i="12"/>
  <c r="BR35" i="12"/>
  <c r="CH35" i="12"/>
  <c r="CK37" i="12" l="1"/>
  <c r="BS37" i="12"/>
  <c r="BO37" i="12"/>
  <c r="BX57" i="12"/>
  <c r="CC76" i="12"/>
  <c r="CG76" i="12"/>
  <c r="CL37" i="12"/>
  <c r="BP37" i="12"/>
  <c r="CH37" i="12"/>
  <c r="CG97" i="12"/>
  <c r="BR97" i="12"/>
  <c r="BO97" i="12"/>
  <c r="BQ76" i="12"/>
  <c r="BO76" i="12"/>
  <c r="CF76" i="12"/>
  <c r="BW37" i="12"/>
  <c r="CI37" i="12"/>
  <c r="CB37" i="12"/>
  <c r="CD37" i="12"/>
  <c r="CC97" i="12"/>
  <c r="BX97" i="12"/>
  <c r="CD76" i="12"/>
  <c r="CA76" i="12"/>
  <c r="CJ37" i="12"/>
  <c r="CA37" i="12"/>
  <c r="BT37" i="12"/>
  <c r="BX37" i="12"/>
  <c r="BU37" i="12"/>
  <c r="CG34" i="12"/>
  <c r="CD92" i="12"/>
  <c r="CE33" i="12"/>
  <c r="BP33" i="12"/>
  <c r="BS53" i="12"/>
  <c r="BW53" i="12"/>
  <c r="BR68" i="12"/>
  <c r="BS91" i="12"/>
  <c r="BT41" i="12"/>
  <c r="CK50" i="12"/>
  <c r="CD90" i="12"/>
  <c r="BW78" i="12"/>
  <c r="BV89" i="12"/>
  <c r="BQ34" i="12"/>
  <c r="BW34" i="12"/>
  <c r="BV92" i="12"/>
  <c r="BU33" i="12"/>
  <c r="CA53" i="12"/>
  <c r="CF68" i="12"/>
  <c r="CB68" i="12"/>
  <c r="CL41" i="12"/>
  <c r="CF90" i="12"/>
  <c r="CB78" i="12"/>
  <c r="CC34" i="12"/>
  <c r="BY34" i="12"/>
  <c r="CJ100" i="12"/>
  <c r="CE92" i="12"/>
  <c r="CG33" i="12"/>
  <c r="BQ53" i="12"/>
  <c r="CG68" i="12"/>
  <c r="CL91" i="12"/>
  <c r="CJ41" i="12"/>
  <c r="BY90" i="12"/>
  <c r="CI34" i="12"/>
  <c r="CD34" i="12"/>
  <c r="CG92" i="12"/>
  <c r="CA92" i="12"/>
  <c r="CB33" i="12"/>
  <c r="CC53" i="12"/>
  <c r="BX68" i="12"/>
  <c r="BY91" i="12"/>
  <c r="CD50" i="12"/>
  <c r="CF34" i="12"/>
  <c r="CK92" i="12"/>
  <c r="CL33" i="12"/>
  <c r="BU53" i="12"/>
  <c r="BS68" i="12"/>
  <c r="BP91" i="12"/>
  <c r="CB50" i="12"/>
  <c r="CE34" i="12"/>
  <c r="CJ92" i="12"/>
  <c r="BV33" i="12"/>
  <c r="CG53" i="12"/>
  <c r="CC68" i="12"/>
  <c r="BW91" i="12"/>
  <c r="CD41" i="12"/>
  <c r="BX50" i="12"/>
  <c r="BW90" i="12"/>
  <c r="CI12" i="12"/>
  <c r="CH12" i="12"/>
  <c r="BZ12" i="12"/>
  <c r="CK87" i="12"/>
  <c r="BT87" i="12"/>
  <c r="BS87" i="12"/>
  <c r="CD67" i="12"/>
  <c r="BQ67" i="12"/>
  <c r="CJ67" i="12"/>
  <c r="CF80" i="12"/>
  <c r="CD80" i="12"/>
  <c r="BX80" i="12"/>
  <c r="CL24" i="12"/>
  <c r="BZ24" i="12"/>
  <c r="CB24" i="12"/>
  <c r="BW56" i="12"/>
  <c r="CF59" i="12"/>
  <c r="BQ59" i="12"/>
  <c r="BT59" i="12"/>
  <c r="BY29" i="12"/>
  <c r="BQ29" i="12"/>
  <c r="CK29" i="12"/>
  <c r="BQ14" i="12"/>
  <c r="BY14" i="12"/>
  <c r="CK14" i="12"/>
  <c r="BP40" i="12"/>
  <c r="BU40" i="12"/>
  <c r="BT40" i="12"/>
  <c r="BQ82" i="12"/>
  <c r="BV82" i="12"/>
  <c r="CE82" i="12"/>
  <c r="BW12" i="12"/>
  <c r="CL12" i="12"/>
  <c r="BV12" i="12"/>
  <c r="BQ87" i="12"/>
  <c r="CB87" i="12"/>
  <c r="CH87" i="12"/>
  <c r="BW67" i="12"/>
  <c r="CA67" i="12"/>
  <c r="CK67" i="12"/>
  <c r="CA80" i="12"/>
  <c r="CC80" i="12"/>
  <c r="CH80" i="12"/>
  <c r="BV24" i="12"/>
  <c r="BT24" i="12"/>
  <c r="BU24" i="12"/>
  <c r="BQ56" i="12"/>
  <c r="BY59" i="12"/>
  <c r="CI59" i="12"/>
  <c r="CB59" i="12"/>
  <c r="CJ29" i="12"/>
  <c r="BV29" i="12"/>
  <c r="BX29" i="12"/>
  <c r="CK84" i="12"/>
  <c r="CF14" i="12"/>
  <c r="CE14" i="12"/>
  <c r="BT14" i="12"/>
  <c r="CD40" i="12"/>
  <c r="CI40" i="12"/>
  <c r="BY40" i="12"/>
  <c r="CB82" i="12"/>
  <c r="CK82" i="12"/>
  <c r="BS82" i="12"/>
  <c r="CG12" i="12"/>
  <c r="BT12" i="12"/>
  <c r="CK12" i="12"/>
  <c r="BU87" i="12"/>
  <c r="CD87" i="12"/>
  <c r="CC87" i="12"/>
  <c r="BS67" i="12"/>
  <c r="CI67" i="12"/>
  <c r="CF67" i="12"/>
  <c r="CB80" i="12"/>
  <c r="BS80" i="12"/>
  <c r="CE80" i="12"/>
  <c r="BY24" i="12"/>
  <c r="BQ24" i="12"/>
  <c r="CF24" i="12"/>
  <c r="BV56" i="12"/>
  <c r="CG59" i="12"/>
  <c r="CC59" i="12"/>
  <c r="CK59" i="12"/>
  <c r="CF29" i="12"/>
  <c r="BR29" i="12"/>
  <c r="CI29" i="12"/>
  <c r="BQ84" i="12"/>
  <c r="BS14" i="12"/>
  <c r="BW14" i="12"/>
  <c r="BX14" i="12"/>
  <c r="BR40" i="12"/>
  <c r="CA40" i="12"/>
  <c r="CJ40" i="12"/>
  <c r="CF82" i="12"/>
  <c r="BR82" i="12"/>
  <c r="CH82" i="12"/>
  <c r="BW80" i="12"/>
  <c r="BZ80" i="12"/>
  <c r="CG80" i="12"/>
  <c r="CJ24" i="12"/>
  <c r="BW24" i="12"/>
  <c r="CE24" i="12"/>
  <c r="BV59" i="12"/>
  <c r="CL59" i="12"/>
  <c r="BU59" i="12"/>
  <c r="BP29" i="12"/>
  <c r="CD29" i="12"/>
  <c r="CL29" i="12"/>
  <c r="CH14" i="12"/>
  <c r="BR14" i="12"/>
  <c r="BO14" i="12"/>
  <c r="BZ40" i="12"/>
  <c r="CC40" i="12"/>
  <c r="CH40" i="12"/>
  <c r="CJ82" i="12"/>
  <c r="BX82" i="12"/>
  <c r="BY82" i="12"/>
  <c r="CJ12" i="12"/>
  <c r="BQ12" i="12"/>
  <c r="BU12" i="12"/>
  <c r="CG87" i="12"/>
  <c r="BZ87" i="12"/>
  <c r="BP87" i="12"/>
  <c r="BY67" i="12"/>
  <c r="BO67" i="12"/>
  <c r="BX67" i="12"/>
  <c r="CL80" i="12"/>
  <c r="BU80" i="12"/>
  <c r="BY80" i="12"/>
  <c r="CI24" i="12"/>
  <c r="CG24" i="12"/>
  <c r="BS24" i="12"/>
  <c r="CD59" i="12"/>
  <c r="CH59" i="12"/>
  <c r="BX59" i="12"/>
  <c r="BO29" i="12"/>
  <c r="BS29" i="12"/>
  <c r="CA29" i="12"/>
  <c r="CJ14" i="12"/>
  <c r="BV14" i="12"/>
  <c r="CD14" i="12"/>
  <c r="CF40" i="12"/>
  <c r="BX40" i="12"/>
  <c r="CG40" i="12"/>
  <c r="CI82" i="12"/>
  <c r="BT82" i="12"/>
  <c r="CL82" i="12"/>
  <c r="CD12" i="12"/>
  <c r="CE12" i="12"/>
  <c r="CF12" i="12"/>
  <c r="CL67" i="12"/>
  <c r="CG67" i="12"/>
  <c r="BU67" i="12"/>
  <c r="BS12" i="12"/>
  <c r="BX12" i="12"/>
  <c r="BY12" i="12"/>
  <c r="CF87" i="12"/>
  <c r="BR87" i="12"/>
  <c r="BW87" i="12"/>
  <c r="BR67" i="12"/>
  <c r="BZ67" i="12"/>
  <c r="CB67" i="12"/>
  <c r="CK80" i="12"/>
  <c r="CJ80" i="12"/>
  <c r="BP80" i="12"/>
  <c r="CK24" i="12"/>
  <c r="BX24" i="12"/>
  <c r="BP24" i="12"/>
  <c r="CC85" i="12"/>
  <c r="BS59" i="12"/>
  <c r="CA59" i="12"/>
  <c r="CJ59" i="12"/>
  <c r="CC29" i="12"/>
  <c r="BT29" i="12"/>
  <c r="BW29" i="12"/>
  <c r="CB14" i="12"/>
  <c r="CG14" i="12"/>
  <c r="CC14" i="12"/>
  <c r="BW40" i="12"/>
  <c r="BV40" i="12"/>
  <c r="CK40" i="12"/>
  <c r="BU32" i="12"/>
  <c r="BO82" i="12"/>
  <c r="BP82" i="12"/>
  <c r="CC82" i="12"/>
  <c r="BY87" i="12"/>
  <c r="CI87" i="12"/>
  <c r="BV87" i="12"/>
  <c r="CA12" i="12"/>
  <c r="CB12" i="12"/>
  <c r="CJ87" i="12"/>
  <c r="CL87" i="12"/>
  <c r="BT67" i="12"/>
  <c r="BV67" i="12"/>
  <c r="BR80" i="12"/>
  <c r="BQ80" i="12"/>
  <c r="CH24" i="12"/>
  <c r="CD24" i="12"/>
  <c r="BO59" i="12"/>
  <c r="BW59" i="12"/>
  <c r="CE29" i="12"/>
  <c r="CB29" i="12"/>
  <c r="BP14" i="12"/>
  <c r="CA14" i="12"/>
  <c r="CL40" i="12"/>
  <c r="BO40" i="12"/>
  <c r="BO32" i="12"/>
  <c r="BU86" i="12"/>
  <c r="CD82" i="12"/>
  <c r="BW82" i="12"/>
  <c r="BU39" i="12"/>
  <c r="CJ85" i="12"/>
  <c r="CI85" i="12"/>
  <c r="BX36" i="12"/>
  <c r="BW69" i="12"/>
  <c r="CK32" i="12"/>
  <c r="CA46" i="12"/>
  <c r="BZ39" i="12"/>
  <c r="BP85" i="12"/>
  <c r="CH69" i="12"/>
  <c r="CE32" i="12"/>
  <c r="CI39" i="12"/>
  <c r="BY85" i="12"/>
  <c r="CB69" i="12"/>
  <c r="BV69" i="12"/>
  <c r="CG32" i="12"/>
  <c r="CI25" i="12"/>
  <c r="CC46" i="12"/>
  <c r="BZ46" i="12"/>
  <c r="BW39" i="12"/>
  <c r="CG85" i="12"/>
  <c r="BS69" i="12"/>
  <c r="BQ25" i="12"/>
  <c r="CJ46" i="12"/>
  <c r="CD46" i="12"/>
  <c r="BY39" i="12"/>
  <c r="BO85" i="12"/>
  <c r="BP69" i="12"/>
  <c r="BV21" i="12"/>
  <c r="CB79" i="12"/>
  <c r="CJ79" i="12"/>
  <c r="BU79" i="12"/>
  <c r="CJ13" i="12"/>
  <c r="BY13" i="12"/>
  <c r="BO13" i="12"/>
  <c r="BU64" i="12"/>
  <c r="CK47" i="12"/>
  <c r="BW47" i="12"/>
  <c r="CA47" i="12"/>
  <c r="BQ28" i="12"/>
  <c r="BT28" i="12"/>
  <c r="CA28" i="12"/>
  <c r="BY21" i="12"/>
  <c r="BX60" i="12"/>
  <c r="BR60" i="12"/>
  <c r="CH60" i="12"/>
  <c r="BP79" i="12"/>
  <c r="BX79" i="12"/>
  <c r="CI79" i="12"/>
  <c r="CE13" i="12"/>
  <c r="BU13" i="12"/>
  <c r="CG13" i="12"/>
  <c r="BV47" i="12"/>
  <c r="BP47" i="12"/>
  <c r="BY47" i="12"/>
  <c r="BP28" i="12"/>
  <c r="BW28" i="12"/>
  <c r="CI28" i="12"/>
  <c r="BU60" i="12"/>
  <c r="CK60" i="12"/>
  <c r="BS60" i="12"/>
  <c r="BV79" i="12"/>
  <c r="BQ79" i="12"/>
  <c r="CG79" i="12"/>
  <c r="CK13" i="12"/>
  <c r="BQ13" i="12"/>
  <c r="BS13" i="12"/>
  <c r="CJ47" i="12"/>
  <c r="CD47" i="12"/>
  <c r="BR47" i="12"/>
  <c r="BR28" i="12"/>
  <c r="BU28" i="12"/>
  <c r="BO28" i="12"/>
  <c r="BY94" i="12"/>
  <c r="BP94" i="12"/>
  <c r="BT94" i="12"/>
  <c r="CF60" i="12"/>
  <c r="CG60" i="12"/>
  <c r="BV60" i="12"/>
  <c r="BZ79" i="12"/>
  <c r="BO79" i="12"/>
  <c r="CK79" i="12"/>
  <c r="CD13" i="12"/>
  <c r="BT13" i="12"/>
  <c r="CF13" i="12"/>
  <c r="CL47" i="12"/>
  <c r="CF47" i="12"/>
  <c r="CE47" i="12"/>
  <c r="CC28" i="12"/>
  <c r="BY28" i="12"/>
  <c r="CE28" i="12"/>
  <c r="CD63" i="12"/>
  <c r="BQ94" i="12"/>
  <c r="CI94" i="12"/>
  <c r="CI60" i="12"/>
  <c r="CA60" i="12"/>
  <c r="CD60" i="12"/>
  <c r="BW79" i="12"/>
  <c r="BR79" i="12"/>
  <c r="CE79" i="12"/>
  <c r="CC13" i="12"/>
  <c r="BP13" i="12"/>
  <c r="BZ13" i="12"/>
  <c r="CC47" i="12"/>
  <c r="CI47" i="12"/>
  <c r="BU47" i="12"/>
  <c r="CB28" i="12"/>
  <c r="CL28" i="12"/>
  <c r="CG28" i="12"/>
  <c r="CB60" i="12"/>
  <c r="CC60" i="12"/>
  <c r="CD79" i="12"/>
  <c r="CC79" i="12"/>
  <c r="CH13" i="12"/>
  <c r="BX13" i="12"/>
  <c r="CB47" i="12"/>
  <c r="BO47" i="12"/>
  <c r="CH28" i="12"/>
  <c r="BZ28" i="12"/>
  <c r="CF46" i="12"/>
  <c r="BR46" i="12"/>
  <c r="CH46" i="12"/>
  <c r="BS39" i="12"/>
  <c r="CB39" i="12"/>
  <c r="CE39" i="12"/>
  <c r="CA85" i="12"/>
  <c r="BQ85" i="12"/>
  <c r="BU85" i="12"/>
  <c r="CL69" i="12"/>
  <c r="CD69" i="12"/>
  <c r="CI69" i="12"/>
  <c r="CA32" i="12"/>
  <c r="CI32" i="12"/>
  <c r="BX25" i="12"/>
  <c r="CE45" i="12"/>
  <c r="BQ45" i="12"/>
  <c r="BY45" i="12"/>
  <c r="BY46" i="12"/>
  <c r="BQ46" i="12"/>
  <c r="BV46" i="12"/>
  <c r="CK39" i="12"/>
  <c r="BQ39" i="12"/>
  <c r="CF39" i="12"/>
  <c r="BR85" i="12"/>
  <c r="CF85" i="12"/>
  <c r="CE85" i="12"/>
  <c r="BT36" i="12"/>
  <c r="BT69" i="12"/>
  <c r="BX69" i="12"/>
  <c r="CA69" i="12"/>
  <c r="BX32" i="12"/>
  <c r="CB32" i="12"/>
  <c r="CH25" i="12"/>
  <c r="CG43" i="12"/>
  <c r="CE62" i="12"/>
  <c r="CB62" i="12"/>
  <c r="CK62" i="12"/>
  <c r="CE73" i="12"/>
  <c r="CH62" i="12"/>
  <c r="CD62" i="12"/>
  <c r="BR45" i="12"/>
  <c r="BV45" i="12"/>
  <c r="CI46" i="12"/>
  <c r="BO46" i="12"/>
  <c r="BS46" i="12"/>
  <c r="CA39" i="12"/>
  <c r="CG39" i="12"/>
  <c r="CH39" i="12"/>
  <c r="BS85" i="12"/>
  <c r="CK85" i="12"/>
  <c r="BV85" i="12"/>
  <c r="BY36" i="12"/>
  <c r="BR69" i="12"/>
  <c r="BO69" i="12"/>
  <c r="CJ69" i="12"/>
  <c r="BW32" i="12"/>
  <c r="BS32" i="12"/>
  <c r="BO25" i="12"/>
  <c r="BP46" i="12"/>
  <c r="BW46" i="12"/>
  <c r="CC39" i="12"/>
  <c r="CL39" i="12"/>
  <c r="BR39" i="12"/>
  <c r="BW85" i="12"/>
  <c r="CH85" i="12"/>
  <c r="BT85" i="12"/>
  <c r="CD36" i="12"/>
  <c r="CF69" i="12"/>
  <c r="CK69" i="12"/>
  <c r="BY69" i="12"/>
  <c r="CD32" i="12"/>
  <c r="BZ32" i="12"/>
  <c r="BP25" i="12"/>
  <c r="CJ39" i="12"/>
  <c r="BV39" i="12"/>
  <c r="BZ85" i="12"/>
  <c r="CB85" i="12"/>
  <c r="BR36" i="12"/>
  <c r="CG69" i="12"/>
  <c r="BU69" i="12"/>
  <c r="BQ32" i="12"/>
  <c r="CG78" i="12"/>
  <c r="CK78" i="12"/>
  <c r="BY88" i="12"/>
  <c r="CL78" i="12"/>
  <c r="CK88" i="12"/>
  <c r="CB25" i="12"/>
  <c r="BW25" i="12"/>
  <c r="CC25" i="12"/>
  <c r="CL25" i="12"/>
  <c r="CG25" i="12"/>
  <c r="BS25" i="12"/>
  <c r="BR32" i="12"/>
  <c r="CJ32" i="12"/>
  <c r="BV32" i="12"/>
  <c r="CE25" i="12"/>
  <c r="CD25" i="12"/>
  <c r="CA25" i="12"/>
  <c r="CH88" i="12"/>
  <c r="BY32" i="12"/>
  <c r="CH32" i="12"/>
  <c r="BP32" i="12"/>
  <c r="CK25" i="12"/>
  <c r="CJ25" i="12"/>
  <c r="BV25" i="12"/>
  <c r="BT32" i="12"/>
  <c r="CL32" i="12"/>
  <c r="CF25" i="12"/>
  <c r="BR25" i="12"/>
  <c r="BZ25" i="12"/>
  <c r="BY25" i="12"/>
  <c r="BU25" i="12"/>
  <c r="BX20" i="12"/>
  <c r="BP20" i="12"/>
  <c r="CK100" i="12"/>
  <c r="BQ20" i="12"/>
  <c r="BR20" i="12"/>
  <c r="BO56" i="12"/>
  <c r="CE56" i="12"/>
  <c r="BZ36" i="12"/>
  <c r="CB36" i="12"/>
  <c r="BW36" i="12"/>
  <c r="BS42" i="12"/>
  <c r="BZ84" i="12"/>
  <c r="CH86" i="12"/>
  <c r="CI95" i="12"/>
  <c r="CD95" i="12"/>
  <c r="CA57" i="12"/>
  <c r="CA100" i="12"/>
  <c r="BR54" i="12"/>
  <c r="CL20" i="12"/>
  <c r="BO20" i="12"/>
  <c r="CF56" i="12"/>
  <c r="CL56" i="12"/>
  <c r="CF36" i="12"/>
  <c r="CK36" i="12"/>
  <c r="CJ42" i="12"/>
  <c r="CI84" i="12"/>
  <c r="CK72" i="12"/>
  <c r="CB95" i="12"/>
  <c r="BZ95" i="12"/>
  <c r="BV19" i="12"/>
  <c r="CD100" i="12"/>
  <c r="BZ57" i="12"/>
  <c r="BT54" i="12"/>
  <c r="BV20" i="12"/>
  <c r="CG20" i="12"/>
  <c r="CH56" i="12"/>
  <c r="BP56" i="12"/>
  <c r="CJ36" i="12"/>
  <c r="BV36" i="12"/>
  <c r="BW42" i="12"/>
  <c r="BR84" i="12"/>
  <c r="CH72" i="12"/>
  <c r="BQ95" i="12"/>
  <c r="CA95" i="12"/>
  <c r="BP95" i="12"/>
  <c r="CG19" i="12"/>
  <c r="BT20" i="12"/>
  <c r="CH20" i="12"/>
  <c r="CK56" i="12"/>
  <c r="BR56" i="12"/>
  <c r="CI36" i="12"/>
  <c r="CA36" i="12"/>
  <c r="CA77" i="12"/>
  <c r="BX42" i="12"/>
  <c r="CE84" i="12"/>
  <c r="CF72" i="12"/>
  <c r="BS95" i="12"/>
  <c r="BU95" i="12"/>
  <c r="BV95" i="12"/>
  <c r="BO98" i="12"/>
  <c r="CE19" i="12"/>
  <c r="BX65" i="12"/>
  <c r="BY65" i="12"/>
  <c r="BR100" i="12"/>
  <c r="BT99" i="12"/>
  <c r="BS100" i="12"/>
  <c r="CE20" i="12"/>
  <c r="CF20" i="12"/>
  <c r="BS56" i="12"/>
  <c r="CG56" i="12"/>
  <c r="BO36" i="12"/>
  <c r="BP36" i="12"/>
  <c r="BO42" i="12"/>
  <c r="CF84" i="12"/>
  <c r="CE72" i="12"/>
  <c r="BW95" i="12"/>
  <c r="BX95" i="12"/>
  <c r="CF95" i="12"/>
  <c r="CI98" i="12"/>
  <c r="BW19" i="12"/>
  <c r="CG54" i="12"/>
  <c r="BZ27" i="12"/>
  <c r="CI100" i="12"/>
  <c r="BS20" i="12"/>
  <c r="CD20" i="12"/>
  <c r="BZ56" i="12"/>
  <c r="CA56" i="12"/>
  <c r="CG36" i="12"/>
  <c r="BQ36" i="12"/>
  <c r="CI42" i="12"/>
  <c r="CD84" i="12"/>
  <c r="BV86" i="12"/>
  <c r="BR95" i="12"/>
  <c r="CG95" i="12"/>
  <c r="CJ95" i="12"/>
  <c r="CD98" i="12"/>
  <c r="BT30" i="12"/>
  <c r="BS65" i="12"/>
  <c r="BT65" i="12"/>
  <c r="CI27" i="12"/>
  <c r="BO100" i="12"/>
  <c r="BZ20" i="12"/>
  <c r="CK20" i="12"/>
  <c r="BT56" i="12"/>
  <c r="BS36" i="12"/>
  <c r="CC36" i="12"/>
  <c r="BQ42" i="12"/>
  <c r="CK86" i="12"/>
  <c r="CH95" i="12"/>
  <c r="CK95" i="12"/>
  <c r="BQ98" i="12"/>
  <c r="CJ27" i="12"/>
  <c r="BT100" i="12"/>
  <c r="CB20" i="12"/>
  <c r="BW20" i="12"/>
  <c r="CJ56" i="12"/>
  <c r="CE36" i="12"/>
  <c r="CL36" i="12"/>
  <c r="CJ84" i="12"/>
  <c r="CI86" i="12"/>
  <c r="BY95" i="12"/>
  <c r="CL57" i="12"/>
  <c r="CJ65" i="12"/>
  <c r="CE65" i="12"/>
  <c r="CC72" i="12"/>
  <c r="CL72" i="12"/>
  <c r="CB86" i="12"/>
  <c r="CA86" i="12"/>
  <c r="CL86" i="12"/>
  <c r="BP98" i="12"/>
  <c r="CK98" i="12"/>
  <c r="CG57" i="12"/>
  <c r="CE31" i="12"/>
  <c r="BX19" i="12"/>
  <c r="BP19" i="12"/>
  <c r="CG72" i="12"/>
  <c r="BQ72" i="12"/>
  <c r="CE86" i="12"/>
  <c r="BS86" i="12"/>
  <c r="BO86" i="12"/>
  <c r="BW98" i="12"/>
  <c r="CE98" i="12"/>
  <c r="BP57" i="12"/>
  <c r="CD19" i="12"/>
  <c r="BO19" i="12"/>
  <c r="BQ19" i="12"/>
  <c r="BT42" i="12"/>
  <c r="CL42" i="12"/>
  <c r="CG42" i="12"/>
  <c r="BP84" i="12"/>
  <c r="CA84" i="12"/>
  <c r="BT72" i="12"/>
  <c r="BZ72" i="12"/>
  <c r="BP86" i="12"/>
  <c r="BX86" i="12"/>
  <c r="CC98" i="12"/>
  <c r="BS98" i="12"/>
  <c r="BU57" i="12"/>
  <c r="CC19" i="12"/>
  <c r="CF19" i="12"/>
  <c r="CI19" i="12"/>
  <c r="CC42" i="12"/>
  <c r="BP42" i="12"/>
  <c r="CF42" i="12"/>
  <c r="BV84" i="12"/>
  <c r="CC84" i="12"/>
  <c r="BP72" i="12"/>
  <c r="BV72" i="12"/>
  <c r="CC86" i="12"/>
  <c r="BQ86" i="12"/>
  <c r="CG98" i="12"/>
  <c r="CB98" i="12"/>
  <c r="BO57" i="12"/>
  <c r="CH19" i="12"/>
  <c r="BS19" i="12"/>
  <c r="CJ19" i="12"/>
  <c r="BR65" i="12"/>
  <c r="BP65" i="12"/>
  <c r="BU42" i="12"/>
  <c r="BY42" i="12"/>
  <c r="CD42" i="12"/>
  <c r="BY84" i="12"/>
  <c r="BT84" i="12"/>
  <c r="BR72" i="12"/>
  <c r="CB72" i="12"/>
  <c r="CI72" i="12"/>
  <c r="BT86" i="12"/>
  <c r="BR86" i="12"/>
  <c r="BR98" i="12"/>
  <c r="CL98" i="12"/>
  <c r="BT98" i="12"/>
  <c r="BY57" i="12"/>
  <c r="BT19" i="12"/>
  <c r="BR19" i="12"/>
  <c r="BZ19" i="12"/>
  <c r="CI20" i="12"/>
  <c r="CC20" i="12"/>
  <c r="CD56" i="12"/>
  <c r="BU56" i="12"/>
  <c r="BY56" i="12"/>
  <c r="CH42" i="12"/>
  <c r="BR42" i="12"/>
  <c r="CL84" i="12"/>
  <c r="CB84" i="12"/>
  <c r="BS84" i="12"/>
  <c r="BU72" i="12"/>
  <c r="CA72" i="12"/>
  <c r="BW72" i="12"/>
  <c r="BY86" i="12"/>
  <c r="CD86" i="12"/>
  <c r="CA98" i="12"/>
  <c r="CF98" i="12"/>
  <c r="CJ98" i="12"/>
  <c r="BQ57" i="12"/>
  <c r="CL19" i="12"/>
  <c r="CB19" i="12"/>
  <c r="BV30" i="12"/>
  <c r="BW65" i="12"/>
  <c r="BV65" i="12"/>
  <c r="CB65" i="12"/>
  <c r="BZ42" i="12"/>
  <c r="CK42" i="12"/>
  <c r="BO84" i="12"/>
  <c r="BU84" i="12"/>
  <c r="CH84" i="12"/>
  <c r="CJ72" i="12"/>
  <c r="BX72" i="12"/>
  <c r="CD72" i="12"/>
  <c r="CF86" i="12"/>
  <c r="BW86" i="12"/>
  <c r="BY98" i="12"/>
  <c r="BV98" i="12"/>
  <c r="BZ98" i="12"/>
  <c r="CK57" i="12"/>
  <c r="CK19" i="12"/>
  <c r="CA19" i="12"/>
  <c r="BU20" i="12"/>
  <c r="CB56" i="12"/>
  <c r="CC56" i="12"/>
  <c r="BV42" i="12"/>
  <c r="BX84" i="12"/>
  <c r="BW84" i="12"/>
  <c r="BO72" i="12"/>
  <c r="BS72" i="12"/>
  <c r="BZ86" i="12"/>
  <c r="BU98" i="12"/>
  <c r="CH98" i="12"/>
  <c r="CE57" i="12"/>
  <c r="BU19" i="12"/>
  <c r="BX30" i="12"/>
  <c r="CD65" i="12"/>
  <c r="CL65" i="12"/>
  <c r="BP34" i="12"/>
  <c r="BZ34" i="12"/>
  <c r="BT34" i="12"/>
  <c r="CL100" i="12"/>
  <c r="CG100" i="12"/>
  <c r="BX100" i="12"/>
  <c r="CB92" i="12"/>
  <c r="CL92" i="12"/>
  <c r="BO92" i="12"/>
  <c r="CC33" i="12"/>
  <c r="BS33" i="12"/>
  <c r="BO33" i="12"/>
  <c r="BR53" i="12"/>
  <c r="CI53" i="12"/>
  <c r="CJ53" i="12"/>
  <c r="BT68" i="12"/>
  <c r="CA68" i="12"/>
  <c r="BQ68" i="12"/>
  <c r="BU91" i="12"/>
  <c r="CA91" i="12"/>
  <c r="BV91" i="12"/>
  <c r="CI41" i="12"/>
  <c r="BP41" i="12"/>
  <c r="BS41" i="12"/>
  <c r="CC50" i="12"/>
  <c r="CG50" i="12"/>
  <c r="BZ50" i="12"/>
  <c r="CJ90" i="12"/>
  <c r="CH90" i="12"/>
  <c r="BX90" i="12"/>
  <c r="CF78" i="12"/>
  <c r="CC78" i="12"/>
  <c r="CI78" i="12"/>
  <c r="CC88" i="12"/>
  <c r="BR88" i="12"/>
  <c r="BV88" i="12"/>
  <c r="BV31" i="12"/>
  <c r="CC89" i="12"/>
  <c r="CC91" i="12"/>
  <c r="CI91" i="12"/>
  <c r="BO91" i="12"/>
  <c r="BU41" i="12"/>
  <c r="BO41" i="12"/>
  <c r="CE41" i="12"/>
  <c r="CJ50" i="12"/>
  <c r="CH50" i="12"/>
  <c r="BV50" i="12"/>
  <c r="BZ90" i="12"/>
  <c r="CC90" i="12"/>
  <c r="CA90" i="12"/>
  <c r="CJ78" i="12"/>
  <c r="BR78" i="12"/>
  <c r="BX78" i="12"/>
  <c r="BQ88" i="12"/>
  <c r="BS88" i="12"/>
  <c r="CA88" i="12"/>
  <c r="BR31" i="12"/>
  <c r="BS89" i="12"/>
  <c r="CB88" i="12"/>
  <c r="BT88" i="12"/>
  <c r="BU88" i="12"/>
  <c r="CL31" i="12"/>
  <c r="BU31" i="12"/>
  <c r="CA89" i="12"/>
  <c r="BP89" i="12"/>
  <c r="BT33" i="12"/>
  <c r="CA33" i="12"/>
  <c r="CJ33" i="12"/>
  <c r="CH53" i="12"/>
  <c r="BP53" i="12"/>
  <c r="BZ53" i="12"/>
  <c r="CL68" i="12"/>
  <c r="BV68" i="12"/>
  <c r="CD68" i="12"/>
  <c r="CH91" i="12"/>
  <c r="CD91" i="12"/>
  <c r="BR91" i="12"/>
  <c r="CK41" i="12"/>
  <c r="CF41" i="12"/>
  <c r="CB41" i="12"/>
  <c r="BO50" i="12"/>
  <c r="BQ50" i="12"/>
  <c r="BR50" i="12"/>
  <c r="BP90" i="12"/>
  <c r="BU90" i="12"/>
  <c r="BO90" i="12"/>
  <c r="BZ78" i="12"/>
  <c r="BU78" i="12"/>
  <c r="CH78" i="12"/>
  <c r="CF88" i="12"/>
  <c r="BW88" i="12"/>
  <c r="CL88" i="12"/>
  <c r="CH31" i="12"/>
  <c r="BS31" i="12"/>
  <c r="CF89" i="12"/>
  <c r="BU66" i="12"/>
  <c r="BS66" i="12"/>
  <c r="BO66" i="12"/>
  <c r="CC51" i="12"/>
  <c r="BT51" i="12"/>
  <c r="BY51" i="12"/>
  <c r="CB34" i="12"/>
  <c r="BS34" i="12"/>
  <c r="CL34" i="12"/>
  <c r="CH100" i="12"/>
  <c r="BY100" i="12"/>
  <c r="BU100" i="12"/>
  <c r="BY92" i="12"/>
  <c r="BP92" i="12"/>
  <c r="BX92" i="12"/>
  <c r="BQ33" i="12"/>
  <c r="CF33" i="12"/>
  <c r="BX33" i="12"/>
  <c r="CL53" i="12"/>
  <c r="CF53" i="12"/>
  <c r="CB53" i="12"/>
  <c r="BW68" i="12"/>
  <c r="CE68" i="12"/>
  <c r="BO68" i="12"/>
  <c r="BZ91" i="12"/>
  <c r="CK91" i="12"/>
  <c r="CG91" i="12"/>
  <c r="BV41" i="12"/>
  <c r="CH41" i="12"/>
  <c r="BZ41" i="12"/>
  <c r="CF50" i="12"/>
  <c r="BS50" i="12"/>
  <c r="CI50" i="12"/>
  <c r="BQ90" i="12"/>
  <c r="BR90" i="12"/>
  <c r="CB90" i="12"/>
  <c r="BS78" i="12"/>
  <c r="CD78" i="12"/>
  <c r="CE78" i="12"/>
  <c r="CI88" i="12"/>
  <c r="BZ88" i="12"/>
  <c r="BP88" i="12"/>
  <c r="CC31" i="12"/>
  <c r="CB31" i="12"/>
  <c r="BW89" i="12"/>
  <c r="BZ100" i="12"/>
  <c r="BW100" i="12"/>
  <c r="BP100" i="12"/>
  <c r="BT92" i="12"/>
  <c r="CI92" i="12"/>
  <c r="BW92" i="12"/>
  <c r="CB66" i="12"/>
  <c r="BX66" i="12"/>
  <c r="CJ51" i="12"/>
  <c r="BU51" i="12"/>
  <c r="CI51" i="12"/>
  <c r="BX34" i="12"/>
  <c r="CH34" i="12"/>
  <c r="BO34" i="12"/>
  <c r="BV100" i="12"/>
  <c r="CF100" i="12"/>
  <c r="CE100" i="12"/>
  <c r="CF92" i="12"/>
  <c r="BU92" i="12"/>
  <c r="CC92" i="12"/>
  <c r="CK33" i="12"/>
  <c r="BZ33" i="12"/>
  <c r="BR33" i="12"/>
  <c r="CE53" i="12"/>
  <c r="CD53" i="12"/>
  <c r="BX53" i="12"/>
  <c r="BU68" i="12"/>
  <c r="CI68" i="12"/>
  <c r="CJ68" i="12"/>
  <c r="CF91" i="12"/>
  <c r="CJ91" i="12"/>
  <c r="BT91" i="12"/>
  <c r="CG41" i="12"/>
  <c r="BY41" i="12"/>
  <c r="BR41" i="12"/>
  <c r="CA50" i="12"/>
  <c r="CL50" i="12"/>
  <c r="CE50" i="12"/>
  <c r="BV90" i="12"/>
  <c r="CI90" i="12"/>
  <c r="CK90" i="12"/>
  <c r="BT78" i="12"/>
  <c r="BP78" i="12"/>
  <c r="BO78" i="12"/>
  <c r="CJ88" i="12"/>
  <c r="CD88" i="12"/>
  <c r="BO88" i="12"/>
  <c r="CI31" i="12"/>
  <c r="BT31" i="12"/>
  <c r="CK89" i="12"/>
  <c r="CA51" i="12"/>
  <c r="CF51" i="12"/>
  <c r="BV34" i="12"/>
  <c r="BR34" i="12"/>
  <c r="BQ100" i="12"/>
  <c r="CB100" i="12"/>
  <c r="BS92" i="12"/>
  <c r="CH92" i="12"/>
  <c r="CI33" i="12"/>
  <c r="BY33" i="12"/>
  <c r="BT53" i="12"/>
  <c r="BY53" i="12"/>
  <c r="BY68" i="12"/>
  <c r="BP68" i="12"/>
  <c r="BQ91" i="12"/>
  <c r="CE91" i="12"/>
  <c r="CA41" i="12"/>
  <c r="BQ41" i="12"/>
  <c r="BP50" i="12"/>
  <c r="BT50" i="12"/>
  <c r="CG90" i="12"/>
  <c r="BS90" i="12"/>
  <c r="BQ78" i="12"/>
  <c r="CA78" i="12"/>
  <c r="CE88" i="12"/>
  <c r="BX88" i="12"/>
  <c r="BZ31" i="12"/>
  <c r="BQ89" i="12"/>
  <c r="BX31" i="12"/>
  <c r="CD31" i="12"/>
  <c r="CJ31" i="12"/>
  <c r="CE89" i="12"/>
  <c r="CB89" i="12"/>
  <c r="BO89" i="12"/>
  <c r="BO31" i="12"/>
  <c r="BW31" i="12"/>
  <c r="CG31" i="12"/>
  <c r="BZ89" i="12"/>
  <c r="BR89" i="12"/>
  <c r="CG89" i="12"/>
  <c r="CJ89" i="12"/>
  <c r="BT89" i="12"/>
  <c r="BU89" i="12"/>
  <c r="CK31" i="12"/>
  <c r="BQ31" i="12"/>
  <c r="CA31" i="12"/>
  <c r="CH89" i="12"/>
  <c r="CL89" i="12"/>
  <c r="BX89" i="12"/>
  <c r="CF31" i="12"/>
  <c r="BP31" i="12"/>
  <c r="CI89" i="12"/>
  <c r="BY89" i="12"/>
  <c r="BW30" i="12"/>
  <c r="BP38" i="12"/>
  <c r="CK30" i="12"/>
  <c r="CE44" i="12"/>
  <c r="BP93" i="12"/>
  <c r="BP30" i="12"/>
  <c r="CB30" i="12"/>
  <c r="BO30" i="12"/>
  <c r="CI30" i="12"/>
  <c r="CD30" i="12"/>
  <c r="CA30" i="12"/>
  <c r="BT57" i="12"/>
  <c r="CB57" i="12"/>
  <c r="BS57" i="12"/>
  <c r="CJ57" i="12"/>
  <c r="BV57" i="12"/>
  <c r="CD57" i="12"/>
  <c r="CH30" i="12"/>
  <c r="BR30" i="12"/>
  <c r="CC30" i="12"/>
  <c r="CG30" i="12"/>
  <c r="CE30" i="12"/>
  <c r="BS30" i="12"/>
  <c r="BR57" i="12"/>
  <c r="CF57" i="12"/>
  <c r="BW57" i="12"/>
  <c r="CH57" i="12"/>
  <c r="CC57" i="12"/>
  <c r="BQ30" i="12"/>
  <c r="BY30" i="12"/>
  <c r="CF30" i="12"/>
  <c r="BZ30" i="12"/>
  <c r="CL30" i="12"/>
  <c r="AJ3" i="12"/>
  <c r="BO70" i="12"/>
  <c r="AJ17" i="12"/>
  <c r="BP64" i="12"/>
  <c r="CH18" i="12"/>
  <c r="BQ77" i="12"/>
  <c r="CJ63" i="12"/>
  <c r="BV77" i="12"/>
  <c r="BP83" i="12"/>
  <c r="BW63" i="12"/>
  <c r="CD22" i="12"/>
  <c r="CL83" i="12"/>
  <c r="BR22" i="12"/>
  <c r="CK83" i="12"/>
  <c r="CH22" i="12"/>
  <c r="BS18" i="12"/>
  <c r="CI64" i="12"/>
  <c r="BQ18" i="12"/>
  <c r="CE16" i="12"/>
  <c r="AJ205" i="12"/>
  <c r="BO21" i="12"/>
  <c r="BW21" i="12"/>
  <c r="CC21" i="12"/>
  <c r="BV27" i="12"/>
  <c r="BU27" i="12"/>
  <c r="BP27" i="12"/>
  <c r="BZ54" i="12"/>
  <c r="BO54" i="12"/>
  <c r="BS54" i="12"/>
  <c r="CG22" i="12"/>
  <c r="BQ22" i="12"/>
  <c r="BP22" i="12"/>
  <c r="CL77" i="12"/>
  <c r="BU77" i="12"/>
  <c r="BZ77" i="12"/>
  <c r="BY64" i="12"/>
  <c r="CH64" i="12"/>
  <c r="CA64" i="12"/>
  <c r="BO83" i="12"/>
  <c r="CA83" i="12"/>
  <c r="CF83" i="12"/>
  <c r="BP18" i="12"/>
  <c r="BU18" i="12"/>
  <c r="CL18" i="12"/>
  <c r="BY63" i="12"/>
  <c r="BO63" i="12"/>
  <c r="CH63" i="12"/>
  <c r="BP16" i="12"/>
  <c r="AJ195" i="12"/>
  <c r="AJ121" i="12"/>
  <c r="AJ12" i="12"/>
  <c r="BR21" i="12"/>
  <c r="BZ21" i="12"/>
  <c r="CJ21" i="12"/>
  <c r="CG27" i="12"/>
  <c r="CD27" i="12"/>
  <c r="BQ27" i="12"/>
  <c r="CH54" i="12"/>
  <c r="CL54" i="12"/>
  <c r="BX54" i="12"/>
  <c r="CJ22" i="12"/>
  <c r="CK22" i="12"/>
  <c r="BZ22" i="12"/>
  <c r="CG77" i="12"/>
  <c r="CI77" i="12"/>
  <c r="CK77" i="12"/>
  <c r="CG64" i="12"/>
  <c r="BT64" i="12"/>
  <c r="CF64" i="12"/>
  <c r="BX83" i="12"/>
  <c r="BS83" i="12"/>
  <c r="CJ83" i="12"/>
  <c r="CG18" i="12"/>
  <c r="BV18" i="12"/>
  <c r="BO18" i="12"/>
  <c r="CI63" i="12"/>
  <c r="BX63" i="12"/>
  <c r="CB63" i="12"/>
  <c r="CA16" i="12"/>
  <c r="BQ21" i="12"/>
  <c r="BU21" i="12"/>
  <c r="CF21" i="12"/>
  <c r="BW27" i="12"/>
  <c r="BT27" i="12"/>
  <c r="CE27" i="12"/>
  <c r="AJ112" i="12"/>
  <c r="CA54" i="12"/>
  <c r="BW54" i="12"/>
  <c r="BY54" i="12"/>
  <c r="CC22" i="12"/>
  <c r="CF22" i="12"/>
  <c r="CE22" i="12"/>
  <c r="CE77" i="12"/>
  <c r="BP77" i="12"/>
  <c r="CJ77" i="12"/>
  <c r="BR64" i="12"/>
  <c r="CD64" i="12"/>
  <c r="BZ64" i="12"/>
  <c r="BT83" i="12"/>
  <c r="BR83" i="12"/>
  <c r="BW83" i="12"/>
  <c r="BR18" i="12"/>
  <c r="CK18" i="12"/>
  <c r="BY18" i="12"/>
  <c r="CF63" i="12"/>
  <c r="BT63" i="12"/>
  <c r="BU63" i="12"/>
  <c r="BO16" i="12"/>
  <c r="BT16" i="12"/>
  <c r="CH21" i="12"/>
  <c r="BX21" i="12"/>
  <c r="CA21" i="12"/>
  <c r="BY27" i="12"/>
  <c r="CL27" i="12"/>
  <c r="BR27" i="12"/>
  <c r="BQ54" i="12"/>
  <c r="CB54" i="12"/>
  <c r="BP54" i="12"/>
  <c r="CI22" i="12"/>
  <c r="CB22" i="12"/>
  <c r="BU22" i="12"/>
  <c r="CD77" i="12"/>
  <c r="BW77" i="12"/>
  <c r="CH77" i="12"/>
  <c r="BX64" i="12"/>
  <c r="CL64" i="12"/>
  <c r="BW64" i="12"/>
  <c r="CI83" i="12"/>
  <c r="BU83" i="12"/>
  <c r="CB83" i="12"/>
  <c r="CF18" i="12"/>
  <c r="CE18" i="12"/>
  <c r="CA18" i="12"/>
  <c r="CK63" i="12"/>
  <c r="CL63" i="12"/>
  <c r="BS63" i="12"/>
  <c r="BV16" i="12"/>
  <c r="CG21" i="12"/>
  <c r="CK21" i="12"/>
  <c r="CB21" i="12"/>
  <c r="BS27" i="12"/>
  <c r="BO27" i="12"/>
  <c r="BX27" i="12"/>
  <c r="CC54" i="12"/>
  <c r="CI54" i="12"/>
  <c r="BU54" i="12"/>
  <c r="BW22" i="12"/>
  <c r="BS22" i="12"/>
  <c r="BX22" i="12"/>
  <c r="CF77" i="12"/>
  <c r="BO77" i="12"/>
  <c r="BX77" i="12"/>
  <c r="CJ64" i="12"/>
  <c r="BQ64" i="12"/>
  <c r="BO64" i="12"/>
  <c r="CH83" i="12"/>
  <c r="BZ83" i="12"/>
  <c r="BV83" i="12"/>
  <c r="BZ18" i="12"/>
  <c r="CB18" i="12"/>
  <c r="CD18" i="12"/>
  <c r="BQ63" i="12"/>
  <c r="CA63" i="12"/>
  <c r="CG63" i="12"/>
  <c r="CC16" i="12"/>
  <c r="CI21" i="12"/>
  <c r="BT21" i="12"/>
  <c r="BP21" i="12"/>
  <c r="CC27" i="12"/>
  <c r="CF27" i="12"/>
  <c r="CB27" i="12"/>
  <c r="CD54" i="12"/>
  <c r="CJ54" i="12"/>
  <c r="CK54" i="12"/>
  <c r="CA22" i="12"/>
  <c r="BY22" i="12"/>
  <c r="BV22" i="12"/>
  <c r="BT77" i="12"/>
  <c r="CC77" i="12"/>
  <c r="BY77" i="12"/>
  <c r="BV64" i="12"/>
  <c r="CE64" i="12"/>
  <c r="CB64" i="12"/>
  <c r="CC83" i="12"/>
  <c r="CG83" i="12"/>
  <c r="BQ83" i="12"/>
  <c r="CI18" i="12"/>
  <c r="BT18" i="12"/>
  <c r="BX18" i="12"/>
  <c r="BV63" i="12"/>
  <c r="CE63" i="12"/>
  <c r="BZ63" i="12"/>
  <c r="CJ16" i="12"/>
  <c r="CE21" i="12"/>
  <c r="CD21" i="12"/>
  <c r="CA27" i="12"/>
  <c r="CK27" i="12"/>
  <c r="CE54" i="12"/>
  <c r="CF54" i="12"/>
  <c r="BT22" i="12"/>
  <c r="CL22" i="12"/>
  <c r="BR77" i="12"/>
  <c r="CB77" i="12"/>
  <c r="CC64" i="12"/>
  <c r="BS64" i="12"/>
  <c r="BY83" i="12"/>
  <c r="CD83" i="12"/>
  <c r="BW18" i="12"/>
  <c r="CC18" i="12"/>
  <c r="BP63" i="12"/>
  <c r="CC63" i="12"/>
  <c r="BX16" i="12"/>
  <c r="AJ10" i="12"/>
  <c r="AJ161" i="12"/>
  <c r="CJ43" i="12"/>
  <c r="AJ94" i="12"/>
  <c r="CF81" i="12"/>
  <c r="BT38" i="12"/>
  <c r="BO44" i="12"/>
  <c r="BZ61" i="12"/>
  <c r="AJ165" i="12"/>
  <c r="AJ7" i="12"/>
  <c r="AJ208" i="12"/>
  <c r="AJ76" i="12"/>
  <c r="AJ14" i="12"/>
  <c r="AJ149" i="12"/>
  <c r="BS52" i="12"/>
  <c r="BP81" i="12"/>
  <c r="AJ63" i="12"/>
  <c r="BW44" i="12"/>
  <c r="CG61" i="12"/>
  <c r="AJ46" i="12"/>
  <c r="CG73" i="12"/>
  <c r="CA52" i="12"/>
  <c r="CH81" i="12"/>
  <c r="AJ37" i="12"/>
  <c r="BW74" i="12"/>
  <c r="BP61" i="12"/>
  <c r="BP11" i="12"/>
  <c r="AJ100" i="12"/>
  <c r="AJ25" i="12"/>
  <c r="AJ126" i="12"/>
  <c r="AJ11" i="12"/>
  <c r="AJ22" i="12"/>
  <c r="BR43" i="12"/>
  <c r="CJ73" i="12"/>
  <c r="AJ114" i="12"/>
  <c r="BY52" i="12"/>
  <c r="AJ83" i="12"/>
  <c r="CF74" i="12"/>
  <c r="CH49" i="12"/>
  <c r="CD11" i="12"/>
  <c r="AJ222" i="12"/>
  <c r="BQ43" i="12"/>
  <c r="BU73" i="12"/>
  <c r="AJ180" i="12"/>
  <c r="AJ189" i="12"/>
  <c r="AJ159" i="12"/>
  <c r="CJ74" i="12"/>
  <c r="CJ49" i="12"/>
  <c r="BY11" i="12"/>
  <c r="BP43" i="12"/>
  <c r="CC73" i="12"/>
  <c r="BZ99" i="12"/>
  <c r="AJ51" i="12"/>
  <c r="AJ157" i="12"/>
  <c r="AJ167" i="12"/>
  <c r="CE93" i="12"/>
  <c r="CB49" i="12"/>
  <c r="CD70" i="12"/>
  <c r="AJ234" i="12"/>
  <c r="BX43" i="12"/>
  <c r="BZ73" i="12"/>
  <c r="CF99" i="12"/>
  <c r="AJ186" i="12"/>
  <c r="BY38" i="12"/>
  <c r="AJ8" i="12"/>
  <c r="CK93" i="12"/>
  <c r="CF70" i="12"/>
  <c r="CL16" i="12"/>
  <c r="BY16" i="12"/>
  <c r="BZ16" i="12"/>
  <c r="BQ16" i="12"/>
  <c r="BS16" i="12"/>
  <c r="CI16" i="12"/>
  <c r="CH16" i="12"/>
  <c r="BR16" i="12"/>
  <c r="BW16" i="12"/>
  <c r="CF16" i="12"/>
  <c r="CB16" i="12"/>
  <c r="CK16" i="12"/>
  <c r="CD16" i="12"/>
  <c r="CG16" i="12"/>
  <c r="AJ185" i="12"/>
  <c r="AJ27" i="12"/>
  <c r="AJ143" i="12"/>
  <c r="AJ240" i="12"/>
  <c r="AJ130" i="12"/>
  <c r="AJ29" i="12"/>
  <c r="AJ30" i="12"/>
  <c r="AJ219" i="12"/>
  <c r="AJ48" i="12"/>
  <c r="AJ215" i="12"/>
  <c r="AJ55" i="12"/>
  <c r="AJ71" i="12"/>
  <c r="AJ66" i="12"/>
  <c r="AJ19" i="12"/>
  <c r="AJ214" i="12"/>
  <c r="AJ151" i="12"/>
  <c r="AJ235" i="12"/>
  <c r="AJ125" i="12"/>
  <c r="CE43" i="12"/>
  <c r="BZ43" i="12"/>
  <c r="BV43" i="12"/>
  <c r="BY73" i="12"/>
  <c r="BS73" i="12"/>
  <c r="BV73" i="12"/>
  <c r="AJ21" i="12"/>
  <c r="AJ110" i="12"/>
  <c r="AJ45" i="12"/>
  <c r="BQ99" i="12"/>
  <c r="BX99" i="12"/>
  <c r="CI99" i="12"/>
  <c r="BR52" i="12"/>
  <c r="BV52" i="12"/>
  <c r="BQ52" i="12"/>
  <c r="AJ16" i="12"/>
  <c r="BU81" i="12"/>
  <c r="BR81" i="12"/>
  <c r="CL81" i="12"/>
  <c r="AJ52" i="12"/>
  <c r="AJ105" i="12"/>
  <c r="AJ183" i="12"/>
  <c r="CJ38" i="12"/>
  <c r="BX38" i="12"/>
  <c r="BV38" i="12"/>
  <c r="AJ104" i="12"/>
  <c r="AJ95" i="12"/>
  <c r="AJ201" i="12"/>
  <c r="CL44" i="12"/>
  <c r="BS44" i="12"/>
  <c r="CD44" i="12"/>
  <c r="CD74" i="12"/>
  <c r="BT74" i="12"/>
  <c r="BO74" i="12"/>
  <c r="BX93" i="12"/>
  <c r="BZ93" i="12"/>
  <c r="CF93" i="12"/>
  <c r="BR61" i="12"/>
  <c r="BO61" i="12"/>
  <c r="BX61" i="12"/>
  <c r="CE49" i="12"/>
  <c r="CF49" i="12"/>
  <c r="BT49" i="12"/>
  <c r="AJ229" i="12"/>
  <c r="AJ33" i="12"/>
  <c r="AJ184" i="12"/>
  <c r="AJ168" i="12"/>
  <c r="CG11" i="12"/>
  <c r="BO11" i="12"/>
  <c r="BS11" i="12"/>
  <c r="CH70" i="12"/>
  <c r="CB70" i="12"/>
  <c r="BV70" i="12"/>
  <c r="AJ26" i="12"/>
  <c r="AJ86" i="12"/>
  <c r="AJ79" i="12"/>
  <c r="AJ134" i="12"/>
  <c r="AJ211" i="12"/>
  <c r="AJ129" i="12"/>
  <c r="AJ179" i="12"/>
  <c r="CL43" i="12"/>
  <c r="CK43" i="12"/>
  <c r="BS43" i="12"/>
  <c r="CK73" i="12"/>
  <c r="CF73" i="12"/>
  <c r="CA73" i="12"/>
  <c r="AJ117" i="12"/>
  <c r="BO99" i="12"/>
  <c r="BW99" i="12"/>
  <c r="CE99" i="12"/>
  <c r="CB52" i="12"/>
  <c r="CH52" i="12"/>
  <c r="CK52" i="12"/>
  <c r="AJ188" i="12"/>
  <c r="AJ169" i="12"/>
  <c r="AJ181" i="12"/>
  <c r="AJ162" i="12"/>
  <c r="CI81" i="12"/>
  <c r="BS81" i="12"/>
  <c r="CG81" i="12"/>
  <c r="AJ236" i="12"/>
  <c r="AJ89" i="12"/>
  <c r="AJ90" i="12"/>
  <c r="CD38" i="12"/>
  <c r="CB38" i="12"/>
  <c r="CG38" i="12"/>
  <c r="AJ92" i="12"/>
  <c r="AJ108" i="12"/>
  <c r="AJ65" i="12"/>
  <c r="AJ81" i="12"/>
  <c r="BQ44" i="12"/>
  <c r="BR44" i="12"/>
  <c r="BV44" i="12"/>
  <c r="CB74" i="12"/>
  <c r="BY74" i="12"/>
  <c r="BS74" i="12"/>
  <c r="CB93" i="12"/>
  <c r="CC93" i="12"/>
  <c r="CD93" i="12"/>
  <c r="CE61" i="12"/>
  <c r="BQ61" i="12"/>
  <c r="CB61" i="12"/>
  <c r="CA49" i="12"/>
  <c r="BP49" i="12"/>
  <c r="CG49" i="12"/>
  <c r="AJ152" i="12"/>
  <c r="AJ147" i="12"/>
  <c r="BQ11" i="12"/>
  <c r="BR11" i="12"/>
  <c r="CK11" i="12"/>
  <c r="AJ118" i="12"/>
  <c r="CA70" i="12"/>
  <c r="BW70" i="12"/>
  <c r="BU70" i="12"/>
  <c r="AJ141" i="12"/>
  <c r="AJ170" i="12"/>
  <c r="AJ204" i="12"/>
  <c r="CH43" i="12"/>
  <c r="CB43" i="12"/>
  <c r="BU43" i="12"/>
  <c r="BQ73" i="12"/>
  <c r="BR73" i="12"/>
  <c r="CD73" i="12"/>
  <c r="AJ166" i="12"/>
  <c r="AJ232" i="12"/>
  <c r="AJ163" i="12"/>
  <c r="AJ74" i="12"/>
  <c r="CJ99" i="12"/>
  <c r="CK99" i="12"/>
  <c r="BV99" i="12"/>
  <c r="CD52" i="12"/>
  <c r="CG52" i="12"/>
  <c r="CC52" i="12"/>
  <c r="AJ57" i="12"/>
  <c r="AJ88" i="12"/>
  <c r="AJ233" i="12"/>
  <c r="AJ20" i="12"/>
  <c r="BV81" i="12"/>
  <c r="CJ81" i="12"/>
  <c r="BQ81" i="12"/>
  <c r="AJ172" i="12"/>
  <c r="BU38" i="12"/>
  <c r="BR38" i="12"/>
  <c r="CH38" i="12"/>
  <c r="AJ128" i="12"/>
  <c r="AJ103" i="12"/>
  <c r="AJ41" i="12"/>
  <c r="AJ187" i="12"/>
  <c r="BU44" i="12"/>
  <c r="BT44" i="12"/>
  <c r="CI44" i="12"/>
  <c r="CH74" i="12"/>
  <c r="CL74" i="12"/>
  <c r="BR74" i="12"/>
  <c r="CH93" i="12"/>
  <c r="BO93" i="12"/>
  <c r="BY93" i="12"/>
  <c r="BY61" i="12"/>
  <c r="CK61" i="12"/>
  <c r="CA61" i="12"/>
  <c r="BW49" i="12"/>
  <c r="BQ49" i="12"/>
  <c r="BY49" i="12"/>
  <c r="AJ23" i="12"/>
  <c r="AJ217" i="12"/>
  <c r="AJ98" i="12"/>
  <c r="CI11" i="12"/>
  <c r="BZ11" i="12"/>
  <c r="BW11" i="12"/>
  <c r="CE70" i="12"/>
  <c r="CK70" i="12"/>
  <c r="BP70" i="12"/>
  <c r="AJ109" i="12"/>
  <c r="AJ85" i="12"/>
  <c r="AJ194" i="12"/>
  <c r="AJ62" i="12"/>
  <c r="AJ173" i="12"/>
  <c r="AJ56" i="12"/>
  <c r="AJ203" i="12"/>
  <c r="AJ160" i="12"/>
  <c r="AJ223" i="12"/>
  <c r="AJ119" i="12"/>
  <c r="AJ93" i="12"/>
  <c r="AJ135" i="12"/>
  <c r="CA43" i="12"/>
  <c r="CD43" i="12"/>
  <c r="CI43" i="12"/>
  <c r="CI73" i="12"/>
  <c r="BT73" i="12"/>
  <c r="CH73" i="12"/>
  <c r="AJ84" i="12"/>
  <c r="AJ60" i="12"/>
  <c r="CA99" i="12"/>
  <c r="CG99" i="12"/>
  <c r="CB99" i="12"/>
  <c r="CL52" i="12"/>
  <c r="BO52" i="12"/>
  <c r="BW52" i="12"/>
  <c r="AJ15" i="12"/>
  <c r="AJ199" i="12"/>
  <c r="AJ190" i="12"/>
  <c r="AJ218" i="12"/>
  <c r="CD81" i="12"/>
  <c r="BZ81" i="12"/>
  <c r="BY81" i="12"/>
  <c r="AJ154" i="12"/>
  <c r="AJ120" i="12"/>
  <c r="AJ50" i="12"/>
  <c r="BS38" i="12"/>
  <c r="BQ38" i="12"/>
  <c r="CA38" i="12"/>
  <c r="AJ91" i="12"/>
  <c r="AJ24" i="12"/>
  <c r="AJ13" i="12"/>
  <c r="BP44" i="12"/>
  <c r="CH44" i="12"/>
  <c r="CG44" i="12"/>
  <c r="CK74" i="12"/>
  <c r="CI74" i="12"/>
  <c r="BU74" i="12"/>
  <c r="BR93" i="12"/>
  <c r="CG93" i="12"/>
  <c r="CI93" i="12"/>
  <c r="BT61" i="12"/>
  <c r="CI61" i="12"/>
  <c r="CH61" i="12"/>
  <c r="BU49" i="12"/>
  <c r="BV49" i="12"/>
  <c r="CL49" i="12"/>
  <c r="AJ80" i="12"/>
  <c r="AJ138" i="12"/>
  <c r="AJ177" i="12"/>
  <c r="BT11" i="12"/>
  <c r="CH11" i="12"/>
  <c r="CL11" i="12"/>
  <c r="BS70" i="12"/>
  <c r="BX70" i="12"/>
  <c r="CC70" i="12"/>
  <c r="AJ39" i="12"/>
  <c r="AJ70" i="12"/>
  <c r="AJ96" i="12"/>
  <c r="AJ239" i="12"/>
  <c r="AJ97" i="12"/>
  <c r="AJ99" i="12"/>
  <c r="BU99" i="12"/>
  <c r="BR99" i="12"/>
  <c r="CL99" i="12"/>
  <c r="AJ231" i="12"/>
  <c r="CJ52" i="12"/>
  <c r="BT52" i="12"/>
  <c r="BX52" i="12"/>
  <c r="AJ192" i="12"/>
  <c r="AJ206" i="12"/>
  <c r="AJ133" i="12"/>
  <c r="CE81" i="12"/>
  <c r="CC81" i="12"/>
  <c r="BO81" i="12"/>
  <c r="AJ127" i="12"/>
  <c r="AJ210" i="12"/>
  <c r="AJ18" i="12"/>
  <c r="AJ237" i="12"/>
  <c r="CC38" i="12"/>
  <c r="BZ38" i="12"/>
  <c r="CL38" i="12"/>
  <c r="AJ145" i="12"/>
  <c r="AJ69" i="12"/>
  <c r="BY44" i="12"/>
  <c r="CF44" i="12"/>
  <c r="CK44" i="12"/>
  <c r="BP74" i="12"/>
  <c r="BV74" i="12"/>
  <c r="CE74" i="12"/>
  <c r="CJ93" i="12"/>
  <c r="BU93" i="12"/>
  <c r="BT93" i="12"/>
  <c r="BS61" i="12"/>
  <c r="BU61" i="12"/>
  <c r="BV61" i="12"/>
  <c r="CD49" i="12"/>
  <c r="CC49" i="12"/>
  <c r="CK49" i="12"/>
  <c r="AJ49" i="12"/>
  <c r="AJ75" i="12"/>
  <c r="AJ78" i="12"/>
  <c r="AJ131" i="12"/>
  <c r="CF11" i="12"/>
  <c r="BV11" i="12"/>
  <c r="BU11" i="12"/>
  <c r="CL70" i="12"/>
  <c r="BQ70" i="12"/>
  <c r="CI70" i="12"/>
  <c r="AJ40" i="12"/>
  <c r="AJ68" i="12"/>
  <c r="AJ150" i="12"/>
  <c r="AJ182" i="12"/>
  <c r="BO43" i="12"/>
  <c r="BW43" i="12"/>
  <c r="CF43" i="12"/>
  <c r="BX73" i="12"/>
  <c r="CB73" i="12"/>
  <c r="BW73" i="12"/>
  <c r="AJ36" i="12"/>
  <c r="AJ61" i="12"/>
  <c r="AJ197" i="12"/>
  <c r="AJ64" i="12"/>
  <c r="BS99" i="12"/>
  <c r="BY99" i="12"/>
  <c r="CH99" i="12"/>
  <c r="BZ52" i="12"/>
  <c r="BP52" i="12"/>
  <c r="CE52" i="12"/>
  <c r="AJ207" i="12"/>
  <c r="AJ228" i="12"/>
  <c r="AJ115" i="12"/>
  <c r="CK81" i="12"/>
  <c r="CA81" i="12"/>
  <c r="CB81" i="12"/>
  <c r="AJ146" i="12"/>
  <c r="AJ102" i="12"/>
  <c r="AJ124" i="12"/>
  <c r="AJ67" i="12"/>
  <c r="CK38" i="12"/>
  <c r="BW38" i="12"/>
  <c r="CI38" i="12"/>
  <c r="AJ238" i="12"/>
  <c r="AJ139" i="12"/>
  <c r="CJ44" i="12"/>
  <c r="CA44" i="12"/>
  <c r="CC44" i="12"/>
  <c r="BQ74" i="12"/>
  <c r="CC74" i="12"/>
  <c r="CA74" i="12"/>
  <c r="BQ93" i="12"/>
  <c r="BS93" i="12"/>
  <c r="CL93" i="12"/>
  <c r="CL61" i="12"/>
  <c r="CF61" i="12"/>
  <c r="CJ61" i="12"/>
  <c r="BO49" i="12"/>
  <c r="BR49" i="12"/>
  <c r="BX49" i="12"/>
  <c r="AJ158" i="12"/>
  <c r="AJ101" i="12"/>
  <c r="AJ38" i="12"/>
  <c r="AJ72" i="12"/>
  <c r="CA11" i="12"/>
  <c r="CJ11" i="12"/>
  <c r="CB11" i="12"/>
  <c r="CG70" i="12"/>
  <c r="CJ70" i="12"/>
  <c r="BR70" i="12"/>
  <c r="AJ216" i="12"/>
  <c r="AJ176" i="12"/>
  <c r="AJ144" i="12"/>
  <c r="CC43" i="12"/>
  <c r="BT43" i="12"/>
  <c r="BO73" i="12"/>
  <c r="CL73" i="12"/>
  <c r="AJ9" i="12"/>
  <c r="AJ43" i="12"/>
  <c r="AJ156" i="12"/>
  <c r="AJ213" i="12"/>
  <c r="BP99" i="12"/>
  <c r="CD99" i="12"/>
  <c r="CI52" i="12"/>
  <c r="CF52" i="12"/>
  <c r="AJ28" i="12"/>
  <c r="AJ123" i="12"/>
  <c r="AJ142" i="12"/>
  <c r="AJ54" i="12"/>
  <c r="BT81" i="12"/>
  <c r="BX81" i="12"/>
  <c r="AJ227" i="12"/>
  <c r="AJ202" i="12"/>
  <c r="AJ82" i="12"/>
  <c r="AJ226" i="12"/>
  <c r="CF38" i="12"/>
  <c r="BO38" i="12"/>
  <c r="AJ225" i="12"/>
  <c r="AJ77" i="12"/>
  <c r="AJ73" i="12"/>
  <c r="BX44" i="12"/>
  <c r="CB44" i="12"/>
  <c r="CG74" i="12"/>
  <c r="BX74" i="12"/>
  <c r="BV93" i="12"/>
  <c r="CA93" i="12"/>
  <c r="BW61" i="12"/>
  <c r="CC61" i="12"/>
  <c r="BZ49" i="12"/>
  <c r="BS49" i="12"/>
  <c r="AJ200" i="12"/>
  <c r="AJ137" i="12"/>
  <c r="AJ191" i="12"/>
  <c r="AJ155" i="12"/>
  <c r="CE11" i="12"/>
  <c r="CC11" i="12"/>
  <c r="BT70" i="12"/>
  <c r="BZ70" i="12"/>
  <c r="AJ209" i="12"/>
  <c r="AJ44" i="12"/>
  <c r="AJ221" i="12"/>
  <c r="BM96" i="12"/>
  <c r="CL96" i="12" s="1"/>
  <c r="BM75" i="12"/>
  <c r="BQ75" i="12" s="1"/>
  <c r="AJ59" i="12"/>
  <c r="AJ113" i="12"/>
  <c r="AJ198" i="12"/>
  <c r="AJ140" i="12"/>
  <c r="AJ193" i="12"/>
  <c r="AJ122" i="12"/>
  <c r="AJ111" i="12"/>
  <c r="AJ132" i="12"/>
  <c r="AJ106" i="12"/>
  <c r="AJ241" i="12"/>
  <c r="AJ178" i="12"/>
  <c r="AJ196" i="12"/>
  <c r="AJ224" i="12"/>
  <c r="AJ136" i="12"/>
  <c r="AJ87" i="12"/>
  <c r="AJ53" i="12"/>
  <c r="AJ174" i="12"/>
  <c r="AJ107" i="12"/>
  <c r="AJ34" i="12"/>
  <c r="AJ32" i="12"/>
  <c r="AJ153" i="12"/>
  <c r="AJ212" i="12"/>
  <c r="AJ220" i="12"/>
  <c r="AJ35" i="12"/>
  <c r="AJ116" i="12"/>
  <c r="AJ47" i="12"/>
  <c r="AJ230" i="12"/>
  <c r="AJ58" i="12"/>
  <c r="AJ164" i="12"/>
  <c r="AJ171" i="12"/>
  <c r="AJ31" i="12"/>
  <c r="AJ42" i="12"/>
  <c r="AJ175" i="12"/>
  <c r="AJ148" i="12"/>
  <c r="BM10" i="12" l="1"/>
  <c r="BV10" i="12" s="1"/>
  <c r="BM9" i="12"/>
  <c r="CG9" i="12" s="1"/>
  <c r="BM6" i="12"/>
  <c r="CK6" i="12" s="1"/>
  <c r="BM8" i="12"/>
  <c r="BM5" i="12"/>
  <c r="BM7" i="12"/>
  <c r="BM4" i="12"/>
  <c r="BP4" i="12" s="1"/>
  <c r="BM3" i="12"/>
  <c r="BV3" i="12" s="1"/>
  <c r="BM2" i="12"/>
  <c r="CC2" i="12" s="1"/>
  <c r="CJ75" i="12"/>
  <c r="CL75" i="12"/>
  <c r="CB75" i="12"/>
  <c r="CD75" i="12"/>
  <c r="CA75" i="12"/>
  <c r="BW75" i="12"/>
  <c r="BY75" i="12"/>
  <c r="BO75" i="12"/>
  <c r="BV75" i="12"/>
  <c r="BR75" i="12"/>
  <c r="BS75" i="12"/>
  <c r="BZ75" i="12"/>
  <c r="BX75" i="12"/>
  <c r="BT75" i="12"/>
  <c r="BZ96" i="12"/>
  <c r="BW96" i="12"/>
  <c r="CF96" i="12"/>
  <c r="CH75" i="12"/>
  <c r="BT96" i="12"/>
  <c r="CG96" i="12"/>
  <c r="CJ96" i="12"/>
  <c r="BV96" i="12"/>
  <c r="CK96" i="12"/>
  <c r="BO96" i="12"/>
  <c r="BX96" i="12"/>
  <c r="BS96" i="12"/>
  <c r="CI96" i="12"/>
  <c r="BP96" i="12"/>
  <c r="CH96" i="12"/>
  <c r="CC75" i="12"/>
  <c r="CA96" i="12"/>
  <c r="BY96" i="12"/>
  <c r="CK75" i="12"/>
  <c r="BP75" i="12"/>
  <c r="CG75" i="12"/>
  <c r="CI75" i="12"/>
  <c r="BU75" i="12"/>
  <c r="CE75" i="12"/>
  <c r="CF75" i="12"/>
  <c r="BR96" i="12"/>
  <c r="CD96" i="12"/>
  <c r="BU96" i="12"/>
  <c r="CC96" i="12"/>
  <c r="CB96" i="12"/>
  <c r="BQ96" i="12"/>
  <c r="CE96" i="12"/>
  <c r="BR2" i="12"/>
  <c r="BU4" i="12" l="1"/>
  <c r="BS4" i="12"/>
  <c r="CL4" i="12"/>
  <c r="BT4" i="12"/>
  <c r="CG4" i="12"/>
  <c r="CJ4" i="12"/>
  <c r="CE4" i="12"/>
  <c r="CK4" i="12"/>
  <c r="CA4" i="12"/>
  <c r="BY4" i="12"/>
  <c r="CC4" i="12"/>
  <c r="BQ4" i="12"/>
  <c r="BV4" i="12"/>
  <c r="CF4" i="12"/>
  <c r="BW4" i="12"/>
  <c r="BO4" i="12"/>
  <c r="BZ4" i="12"/>
  <c r="BX4" i="12"/>
  <c r="CH4" i="12"/>
  <c r="CD4" i="12"/>
  <c r="CB4" i="12"/>
  <c r="BR4" i="12"/>
  <c r="CI4" i="12"/>
  <c r="CL3" i="12"/>
  <c r="CB3" i="12"/>
  <c r="CC3" i="12"/>
  <c r="CH3" i="12"/>
  <c r="BT3" i="12"/>
  <c r="CK3" i="12"/>
  <c r="BR3" i="12"/>
  <c r="BQ3" i="12"/>
  <c r="CI3" i="12"/>
  <c r="CJ3" i="12"/>
  <c r="CE3" i="12"/>
  <c r="BP3" i="12"/>
  <c r="CF3" i="12"/>
  <c r="CD3" i="12"/>
  <c r="CG3" i="12"/>
  <c r="BU3" i="12"/>
  <c r="BX3" i="12"/>
  <c r="BW3" i="12"/>
  <c r="BS3" i="12"/>
  <c r="CA3" i="12"/>
  <c r="BZ3" i="12"/>
  <c r="BO3" i="12"/>
  <c r="BY3" i="12"/>
  <c r="CE10" i="12"/>
  <c r="CA10" i="12"/>
  <c r="BP10" i="12"/>
  <c r="CF10" i="12"/>
  <c r="CD10" i="12"/>
  <c r="CJ10" i="12"/>
  <c r="CC10" i="12"/>
  <c r="BU10" i="12"/>
  <c r="BT10" i="12"/>
  <c r="CI10" i="12"/>
  <c r="BX10" i="12"/>
  <c r="BO10" i="12"/>
  <c r="BZ10" i="12"/>
  <c r="BQ10" i="12"/>
  <c r="BR10" i="12"/>
  <c r="CL10" i="12"/>
  <c r="BW10" i="12"/>
  <c r="CG10" i="12"/>
  <c r="CH10" i="12"/>
  <c r="BS10" i="12"/>
  <c r="CK10" i="12"/>
  <c r="CB10" i="12"/>
  <c r="BY10" i="12"/>
  <c r="BY9" i="12"/>
  <c r="CH9" i="12"/>
  <c r="CB9" i="12"/>
  <c r="BU9" i="12"/>
  <c r="CI9" i="12"/>
  <c r="BQ9" i="12"/>
  <c r="BO9" i="12"/>
  <c r="CD9" i="12"/>
  <c r="BP9" i="12"/>
  <c r="BT9" i="12"/>
  <c r="CA9" i="12"/>
  <c r="BW9" i="12"/>
  <c r="CK9" i="12"/>
  <c r="CL9" i="12"/>
  <c r="BX9" i="12"/>
  <c r="CE9" i="12"/>
  <c r="CJ9" i="12"/>
  <c r="BR9" i="12"/>
  <c r="BZ9" i="12"/>
  <c r="BV9" i="12"/>
  <c r="CF9" i="12"/>
  <c r="BS9" i="12"/>
  <c r="CC9" i="12"/>
  <c r="BP2" i="12"/>
  <c r="BS2" i="12"/>
  <c r="BT2" i="12"/>
  <c r="BY2" i="12"/>
  <c r="CB2" i="12"/>
  <c r="CK2" i="12"/>
  <c r="BU2" i="12"/>
  <c r="BO2" i="12"/>
  <c r="BQ2" i="12"/>
  <c r="CA2" i="12"/>
  <c r="BZ2" i="12"/>
  <c r="BV2" i="12"/>
  <c r="CG2" i="12"/>
  <c r="CJ2" i="12"/>
  <c r="BW2" i="12"/>
  <c r="BX2" i="12"/>
  <c r="CD2" i="12"/>
  <c r="CE2" i="12"/>
  <c r="CH2" i="12"/>
  <c r="CL2" i="12"/>
  <c r="CF2" i="12"/>
  <c r="CI2" i="12"/>
  <c r="BS6" i="12"/>
  <c r="CF6" i="12"/>
  <c r="CE6" i="12"/>
  <c r="CC6" i="12"/>
  <c r="BQ6" i="12"/>
  <c r="CJ6" i="12"/>
  <c r="BV6" i="12"/>
  <c r="BR6" i="12"/>
  <c r="CG6" i="12"/>
  <c r="BX6" i="12"/>
  <c r="BY6" i="12"/>
  <c r="BZ6" i="12"/>
  <c r="BU6" i="12"/>
  <c r="CL6" i="12"/>
  <c r="BW6" i="12"/>
  <c r="CI6" i="12"/>
  <c r="BT6" i="12"/>
  <c r="CD6" i="12"/>
  <c r="BP6" i="12"/>
  <c r="CH6" i="12"/>
  <c r="BO6" i="12"/>
  <c r="CB6" i="12"/>
  <c r="CA6" i="12"/>
  <c r="CJ7" i="12"/>
  <c r="CH7" i="12"/>
  <c r="BP7" i="12"/>
  <c r="BQ7" i="12"/>
  <c r="CI7" i="12"/>
  <c r="BX7" i="12"/>
  <c r="CB7" i="12"/>
  <c r="BR7" i="12"/>
  <c r="CF7" i="12"/>
  <c r="BO7" i="12"/>
  <c r="BU7" i="12"/>
  <c r="BW7" i="12"/>
  <c r="CD7" i="12"/>
  <c r="CC7" i="12"/>
  <c r="BS7" i="12"/>
  <c r="CE7" i="12"/>
  <c r="CG7" i="12"/>
  <c r="CK7" i="12"/>
  <c r="BT7" i="12"/>
  <c r="BZ7" i="12"/>
  <c r="BV7" i="12"/>
  <c r="CA7" i="12"/>
  <c r="BY7" i="12"/>
  <c r="CL7" i="12"/>
  <c r="CG5" i="12"/>
  <c r="BT5" i="12"/>
  <c r="CA5" i="12"/>
  <c r="CC5" i="12"/>
  <c r="BS5" i="12"/>
  <c r="BY5" i="12"/>
  <c r="CE5" i="12"/>
  <c r="CD5" i="12"/>
  <c r="BX5" i="12"/>
  <c r="BZ5" i="12"/>
  <c r="BU5" i="12"/>
  <c r="BQ5" i="12"/>
  <c r="CL5" i="12"/>
  <c r="BR5" i="12"/>
  <c r="BP5" i="12"/>
  <c r="BO5" i="12"/>
  <c r="CI5" i="12"/>
  <c r="BW5" i="12"/>
  <c r="BV5" i="12"/>
  <c r="CH5" i="12"/>
  <c r="CB5" i="12"/>
  <c r="CK5" i="12"/>
  <c r="CJ5" i="12"/>
  <c r="CF5" i="12"/>
  <c r="CD8" i="12"/>
  <c r="CH8" i="12"/>
  <c r="BY8" i="12"/>
  <c r="BS8" i="12"/>
  <c r="BP8" i="12"/>
  <c r="BR8" i="12"/>
  <c r="BX8" i="12"/>
  <c r="BQ8" i="12"/>
  <c r="BZ8" i="12"/>
  <c r="CC8" i="12"/>
  <c r="BO8" i="12"/>
  <c r="CI8" i="12"/>
  <c r="CB8" i="12"/>
  <c r="BT8" i="12"/>
  <c r="CK8" i="12"/>
  <c r="BW8" i="12"/>
  <c r="CJ8" i="12"/>
  <c r="BV8" i="12"/>
  <c r="CG8" i="12"/>
  <c r="CL8" i="12"/>
  <c r="CA8" i="12"/>
  <c r="BU8" i="12"/>
  <c r="CE8" i="12"/>
  <c r="CF8" i="12"/>
  <c r="CQ2" i="12"/>
  <c r="CN2" i="12" s="1"/>
  <c r="CQ3" i="12"/>
  <c r="CN3" i="12" s="1"/>
  <c r="DC3" i="12" l="1"/>
  <c r="DH3" i="12"/>
  <c r="DD3" i="12"/>
  <c r="DA3" i="12"/>
  <c r="DK3" i="12"/>
  <c r="CU3" i="12"/>
  <c r="DJ3" i="12"/>
  <c r="DE3" i="12"/>
  <c r="CW3" i="12"/>
  <c r="CZ3" i="12"/>
  <c r="CV3" i="12"/>
  <c r="DO3" i="12"/>
  <c r="DN3" i="12"/>
  <c r="CY3" i="12"/>
  <c r="CX3" i="12"/>
  <c r="DI3" i="12"/>
  <c r="DM3" i="12"/>
  <c r="DF3" i="12"/>
  <c r="CT3" i="12"/>
  <c r="DP3" i="12"/>
  <c r="DB3" i="12"/>
  <c r="DQ3" i="12"/>
  <c r="DG3" i="12"/>
  <c r="DL3" i="12"/>
  <c r="CU2" i="12"/>
  <c r="DB2" i="12"/>
  <c r="CW2" i="12"/>
  <c r="DM2" i="12"/>
  <c r="DP2" i="12"/>
  <c r="DN2" i="12"/>
  <c r="DK2" i="12"/>
  <c r="DI2" i="12"/>
  <c r="CV2" i="12"/>
  <c r="CY2" i="12"/>
  <c r="CX2" i="12"/>
  <c r="DL2" i="12"/>
  <c r="DO2" i="12"/>
  <c r="DA2" i="12"/>
  <c r="CT2" i="12"/>
  <c r="DG2" i="12"/>
  <c r="CZ2" i="12"/>
  <c r="DQ2" i="12"/>
  <c r="DD2" i="12"/>
  <c r="DE2" i="12"/>
  <c r="DC2" i="12"/>
  <c r="DH2" i="12"/>
  <c r="DJ2" i="12"/>
  <c r="DF2" i="12"/>
  <c r="CQ106" i="12"/>
  <c r="CN106" i="12" s="1"/>
  <c r="CQ175" i="12"/>
  <c r="CN175" i="12" s="1"/>
  <c r="CQ49" i="12"/>
  <c r="CN49" i="12" s="1"/>
  <c r="CQ117" i="12"/>
  <c r="CN117" i="12" s="1"/>
  <c r="CQ230" i="12"/>
  <c r="CN230" i="12" s="1"/>
  <c r="CQ179" i="12"/>
  <c r="CN179" i="12" s="1"/>
  <c r="CQ181" i="12"/>
  <c r="CN181" i="12" s="1"/>
  <c r="CQ142" i="12"/>
  <c r="CN142" i="12" s="1"/>
  <c r="CQ153" i="12"/>
  <c r="CN153" i="12" s="1"/>
  <c r="CQ209" i="12"/>
  <c r="CN209" i="12" s="1"/>
  <c r="CQ191" i="12"/>
  <c r="CN191" i="12" s="1"/>
  <c r="CQ204" i="12"/>
  <c r="CN204" i="12" s="1"/>
  <c r="CQ63" i="12"/>
  <c r="CN63" i="12" s="1"/>
  <c r="CQ44" i="12"/>
  <c r="CN44" i="12" s="1"/>
  <c r="CQ126" i="12"/>
  <c r="CN126" i="12" s="1"/>
  <c r="CQ110" i="12"/>
  <c r="CN110" i="12" s="1"/>
  <c r="CQ26" i="12"/>
  <c r="CN26" i="12" s="1"/>
  <c r="CQ195" i="12"/>
  <c r="CN195" i="12" s="1"/>
  <c r="CQ199" i="12"/>
  <c r="CN199" i="12" s="1"/>
  <c r="CQ115" i="12"/>
  <c r="CN115" i="12" s="1"/>
  <c r="CQ156" i="12"/>
  <c r="CN156" i="12" s="1"/>
  <c r="CQ8" i="12"/>
  <c r="CN8" i="12" s="1"/>
  <c r="CQ210" i="12"/>
  <c r="CN210" i="12" s="1"/>
  <c r="CQ77" i="12"/>
  <c r="CN77" i="12" s="1"/>
  <c r="CQ232" i="12"/>
  <c r="CN232" i="12" s="1"/>
  <c r="CQ158" i="12"/>
  <c r="CN158" i="12" s="1"/>
  <c r="CQ27" i="12"/>
  <c r="CN27" i="12" s="1"/>
  <c r="CQ83" i="12"/>
  <c r="CN83" i="12" s="1"/>
  <c r="CQ47" i="12"/>
  <c r="CN47" i="12" s="1"/>
  <c r="CQ124" i="12"/>
  <c r="CN124" i="12" s="1"/>
  <c r="CQ84" i="12"/>
  <c r="CN84" i="12" s="1"/>
  <c r="CQ148" i="12"/>
  <c r="CN148" i="12" s="1"/>
  <c r="CQ17" i="12"/>
  <c r="CN17" i="12" s="1"/>
  <c r="CQ145" i="12"/>
  <c r="CN145" i="12" s="1"/>
  <c r="CQ95" i="12"/>
  <c r="CN95" i="12" s="1"/>
  <c r="CQ176" i="12"/>
  <c r="CN176" i="12" s="1"/>
  <c r="CQ87" i="12"/>
  <c r="CN87" i="12" s="1"/>
  <c r="CQ42" i="12"/>
  <c r="CN42" i="12" s="1"/>
  <c r="CQ111" i="12"/>
  <c r="CN111" i="12" s="1"/>
  <c r="CQ41" i="12"/>
  <c r="CN41" i="12" s="1"/>
  <c r="CQ40" i="12"/>
  <c r="CN40" i="12" s="1"/>
  <c r="CQ143" i="12"/>
  <c r="CN143" i="12" s="1"/>
  <c r="CQ174" i="12"/>
  <c r="CN174" i="12" s="1"/>
  <c r="CQ45" i="12"/>
  <c r="CN45" i="12" s="1"/>
  <c r="CQ211" i="12"/>
  <c r="CN211" i="12" s="1"/>
  <c r="CQ205" i="12"/>
  <c r="CN205" i="12" s="1"/>
  <c r="CQ74" i="12"/>
  <c r="CN74" i="12" s="1"/>
  <c r="CQ129" i="12"/>
  <c r="CN129" i="12" s="1"/>
  <c r="CQ119" i="12"/>
  <c r="CN119" i="12" s="1"/>
  <c r="CQ90" i="12"/>
  <c r="CN90" i="12" s="1"/>
  <c r="CQ80" i="12"/>
  <c r="CN80" i="12" s="1"/>
  <c r="CQ162" i="12"/>
  <c r="CN162" i="12" s="1"/>
  <c r="CQ137" i="12"/>
  <c r="CN137" i="12" s="1"/>
  <c r="CQ225" i="12"/>
  <c r="CN225" i="12" s="1"/>
  <c r="CQ160" i="12"/>
  <c r="CN160" i="12" s="1"/>
  <c r="CQ23" i="12"/>
  <c r="CN23" i="12" s="1"/>
  <c r="CQ81" i="12"/>
  <c r="CN81" i="12" s="1"/>
  <c r="CQ12" i="12"/>
  <c r="CN12" i="12" s="1"/>
  <c r="CQ237" i="12"/>
  <c r="CN237" i="12" s="1"/>
  <c r="CQ172" i="12"/>
  <c r="CN172" i="12" s="1"/>
  <c r="CQ30" i="12"/>
  <c r="CN30" i="12" s="1"/>
  <c r="CQ135" i="12"/>
  <c r="CN135" i="12" s="1"/>
  <c r="CQ228" i="12"/>
  <c r="CN228" i="12" s="1"/>
  <c r="CQ177" i="12"/>
  <c r="CN177" i="12" s="1"/>
  <c r="CQ75" i="12"/>
  <c r="CN75" i="12" s="1"/>
  <c r="CQ62" i="12"/>
  <c r="CN62" i="12" s="1"/>
  <c r="CQ78" i="12"/>
  <c r="CN78" i="12" s="1"/>
  <c r="CQ25" i="12"/>
  <c r="CN25" i="12" s="1"/>
  <c r="CQ116" i="12"/>
  <c r="CN116" i="12" s="1"/>
  <c r="CQ164" i="12"/>
  <c r="CN164" i="12" s="1"/>
  <c r="CQ192" i="12"/>
  <c r="CN192" i="12" s="1"/>
  <c r="CQ206" i="12"/>
  <c r="CN206" i="12" s="1"/>
  <c r="CQ169" i="12"/>
  <c r="CN169" i="12" s="1"/>
  <c r="CQ85" i="12"/>
  <c r="CN85" i="12" s="1"/>
  <c r="CQ57" i="12"/>
  <c r="CN57" i="12" s="1"/>
  <c r="CQ38" i="12"/>
  <c r="CN38" i="12" s="1"/>
  <c r="CQ54" i="12"/>
  <c r="CN54" i="12" s="1"/>
  <c r="CQ171" i="12"/>
  <c r="CN171" i="12" s="1"/>
  <c r="CQ217" i="12"/>
  <c r="CN217" i="12" s="1"/>
  <c r="CQ149" i="12"/>
  <c r="CN149" i="12" s="1"/>
  <c r="CQ29" i="12"/>
  <c r="CN29" i="12" s="1"/>
  <c r="CQ212" i="12"/>
  <c r="CN212" i="12" s="1"/>
  <c r="CQ79" i="12"/>
  <c r="CN79" i="12" s="1"/>
  <c r="CQ146" i="12"/>
  <c r="CN146" i="12" s="1"/>
  <c r="CQ31" i="12"/>
  <c r="CN31" i="12" s="1"/>
  <c r="CQ9" i="12"/>
  <c r="CN9" i="12" s="1"/>
  <c r="CQ86" i="12"/>
  <c r="CN86" i="12" s="1"/>
  <c r="CQ200" i="12"/>
  <c r="CN200" i="12" s="1"/>
  <c r="CQ202" i="12"/>
  <c r="CN202" i="12" s="1"/>
  <c r="CQ183" i="12"/>
  <c r="CN183" i="12" s="1"/>
  <c r="CQ219" i="12"/>
  <c r="CN219" i="12" s="1"/>
  <c r="CQ58" i="12"/>
  <c r="CN58" i="12" s="1"/>
  <c r="CQ5" i="12"/>
  <c r="CN5" i="12" s="1"/>
  <c r="CQ141" i="12"/>
  <c r="CN141" i="12" s="1"/>
  <c r="CQ231" i="12"/>
  <c r="CN231" i="12" s="1"/>
  <c r="CQ220" i="12"/>
  <c r="CN220" i="12" s="1"/>
  <c r="CQ68" i="12"/>
  <c r="CN68" i="12" s="1"/>
  <c r="CQ96" i="12"/>
  <c r="CN96" i="12" s="1"/>
  <c r="CQ157" i="12"/>
  <c r="CN157" i="12" s="1"/>
  <c r="CQ223" i="12"/>
  <c r="CN223" i="12" s="1"/>
  <c r="CQ4" i="12"/>
  <c r="CN4" i="12" s="1"/>
  <c r="CQ213" i="12"/>
  <c r="CN213" i="12" s="1"/>
  <c r="CQ66" i="12"/>
  <c r="CN66" i="12" s="1"/>
  <c r="CQ233" i="12"/>
  <c r="CN233" i="12" s="1"/>
  <c r="CQ88" i="12"/>
  <c r="CN88" i="12" s="1"/>
  <c r="CQ167" i="12"/>
  <c r="CN167" i="12" s="1"/>
  <c r="CQ10" i="12"/>
  <c r="CN10" i="12" s="1"/>
  <c r="CQ105" i="12"/>
  <c r="CN105" i="12" s="1"/>
  <c r="CQ122" i="12"/>
  <c r="CN122" i="12" s="1"/>
  <c r="CQ196" i="12"/>
  <c r="CN196" i="12" s="1"/>
  <c r="CQ201" i="12"/>
  <c r="CN201" i="12" s="1"/>
  <c r="CQ103" i="12"/>
  <c r="CN103" i="12" s="1"/>
  <c r="CQ100" i="12"/>
  <c r="CN100" i="12" s="1"/>
  <c r="CQ93" i="12"/>
  <c r="CN93" i="12" s="1"/>
  <c r="CQ150" i="12"/>
  <c r="CN150" i="12" s="1"/>
  <c r="CQ218" i="12"/>
  <c r="CN218" i="12" s="1"/>
  <c r="CQ121" i="12"/>
  <c r="CN121" i="12" s="1"/>
  <c r="CQ155" i="12"/>
  <c r="CN155" i="12" s="1"/>
  <c r="CQ70" i="12"/>
  <c r="CN70" i="12" s="1"/>
  <c r="CQ102" i="12"/>
  <c r="CN102" i="12" s="1"/>
  <c r="CQ170" i="12"/>
  <c r="CN170" i="12" s="1"/>
  <c r="CQ165" i="12"/>
  <c r="CN165" i="12" s="1"/>
  <c r="CQ43" i="12"/>
  <c r="CN43" i="12" s="1"/>
  <c r="CQ215" i="12"/>
  <c r="CN215" i="12" s="1"/>
  <c r="CQ48" i="12"/>
  <c r="CN48" i="12" s="1"/>
  <c r="CQ131" i="12"/>
  <c r="CN131" i="12" s="1"/>
  <c r="CQ24" i="12"/>
  <c r="CN24" i="12" s="1"/>
  <c r="CQ125" i="12"/>
  <c r="CN125" i="12" s="1"/>
  <c r="CQ51" i="12"/>
  <c r="CN51" i="12" s="1"/>
  <c r="CQ144" i="12"/>
  <c r="CN144" i="12" s="1"/>
  <c r="CQ118" i="12"/>
  <c r="CN118" i="12" s="1"/>
  <c r="CQ56" i="12"/>
  <c r="CN56" i="12" s="1"/>
  <c r="CQ147" i="12"/>
  <c r="CN147" i="12" s="1"/>
  <c r="CQ216" i="12"/>
  <c r="CN216" i="12" s="1"/>
  <c r="CQ214" i="12"/>
  <c r="CN214" i="12" s="1"/>
  <c r="CQ14" i="12"/>
  <c r="CN14" i="12" s="1"/>
  <c r="CQ33" i="12"/>
  <c r="CN33" i="12" s="1"/>
  <c r="CQ234" i="12"/>
  <c r="CN234" i="12" s="1"/>
  <c r="CQ182" i="12"/>
  <c r="CN182" i="12" s="1"/>
  <c r="CQ229" i="12"/>
  <c r="CN229" i="12" s="1"/>
  <c r="CQ67" i="12"/>
  <c r="CN67" i="12" s="1"/>
  <c r="CQ240" i="12"/>
  <c r="CN240" i="12" s="1"/>
  <c r="CQ186" i="12"/>
  <c r="CN186" i="12" s="1"/>
  <c r="CQ20" i="12"/>
  <c r="CN20" i="12" s="1"/>
  <c r="CQ180" i="12"/>
  <c r="CN180" i="12" s="1"/>
  <c r="CQ109" i="12"/>
  <c r="CN109" i="12" s="1"/>
  <c r="CQ114" i="12"/>
  <c r="CN114" i="12" s="1"/>
  <c r="CQ76" i="12"/>
  <c r="CN76" i="12" s="1"/>
  <c r="CQ166" i="12"/>
  <c r="CN166" i="12" s="1"/>
  <c r="CQ123" i="12"/>
  <c r="CN123" i="12" s="1"/>
  <c r="CQ127" i="12"/>
  <c r="CN127" i="12" s="1"/>
  <c r="CQ82" i="12"/>
  <c r="CN82" i="12" s="1"/>
  <c r="CQ208" i="12"/>
  <c r="CN208" i="12" s="1"/>
  <c r="CQ151" i="12"/>
  <c r="CN151" i="12" s="1"/>
  <c r="CQ15" i="12"/>
  <c r="CN15" i="12" s="1"/>
  <c r="CQ159" i="12"/>
  <c r="CN159" i="12" s="1"/>
  <c r="CQ190" i="12"/>
  <c r="CN190" i="12" s="1"/>
  <c r="CQ35" i="12"/>
  <c r="CN35" i="12" s="1"/>
  <c r="CQ224" i="12"/>
  <c r="CN224" i="12" s="1"/>
  <c r="CQ59" i="12"/>
  <c r="CN59" i="12" s="1"/>
  <c r="CQ97" i="12"/>
  <c r="CN97" i="12" s="1"/>
  <c r="CQ37" i="12"/>
  <c r="CN37" i="12" s="1"/>
  <c r="CQ132" i="12"/>
  <c r="CN132" i="12" s="1"/>
  <c r="CQ189" i="12"/>
  <c r="CN189" i="12" s="1"/>
  <c r="CQ198" i="12"/>
  <c r="CN198" i="12" s="1"/>
  <c r="CQ71" i="12"/>
  <c r="CN71" i="12" s="1"/>
  <c r="CQ161" i="12"/>
  <c r="CN161" i="12" s="1"/>
  <c r="CQ178" i="12"/>
  <c r="CN178" i="12" s="1"/>
  <c r="CQ168" i="12"/>
  <c r="CN168" i="12" s="1"/>
  <c r="CQ22" i="12"/>
  <c r="CN22" i="12" s="1"/>
  <c r="CQ241" i="12"/>
  <c r="CN241" i="12" s="1"/>
  <c r="CQ133" i="12"/>
  <c r="CN133" i="12" s="1"/>
  <c r="CQ89" i="12"/>
  <c r="CN89" i="12" s="1"/>
  <c r="CQ99" i="12"/>
  <c r="CN99" i="12" s="1"/>
  <c r="CQ226" i="12"/>
  <c r="CN226" i="12" s="1"/>
  <c r="CQ221" i="12"/>
  <c r="CN221" i="12" s="1"/>
  <c r="CQ184" i="12"/>
  <c r="CN184" i="12" s="1"/>
  <c r="CQ197" i="12"/>
  <c r="CN197" i="12" s="1"/>
  <c r="CQ92" i="12"/>
  <c r="CN92" i="12" s="1"/>
  <c r="CQ130" i="12"/>
  <c r="CN130" i="12" s="1"/>
  <c r="CQ222" i="12"/>
  <c r="CN222" i="12" s="1"/>
  <c r="CQ134" i="12"/>
  <c r="CN134" i="12" s="1"/>
  <c r="CQ235" i="12"/>
  <c r="CN235" i="12" s="1"/>
  <c r="CQ138" i="12"/>
  <c r="CN138" i="12" s="1"/>
  <c r="CQ185" i="12"/>
  <c r="CN185" i="12" s="1"/>
  <c r="CQ64" i="12"/>
  <c r="CN64" i="12" s="1"/>
  <c r="CQ98" i="12"/>
  <c r="CN98" i="12" s="1"/>
  <c r="CQ107" i="12"/>
  <c r="CN107" i="12" s="1"/>
  <c r="CQ140" i="12"/>
  <c r="CN140" i="12" s="1"/>
  <c r="CQ236" i="12"/>
  <c r="CN236" i="12" s="1"/>
  <c r="CQ194" i="12"/>
  <c r="CN194" i="12" s="1"/>
  <c r="CQ16" i="12"/>
  <c r="CN16" i="12" s="1"/>
  <c r="CQ21" i="12"/>
  <c r="CN21" i="12" s="1"/>
  <c r="CQ46" i="12"/>
  <c r="CN46" i="12" s="1"/>
  <c r="CQ238" i="12"/>
  <c r="CN238" i="12" s="1"/>
  <c r="CQ128" i="12"/>
  <c r="CN128" i="12" s="1"/>
  <c r="CQ28" i="12"/>
  <c r="CN28" i="12" s="1"/>
  <c r="CQ139" i="12"/>
  <c r="CN139" i="12" s="1"/>
  <c r="CQ239" i="12"/>
  <c r="CN239" i="12" s="1"/>
  <c r="CQ188" i="12"/>
  <c r="CN188" i="12" s="1"/>
  <c r="CQ136" i="12"/>
  <c r="CN136" i="12" s="1"/>
  <c r="CQ36" i="12"/>
  <c r="CN36" i="12" s="1"/>
  <c r="CQ104" i="12"/>
  <c r="CN104" i="12" s="1"/>
  <c r="CQ34" i="12"/>
  <c r="CN34" i="12" s="1"/>
  <c r="CQ227" i="12"/>
  <c r="CN227" i="12" s="1"/>
  <c r="CQ73" i="12"/>
  <c r="CN73" i="12" s="1"/>
  <c r="CQ72" i="12"/>
  <c r="CN72" i="12" s="1"/>
  <c r="CQ50" i="12"/>
  <c r="CN50" i="12" s="1"/>
  <c r="CQ11" i="12"/>
  <c r="CN11" i="12" s="1"/>
  <c r="CQ120" i="12"/>
  <c r="CN120" i="12" s="1"/>
  <c r="CQ163" i="12"/>
  <c r="CN163" i="12" s="1"/>
  <c r="CQ19" i="12"/>
  <c r="CN19" i="12" s="1"/>
  <c r="CQ52" i="12"/>
  <c r="CN52" i="12" s="1"/>
  <c r="CQ65" i="12"/>
  <c r="CN65" i="12" s="1"/>
  <c r="CQ7" i="12"/>
  <c r="CN7" i="12" s="1"/>
  <c r="CQ207" i="12"/>
  <c r="CN207" i="12" s="1"/>
  <c r="CQ173" i="12"/>
  <c r="CN173" i="12" s="1"/>
  <c r="CQ61" i="12"/>
  <c r="CN61" i="12" s="1"/>
  <c r="CQ55" i="12"/>
  <c r="CN55" i="12" s="1"/>
  <c r="CQ6" i="12"/>
  <c r="CN6" i="12" s="1"/>
  <c r="CQ203" i="12"/>
  <c r="CN203" i="12" s="1"/>
  <c r="CQ13" i="12"/>
  <c r="CN13" i="12" s="1"/>
  <c r="CQ113" i="12"/>
  <c r="CN113" i="12" s="1"/>
  <c r="CQ187" i="12"/>
  <c r="CN187" i="12" s="1"/>
  <c r="CQ101" i="12"/>
  <c r="CN101" i="12" s="1"/>
  <c r="CQ112" i="12"/>
  <c r="CN112" i="12" s="1"/>
  <c r="CQ69" i="12"/>
  <c r="CN69" i="12" s="1"/>
  <c r="CQ60" i="12"/>
  <c r="CN60" i="12" s="1"/>
  <c r="CQ193" i="12"/>
  <c r="CN193" i="12" s="1"/>
  <c r="CQ32" i="12"/>
  <c r="CN32" i="12" s="1"/>
  <c r="CQ53" i="12"/>
  <c r="CN53" i="12" s="1"/>
  <c r="CQ108" i="12"/>
  <c r="CN108" i="12" s="1"/>
  <c r="CQ39" i="12"/>
  <c r="CN39" i="12" s="1"/>
  <c r="CQ18" i="12"/>
  <c r="CN18" i="12" s="1"/>
  <c r="CQ152" i="12"/>
  <c r="CN152" i="12" s="1"/>
  <c r="CQ94" i="12"/>
  <c r="CN94" i="12" s="1"/>
  <c r="CQ91" i="12"/>
  <c r="CN91" i="12" s="1"/>
  <c r="CQ154" i="12"/>
  <c r="CN154" i="12" s="1"/>
  <c r="DC69" i="12" l="1"/>
  <c r="CY69" i="12"/>
  <c r="DE69" i="12"/>
  <c r="CZ69" i="12"/>
  <c r="DG69" i="12"/>
  <c r="CX69" i="12"/>
  <c r="CU69" i="12"/>
  <c r="DD69" i="12"/>
  <c r="DL69" i="12"/>
  <c r="DM69" i="12"/>
  <c r="CV69" i="12"/>
  <c r="DO69" i="12"/>
  <c r="DI69" i="12"/>
  <c r="DF69" i="12"/>
  <c r="DP69" i="12"/>
  <c r="DQ69" i="12"/>
  <c r="DJ69" i="12"/>
  <c r="DB69" i="12"/>
  <c r="DH69" i="12"/>
  <c r="DA69" i="12"/>
  <c r="CW69" i="12"/>
  <c r="DN69" i="12"/>
  <c r="CT69" i="12"/>
  <c r="DK69" i="12"/>
  <c r="DC32" i="12"/>
  <c r="DO32" i="12"/>
  <c r="DF32" i="12"/>
  <c r="DJ32" i="12"/>
  <c r="DE32" i="12"/>
  <c r="DQ32" i="12"/>
  <c r="DA32" i="12"/>
  <c r="CX32" i="12"/>
  <c r="DI32" i="12"/>
  <c r="CT32" i="12"/>
  <c r="DN32" i="12"/>
  <c r="CW32" i="12"/>
  <c r="DL32" i="12"/>
  <c r="DK32" i="12"/>
  <c r="DP32" i="12"/>
  <c r="DG32" i="12"/>
  <c r="DD32" i="12"/>
  <c r="CU32" i="12"/>
  <c r="CZ32" i="12"/>
  <c r="DB32" i="12"/>
  <c r="DM32" i="12"/>
  <c r="DH32" i="12"/>
  <c r="CY32" i="12"/>
  <c r="CV32" i="12"/>
  <c r="DG193" i="12"/>
  <c r="CV193" i="12"/>
  <c r="DB193" i="12"/>
  <c r="DA193" i="12"/>
  <c r="DF193" i="12"/>
  <c r="CT193" i="12"/>
  <c r="DO193" i="12"/>
  <c r="DN193" i="12"/>
  <c r="CW193" i="12"/>
  <c r="DE193" i="12"/>
  <c r="DI193" i="12"/>
  <c r="CY193" i="12"/>
  <c r="DQ193" i="12"/>
  <c r="CZ193" i="12"/>
  <c r="DD193" i="12"/>
  <c r="CU193" i="12"/>
  <c r="DM193" i="12"/>
  <c r="DC193" i="12"/>
  <c r="DK193" i="12"/>
  <c r="DJ193" i="12"/>
  <c r="DH193" i="12"/>
  <c r="DP193" i="12"/>
  <c r="CX193" i="12"/>
  <c r="DL193" i="12"/>
  <c r="DI203" i="12"/>
  <c r="DO203" i="12"/>
  <c r="DP203" i="12"/>
  <c r="CZ203" i="12"/>
  <c r="CT203" i="12"/>
  <c r="DF203" i="12"/>
  <c r="DQ203" i="12"/>
  <c r="DD203" i="12"/>
  <c r="DC203" i="12"/>
  <c r="DG203" i="12"/>
  <c r="DN203" i="12"/>
  <c r="DH203" i="12"/>
  <c r="DL203" i="12"/>
  <c r="DA203" i="12"/>
  <c r="CV203" i="12"/>
  <c r="DM203" i="12"/>
  <c r="CU203" i="12"/>
  <c r="DJ203" i="12"/>
  <c r="CW203" i="12"/>
  <c r="DB203" i="12"/>
  <c r="DE203" i="12"/>
  <c r="DK203" i="12"/>
  <c r="CY203" i="12"/>
  <c r="CX203" i="12"/>
  <c r="DF52" i="12"/>
  <c r="DJ52" i="12"/>
  <c r="DC52" i="12"/>
  <c r="CY52" i="12"/>
  <c r="DD52" i="12"/>
  <c r="DP52" i="12"/>
  <c r="DN52" i="12"/>
  <c r="CU52" i="12"/>
  <c r="DG52" i="12"/>
  <c r="DI52" i="12"/>
  <c r="DL52" i="12"/>
  <c r="DB52" i="12"/>
  <c r="CT52" i="12"/>
  <c r="CZ52" i="12"/>
  <c r="DQ52" i="12"/>
  <c r="DK52" i="12"/>
  <c r="CW52" i="12"/>
  <c r="DH52" i="12"/>
  <c r="DE52" i="12"/>
  <c r="CV52" i="12"/>
  <c r="DA52" i="12"/>
  <c r="DO52" i="12"/>
  <c r="CX52" i="12"/>
  <c r="DM52" i="12"/>
  <c r="DA34" i="12"/>
  <c r="DN34" i="12"/>
  <c r="DL34" i="12"/>
  <c r="DH34" i="12"/>
  <c r="CV34" i="12"/>
  <c r="DM34" i="12"/>
  <c r="DO34" i="12"/>
  <c r="DJ34" i="12"/>
  <c r="CY34" i="12"/>
  <c r="DF34" i="12"/>
  <c r="DE34" i="12"/>
  <c r="DD34" i="12"/>
  <c r="DP34" i="12"/>
  <c r="CW34" i="12"/>
  <c r="CU34" i="12"/>
  <c r="DK34" i="12"/>
  <c r="CX34" i="12"/>
  <c r="DG34" i="12"/>
  <c r="CZ34" i="12"/>
  <c r="DQ34" i="12"/>
  <c r="DB34" i="12"/>
  <c r="DC34" i="12"/>
  <c r="CT34" i="12"/>
  <c r="DI34" i="12"/>
  <c r="DB128" i="12"/>
  <c r="DO128" i="12"/>
  <c r="DQ128" i="12"/>
  <c r="CX128" i="12"/>
  <c r="DE128" i="12"/>
  <c r="DK128" i="12"/>
  <c r="DP128" i="12"/>
  <c r="CY128" i="12"/>
  <c r="DC128" i="12"/>
  <c r="CZ128" i="12"/>
  <c r="CW128" i="12"/>
  <c r="DI128" i="12"/>
  <c r="CT128" i="12"/>
  <c r="DG128" i="12"/>
  <c r="DN128" i="12"/>
  <c r="DH128" i="12"/>
  <c r="CV128" i="12"/>
  <c r="DD128" i="12"/>
  <c r="CU128" i="12"/>
  <c r="DL128" i="12"/>
  <c r="DA128" i="12"/>
  <c r="DJ128" i="12"/>
  <c r="DM128" i="12"/>
  <c r="DF128" i="12"/>
  <c r="DN107" i="12"/>
  <c r="DH107" i="12"/>
  <c r="DQ107" i="12"/>
  <c r="DF107" i="12"/>
  <c r="DI107" i="12"/>
  <c r="CX107" i="12"/>
  <c r="DP107" i="12"/>
  <c r="DK107" i="12"/>
  <c r="DC107" i="12"/>
  <c r="CY107" i="12"/>
  <c r="DM107" i="12"/>
  <c r="CT107" i="12"/>
  <c r="DA107" i="12"/>
  <c r="DD107" i="12"/>
  <c r="CW107" i="12"/>
  <c r="CU107" i="12"/>
  <c r="DE107" i="12"/>
  <c r="CZ107" i="12"/>
  <c r="DG107" i="12"/>
  <c r="DJ107" i="12"/>
  <c r="CV107" i="12"/>
  <c r="DB107" i="12"/>
  <c r="DO107" i="12"/>
  <c r="DL107" i="12"/>
  <c r="DA130" i="12"/>
  <c r="DG130" i="12"/>
  <c r="DH130" i="12"/>
  <c r="DP130" i="12"/>
  <c r="DO130" i="12"/>
  <c r="DM130" i="12"/>
  <c r="DN130" i="12"/>
  <c r="CZ130" i="12"/>
  <c r="DQ130" i="12"/>
  <c r="DC130" i="12"/>
  <c r="CY130" i="12"/>
  <c r="CW130" i="12"/>
  <c r="CX130" i="12"/>
  <c r="DB130" i="12"/>
  <c r="DL130" i="12"/>
  <c r="CU130" i="12"/>
  <c r="DE130" i="12"/>
  <c r="DK130" i="12"/>
  <c r="CV130" i="12"/>
  <c r="DJ130" i="12"/>
  <c r="CT130" i="12"/>
  <c r="DI130" i="12"/>
  <c r="DD130" i="12"/>
  <c r="DF130" i="12"/>
  <c r="DD99" i="12"/>
  <c r="DK99" i="12"/>
  <c r="CY99" i="12"/>
  <c r="DA99" i="12"/>
  <c r="DE99" i="12"/>
  <c r="DQ99" i="12"/>
  <c r="DJ99" i="12"/>
  <c r="CW99" i="12"/>
  <c r="DM99" i="12"/>
  <c r="DG99" i="12"/>
  <c r="DH99" i="12"/>
  <c r="DB99" i="12"/>
  <c r="CV99" i="12"/>
  <c r="CZ99" i="12"/>
  <c r="DP99" i="12"/>
  <c r="DL99" i="12"/>
  <c r="CU99" i="12"/>
  <c r="DI99" i="12"/>
  <c r="DF99" i="12"/>
  <c r="CT99" i="12"/>
  <c r="DC99" i="12"/>
  <c r="DO99" i="12"/>
  <c r="CX99" i="12"/>
  <c r="DN99" i="12"/>
  <c r="DD71" i="12"/>
  <c r="CU71" i="12"/>
  <c r="DH71" i="12"/>
  <c r="CZ71" i="12"/>
  <c r="CX71" i="12"/>
  <c r="DI71" i="12"/>
  <c r="DG71" i="12"/>
  <c r="DP71" i="12"/>
  <c r="DL71" i="12"/>
  <c r="CV71" i="12"/>
  <c r="DA71" i="12"/>
  <c r="DM71" i="12"/>
  <c r="DN71" i="12"/>
  <c r="CW71" i="12"/>
  <c r="DF71" i="12"/>
  <c r="DC71" i="12"/>
  <c r="DB71" i="12"/>
  <c r="DQ71" i="12"/>
  <c r="DJ71" i="12"/>
  <c r="DO71" i="12"/>
  <c r="DE71" i="12"/>
  <c r="CT71" i="12"/>
  <c r="DK71" i="12"/>
  <c r="CY71" i="12"/>
  <c r="DN35" i="12"/>
  <c r="DP35" i="12"/>
  <c r="DQ35" i="12"/>
  <c r="DH35" i="12"/>
  <c r="DA35" i="12"/>
  <c r="DE35" i="12"/>
  <c r="CU35" i="12"/>
  <c r="DK35" i="12"/>
  <c r="DJ35" i="12"/>
  <c r="DL35" i="12"/>
  <c r="DC35" i="12"/>
  <c r="DF35" i="12"/>
  <c r="DG35" i="12"/>
  <c r="CZ35" i="12"/>
  <c r="CV35" i="12"/>
  <c r="DO35" i="12"/>
  <c r="CT35" i="12"/>
  <c r="CY35" i="12"/>
  <c r="DD35" i="12"/>
  <c r="DM35" i="12"/>
  <c r="DI35" i="12"/>
  <c r="CX35" i="12"/>
  <c r="CW35" i="12"/>
  <c r="DB35" i="12"/>
  <c r="DC180" i="12"/>
  <c r="CU180" i="12"/>
  <c r="CT180" i="12"/>
  <c r="CZ180" i="12"/>
  <c r="DN180" i="12"/>
  <c r="DI180" i="12"/>
  <c r="DG180" i="12"/>
  <c r="DP180" i="12"/>
  <c r="DK180" i="12"/>
  <c r="DJ180" i="12"/>
  <c r="DQ180" i="12"/>
  <c r="DH180" i="12"/>
  <c r="DA180" i="12"/>
  <c r="DO180" i="12"/>
  <c r="CW180" i="12"/>
  <c r="CX180" i="12"/>
  <c r="CY180" i="12"/>
  <c r="DL180" i="12"/>
  <c r="DD180" i="12"/>
  <c r="DB180" i="12"/>
  <c r="DM180" i="12"/>
  <c r="DE180" i="12"/>
  <c r="CV180" i="12"/>
  <c r="DF180" i="12"/>
  <c r="DM33" i="12"/>
  <c r="DH33" i="12"/>
  <c r="DJ33" i="12"/>
  <c r="DO33" i="12"/>
  <c r="DF33" i="12"/>
  <c r="CW33" i="12"/>
  <c r="CX33" i="12"/>
  <c r="CZ33" i="12"/>
  <c r="DK33" i="12"/>
  <c r="DN33" i="12"/>
  <c r="DG33" i="12"/>
  <c r="DC33" i="12"/>
  <c r="CT33" i="12"/>
  <c r="CU33" i="12"/>
  <c r="DB33" i="12"/>
  <c r="DI33" i="12"/>
  <c r="CY33" i="12"/>
  <c r="DP33" i="12"/>
  <c r="CV33" i="12"/>
  <c r="DA33" i="12"/>
  <c r="DQ33" i="12"/>
  <c r="DD33" i="12"/>
  <c r="DE33" i="12"/>
  <c r="DL33" i="12"/>
  <c r="DM51" i="12"/>
  <c r="DO51" i="12"/>
  <c r="DG51" i="12"/>
  <c r="CZ51" i="12"/>
  <c r="DH51" i="12"/>
  <c r="DN51" i="12"/>
  <c r="DJ51" i="12"/>
  <c r="DP51" i="12"/>
  <c r="CU51" i="12"/>
  <c r="DK51" i="12"/>
  <c r="CT51" i="12"/>
  <c r="DE51" i="12"/>
  <c r="DA51" i="12"/>
  <c r="DD51" i="12"/>
  <c r="DF51" i="12"/>
  <c r="CV51" i="12"/>
  <c r="CX51" i="12"/>
  <c r="DQ51" i="12"/>
  <c r="DL51" i="12"/>
  <c r="DB51" i="12"/>
  <c r="CY51" i="12"/>
  <c r="DI51" i="12"/>
  <c r="CW51" i="12"/>
  <c r="DC51" i="12"/>
  <c r="CY102" i="12"/>
  <c r="DK102" i="12"/>
  <c r="DC102" i="12"/>
  <c r="CU102" i="12"/>
  <c r="CW102" i="12"/>
  <c r="DH102" i="12"/>
  <c r="CV102" i="12"/>
  <c r="DL102" i="12"/>
  <c r="CX102" i="12"/>
  <c r="CZ102" i="12"/>
  <c r="DI102" i="12"/>
  <c r="DB102" i="12"/>
  <c r="DQ102" i="12"/>
  <c r="DN102" i="12"/>
  <c r="DP102" i="12"/>
  <c r="DE102" i="12"/>
  <c r="DF102" i="12"/>
  <c r="CT102" i="12"/>
  <c r="DO102" i="12"/>
  <c r="DG102" i="12"/>
  <c r="DA102" i="12"/>
  <c r="DD102" i="12"/>
  <c r="DJ102" i="12"/>
  <c r="DM102" i="12"/>
  <c r="DJ103" i="12"/>
  <c r="DN103" i="12"/>
  <c r="DC103" i="12"/>
  <c r="DB103" i="12"/>
  <c r="DD103" i="12"/>
  <c r="DO103" i="12"/>
  <c r="DH103" i="12"/>
  <c r="CU103" i="12"/>
  <c r="DI103" i="12"/>
  <c r="DF103" i="12"/>
  <c r="DL103" i="12"/>
  <c r="CZ103" i="12"/>
  <c r="CX103" i="12"/>
  <c r="DA103" i="12"/>
  <c r="DQ103" i="12"/>
  <c r="DK103" i="12"/>
  <c r="CV103" i="12"/>
  <c r="DE103" i="12"/>
  <c r="DG103" i="12"/>
  <c r="CT103" i="12"/>
  <c r="CY103" i="12"/>
  <c r="DP103" i="12"/>
  <c r="CW103" i="12"/>
  <c r="DM103" i="12"/>
  <c r="DE233" i="12"/>
  <c r="DJ233" i="12"/>
  <c r="DD233" i="12"/>
  <c r="CT233" i="12"/>
  <c r="DG233" i="12"/>
  <c r="DQ233" i="12"/>
  <c r="DM233" i="12"/>
  <c r="CV233" i="12"/>
  <c r="DI233" i="12"/>
  <c r="DC233" i="12"/>
  <c r="DL233" i="12"/>
  <c r="DB233" i="12"/>
  <c r="CU233" i="12"/>
  <c r="DF233" i="12"/>
  <c r="DP233" i="12"/>
  <c r="DK233" i="12"/>
  <c r="CZ233" i="12"/>
  <c r="DH233" i="12"/>
  <c r="DA233" i="12"/>
  <c r="CW233" i="12"/>
  <c r="CX233" i="12"/>
  <c r="DN233" i="12"/>
  <c r="CY233" i="12"/>
  <c r="DO233" i="12"/>
  <c r="DP220" i="12"/>
  <c r="CZ220" i="12"/>
  <c r="DJ220" i="12"/>
  <c r="DK220" i="12"/>
  <c r="DF220" i="12"/>
  <c r="DQ220" i="12"/>
  <c r="DN220" i="12"/>
  <c r="DC220" i="12"/>
  <c r="DM220" i="12"/>
  <c r="DA220" i="12"/>
  <c r="DL220" i="12"/>
  <c r="DE220" i="12"/>
  <c r="DB220" i="12"/>
  <c r="DH220" i="12"/>
  <c r="CW220" i="12"/>
  <c r="CU220" i="12"/>
  <c r="DI220" i="12"/>
  <c r="CV220" i="12"/>
  <c r="DD220" i="12"/>
  <c r="DO220" i="12"/>
  <c r="CY220" i="12"/>
  <c r="CX220" i="12"/>
  <c r="CT220" i="12"/>
  <c r="DG220" i="12"/>
  <c r="DF58" i="12"/>
  <c r="DM58" i="12"/>
  <c r="CV58" i="12"/>
  <c r="CW58" i="12"/>
  <c r="DO58" i="12"/>
  <c r="DH58" i="12"/>
  <c r="DB58" i="12"/>
  <c r="DQ58" i="12"/>
  <c r="CU58" i="12"/>
  <c r="DL58" i="12"/>
  <c r="DC58" i="12"/>
  <c r="CY58" i="12"/>
  <c r="DN58" i="12"/>
  <c r="DI58" i="12"/>
  <c r="CT58" i="12"/>
  <c r="CX58" i="12"/>
  <c r="DE58" i="12"/>
  <c r="CZ58" i="12"/>
  <c r="DG58" i="12"/>
  <c r="DA58" i="12"/>
  <c r="DD58" i="12"/>
  <c r="DP58" i="12"/>
  <c r="DK58" i="12"/>
  <c r="DJ58" i="12"/>
  <c r="DE146" i="12"/>
  <c r="DN146" i="12"/>
  <c r="CU146" i="12"/>
  <c r="DC146" i="12"/>
  <c r="CY146" i="12"/>
  <c r="DQ146" i="12"/>
  <c r="DB146" i="12"/>
  <c r="DA146" i="12"/>
  <c r="DJ146" i="12"/>
  <c r="CW146" i="12"/>
  <c r="CX146" i="12"/>
  <c r="CT146" i="12"/>
  <c r="DK146" i="12"/>
  <c r="DL146" i="12"/>
  <c r="DF146" i="12"/>
  <c r="DI146" i="12"/>
  <c r="CV146" i="12"/>
  <c r="DO146" i="12"/>
  <c r="DD146" i="12"/>
  <c r="DG146" i="12"/>
  <c r="CZ146" i="12"/>
  <c r="DM146" i="12"/>
  <c r="DH146" i="12"/>
  <c r="DP146" i="12"/>
  <c r="DB38" i="12"/>
  <c r="DI38" i="12"/>
  <c r="DK38" i="12"/>
  <c r="CW38" i="12"/>
  <c r="DJ38" i="12"/>
  <c r="CZ38" i="12"/>
  <c r="CT38" i="12"/>
  <c r="DL38" i="12"/>
  <c r="CY38" i="12"/>
  <c r="DH38" i="12"/>
  <c r="DE38" i="12"/>
  <c r="CU38" i="12"/>
  <c r="DQ38" i="12"/>
  <c r="CV38" i="12"/>
  <c r="DG38" i="12"/>
  <c r="DN38" i="12"/>
  <c r="DM38" i="12"/>
  <c r="DD38" i="12"/>
  <c r="CX38" i="12"/>
  <c r="DO38" i="12"/>
  <c r="DA38" i="12"/>
  <c r="DF38" i="12"/>
  <c r="DC38" i="12"/>
  <c r="DP38" i="12"/>
  <c r="DN25" i="12"/>
  <c r="DM25" i="12"/>
  <c r="DP25" i="12"/>
  <c r="CX25" i="12"/>
  <c r="DI25" i="12"/>
  <c r="DB25" i="12"/>
  <c r="DF25" i="12"/>
  <c r="DJ25" i="12"/>
  <c r="CU25" i="12"/>
  <c r="CW25" i="12"/>
  <c r="DO25" i="12"/>
  <c r="DQ25" i="12"/>
  <c r="DE25" i="12"/>
  <c r="DK25" i="12"/>
  <c r="DL25" i="12"/>
  <c r="CY25" i="12"/>
  <c r="DH25" i="12"/>
  <c r="CZ25" i="12"/>
  <c r="CV25" i="12"/>
  <c r="DC25" i="12"/>
  <c r="CT25" i="12"/>
  <c r="DG25" i="12"/>
  <c r="DD25" i="12"/>
  <c r="DA25" i="12"/>
  <c r="DE30" i="12"/>
  <c r="CY30" i="12"/>
  <c r="DF30" i="12"/>
  <c r="DQ30" i="12"/>
  <c r="DD30" i="12"/>
  <c r="DL30" i="12"/>
  <c r="DC30" i="12"/>
  <c r="DI30" i="12"/>
  <c r="CU30" i="12"/>
  <c r="DK30" i="12"/>
  <c r="CZ30" i="12"/>
  <c r="DA30" i="12"/>
  <c r="DJ30" i="12"/>
  <c r="DN30" i="12"/>
  <c r="DM30" i="12"/>
  <c r="CW30" i="12"/>
  <c r="DG30" i="12"/>
  <c r="DH30" i="12"/>
  <c r="CV30" i="12"/>
  <c r="DP30" i="12"/>
  <c r="CT30" i="12"/>
  <c r="DO30" i="12"/>
  <c r="CX30" i="12"/>
  <c r="DB30" i="12"/>
  <c r="CW137" i="12"/>
  <c r="DD137" i="12"/>
  <c r="DB137" i="12"/>
  <c r="DM137" i="12"/>
  <c r="CY137" i="12"/>
  <c r="DA137" i="12"/>
  <c r="DN137" i="12"/>
  <c r="CU137" i="12"/>
  <c r="DK137" i="12"/>
  <c r="DQ137" i="12"/>
  <c r="DO137" i="12"/>
  <c r="DL137" i="12"/>
  <c r="DI137" i="12"/>
  <c r="DF137" i="12"/>
  <c r="DJ137" i="12"/>
  <c r="DC137" i="12"/>
  <c r="DP137" i="12"/>
  <c r="DH137" i="12"/>
  <c r="CV137" i="12"/>
  <c r="DG137" i="12"/>
  <c r="CZ137" i="12"/>
  <c r="CX137" i="12"/>
  <c r="DE137" i="12"/>
  <c r="CT137" i="12"/>
  <c r="DH211" i="12"/>
  <c r="DG211" i="12"/>
  <c r="DM211" i="12"/>
  <c r="DK211" i="12"/>
  <c r="CY211" i="12"/>
  <c r="CX211" i="12"/>
  <c r="DA211" i="12"/>
  <c r="DO211" i="12"/>
  <c r="DD211" i="12"/>
  <c r="DJ211" i="12"/>
  <c r="CW211" i="12"/>
  <c r="DE211" i="12"/>
  <c r="CU211" i="12"/>
  <c r="CV211" i="12"/>
  <c r="CZ211" i="12"/>
  <c r="DP211" i="12"/>
  <c r="DC211" i="12"/>
  <c r="DN211" i="12"/>
  <c r="DI211" i="12"/>
  <c r="DB211" i="12"/>
  <c r="CT211" i="12"/>
  <c r="DF211" i="12"/>
  <c r="DQ211" i="12"/>
  <c r="DL211" i="12"/>
  <c r="DN87" i="12"/>
  <c r="DK87" i="12"/>
  <c r="DG87" i="12"/>
  <c r="CY87" i="12"/>
  <c r="DE87" i="12"/>
  <c r="CV87" i="12"/>
  <c r="DP87" i="12"/>
  <c r="DQ87" i="12"/>
  <c r="CU87" i="12"/>
  <c r="DF87" i="12"/>
  <c r="DA87" i="12"/>
  <c r="DC87" i="12"/>
  <c r="DL87" i="12"/>
  <c r="DJ87" i="12"/>
  <c r="DD87" i="12"/>
  <c r="DI87" i="12"/>
  <c r="CW87" i="12"/>
  <c r="DM87" i="12"/>
  <c r="DO87" i="12"/>
  <c r="DH87" i="12"/>
  <c r="DB87" i="12"/>
  <c r="CZ87" i="12"/>
  <c r="CX87" i="12"/>
  <c r="CT87" i="12"/>
  <c r="DI145" i="12"/>
  <c r="DD145" i="12"/>
  <c r="DF145" i="12"/>
  <c r="DO145" i="12"/>
  <c r="DM145" i="12"/>
  <c r="DJ145" i="12"/>
  <c r="DE145" i="12"/>
  <c r="DG145" i="12"/>
  <c r="CZ145" i="12"/>
  <c r="DC145" i="12"/>
  <c r="DB145" i="12"/>
  <c r="CV145" i="12"/>
  <c r="DP145" i="12"/>
  <c r="CT145" i="12"/>
  <c r="CU145" i="12"/>
  <c r="DH145" i="12"/>
  <c r="CY145" i="12"/>
  <c r="DN145" i="12"/>
  <c r="DL145" i="12"/>
  <c r="CX145" i="12"/>
  <c r="DK145" i="12"/>
  <c r="CW145" i="12"/>
  <c r="DQ145" i="12"/>
  <c r="DA145" i="12"/>
  <c r="CT158" i="12"/>
  <c r="DJ158" i="12"/>
  <c r="CX158" i="12"/>
  <c r="CY158" i="12"/>
  <c r="DP158" i="12"/>
  <c r="DG158" i="12"/>
  <c r="DD158" i="12"/>
  <c r="CZ158" i="12"/>
  <c r="CV158" i="12"/>
  <c r="DN158" i="12"/>
  <c r="DB158" i="12"/>
  <c r="DA158" i="12"/>
  <c r="DO158" i="12"/>
  <c r="DM158" i="12"/>
  <c r="CU158" i="12"/>
  <c r="DF158" i="12"/>
  <c r="DQ158" i="12"/>
  <c r="DH158" i="12"/>
  <c r="DK158" i="12"/>
  <c r="DI158" i="12"/>
  <c r="DE158" i="12"/>
  <c r="DC158" i="12"/>
  <c r="DL158" i="12"/>
  <c r="CW158" i="12"/>
  <c r="DG195" i="12"/>
  <c r="DD195" i="12"/>
  <c r="DJ195" i="12"/>
  <c r="DM195" i="12"/>
  <c r="DK195" i="12"/>
  <c r="CT195" i="12"/>
  <c r="CU195" i="12"/>
  <c r="DB195" i="12"/>
  <c r="CV195" i="12"/>
  <c r="DF195" i="12"/>
  <c r="DP195" i="12"/>
  <c r="DQ195" i="12"/>
  <c r="DN195" i="12"/>
  <c r="DI195" i="12"/>
  <c r="CZ195" i="12"/>
  <c r="DL195" i="12"/>
  <c r="CY195" i="12"/>
  <c r="DH195" i="12"/>
  <c r="DC195" i="12"/>
  <c r="DO195" i="12"/>
  <c r="CW195" i="12"/>
  <c r="DA195" i="12"/>
  <c r="DE195" i="12"/>
  <c r="CX195" i="12"/>
  <c r="DF209" i="12"/>
  <c r="DA209" i="12"/>
  <c r="CX209" i="12"/>
  <c r="DP209" i="12"/>
  <c r="DD209" i="12"/>
  <c r="DI209" i="12"/>
  <c r="DE209" i="12"/>
  <c r="CT209" i="12"/>
  <c r="DC209" i="12"/>
  <c r="DM209" i="12"/>
  <c r="DG209" i="12"/>
  <c r="DK209" i="12"/>
  <c r="CZ209" i="12"/>
  <c r="CV209" i="12"/>
  <c r="DQ209" i="12"/>
  <c r="DB209" i="12"/>
  <c r="CY209" i="12"/>
  <c r="CW209" i="12"/>
  <c r="DH209" i="12"/>
  <c r="DO209" i="12"/>
  <c r="DJ209" i="12"/>
  <c r="DN209" i="12"/>
  <c r="DL209" i="12"/>
  <c r="CU209" i="12"/>
  <c r="DF65" i="12"/>
  <c r="DL65" i="12"/>
  <c r="DN65" i="12"/>
  <c r="CX65" i="12"/>
  <c r="DB65" i="12"/>
  <c r="DH65" i="12"/>
  <c r="DP65" i="12"/>
  <c r="DQ65" i="12"/>
  <c r="CZ65" i="12"/>
  <c r="DK65" i="12"/>
  <c r="DJ65" i="12"/>
  <c r="CU65" i="12"/>
  <c r="CV65" i="12"/>
  <c r="DD65" i="12"/>
  <c r="DE65" i="12"/>
  <c r="DC65" i="12"/>
  <c r="DO65" i="12"/>
  <c r="DA65" i="12"/>
  <c r="DI65" i="12"/>
  <c r="DG65" i="12"/>
  <c r="CW65" i="12"/>
  <c r="DM65" i="12"/>
  <c r="CT65" i="12"/>
  <c r="CY65" i="12"/>
  <c r="DB91" i="12"/>
  <c r="DG91" i="12"/>
  <c r="DD91" i="12"/>
  <c r="DH91" i="12"/>
  <c r="CT91" i="12"/>
  <c r="DC91" i="12"/>
  <c r="DP91" i="12"/>
  <c r="DQ91" i="12"/>
  <c r="DM91" i="12"/>
  <c r="DI91" i="12"/>
  <c r="CW91" i="12"/>
  <c r="CU91" i="12"/>
  <c r="DA91" i="12"/>
  <c r="DF91" i="12"/>
  <c r="CX91" i="12"/>
  <c r="DL91" i="12"/>
  <c r="CZ91" i="12"/>
  <c r="DN91" i="12"/>
  <c r="CV91" i="12"/>
  <c r="DE91" i="12"/>
  <c r="DJ91" i="12"/>
  <c r="CY91" i="12"/>
  <c r="DK91" i="12"/>
  <c r="DO91" i="12"/>
  <c r="DH94" i="12"/>
  <c r="DN94" i="12"/>
  <c r="CX94" i="12"/>
  <c r="DA94" i="12"/>
  <c r="DC94" i="12"/>
  <c r="DP94" i="12"/>
  <c r="DK94" i="12"/>
  <c r="CV94" i="12"/>
  <c r="DG94" i="12"/>
  <c r="DE94" i="12"/>
  <c r="CT94" i="12"/>
  <c r="CZ94" i="12"/>
  <c r="DO94" i="12"/>
  <c r="CW94" i="12"/>
  <c r="DM94" i="12"/>
  <c r="DI94" i="12"/>
  <c r="DJ94" i="12"/>
  <c r="DB94" i="12"/>
  <c r="CY94" i="12"/>
  <c r="DD94" i="12"/>
  <c r="DQ94" i="12"/>
  <c r="DL94" i="12"/>
  <c r="CU94" i="12"/>
  <c r="DF94" i="12"/>
  <c r="DC60" i="12"/>
  <c r="DG60" i="12"/>
  <c r="CY60" i="12"/>
  <c r="DH60" i="12"/>
  <c r="DK60" i="12"/>
  <c r="DD60" i="12"/>
  <c r="DQ60" i="12"/>
  <c r="CW60" i="12"/>
  <c r="CX60" i="12"/>
  <c r="DO60" i="12"/>
  <c r="DJ60" i="12"/>
  <c r="CT60" i="12"/>
  <c r="DE60" i="12"/>
  <c r="CZ60" i="12"/>
  <c r="DB60" i="12"/>
  <c r="DN60" i="12"/>
  <c r="CU60" i="12"/>
  <c r="CV60" i="12"/>
  <c r="DI60" i="12"/>
  <c r="DM60" i="12"/>
  <c r="DA60" i="12"/>
  <c r="DL60" i="12"/>
  <c r="DF60" i="12"/>
  <c r="DP60" i="12"/>
  <c r="CW6" i="12"/>
  <c r="DQ6" i="12"/>
  <c r="DL6" i="12"/>
  <c r="DJ6" i="12"/>
  <c r="DN6" i="12"/>
  <c r="DF6" i="12"/>
  <c r="DA6" i="12"/>
  <c r="DG6" i="12"/>
  <c r="DD6" i="12"/>
  <c r="DK6" i="12"/>
  <c r="CX6" i="12"/>
  <c r="DH6" i="12"/>
  <c r="CV6" i="12"/>
  <c r="DP6" i="12"/>
  <c r="DB6" i="12"/>
  <c r="CT6" i="12"/>
  <c r="DE6" i="12"/>
  <c r="DO6" i="12"/>
  <c r="DI6" i="12"/>
  <c r="CY6" i="12"/>
  <c r="DC6" i="12"/>
  <c r="DM6" i="12"/>
  <c r="CU6" i="12"/>
  <c r="CZ6" i="12"/>
  <c r="CY19" i="12"/>
  <c r="DL19" i="12"/>
  <c r="DH19" i="12"/>
  <c r="CW19" i="12"/>
  <c r="DC19" i="12"/>
  <c r="CU19" i="12"/>
  <c r="DG19" i="12"/>
  <c r="CV19" i="12"/>
  <c r="DD19" i="12"/>
  <c r="DN19" i="12"/>
  <c r="CT19" i="12"/>
  <c r="DO19" i="12"/>
  <c r="DP19" i="12"/>
  <c r="DM19" i="12"/>
  <c r="DA19" i="12"/>
  <c r="DB19" i="12"/>
  <c r="DK19" i="12"/>
  <c r="DJ19" i="12"/>
  <c r="CX19" i="12"/>
  <c r="DI19" i="12"/>
  <c r="DF19" i="12"/>
  <c r="DE19" i="12"/>
  <c r="DQ19" i="12"/>
  <c r="CZ19" i="12"/>
  <c r="DJ104" i="12"/>
  <c r="DM104" i="12"/>
  <c r="CV104" i="12"/>
  <c r="CY104" i="12"/>
  <c r="DB104" i="12"/>
  <c r="DH104" i="12"/>
  <c r="DI104" i="12"/>
  <c r="DQ104" i="12"/>
  <c r="CU104" i="12"/>
  <c r="DC104" i="12"/>
  <c r="DG104" i="12"/>
  <c r="DL104" i="12"/>
  <c r="DP104" i="12"/>
  <c r="DA104" i="12"/>
  <c r="CX104" i="12"/>
  <c r="DF104" i="12"/>
  <c r="DN104" i="12"/>
  <c r="CT104" i="12"/>
  <c r="CZ104" i="12"/>
  <c r="DD104" i="12"/>
  <c r="DK104" i="12"/>
  <c r="DO104" i="12"/>
  <c r="CW104" i="12"/>
  <c r="DE104" i="12"/>
  <c r="DM238" i="12"/>
  <c r="DK238" i="12"/>
  <c r="DH238" i="12"/>
  <c r="DL238" i="12"/>
  <c r="DF238" i="12"/>
  <c r="CZ238" i="12"/>
  <c r="CU238" i="12"/>
  <c r="DB238" i="12"/>
  <c r="DI238" i="12"/>
  <c r="DQ238" i="12"/>
  <c r="DO238" i="12"/>
  <c r="DG238" i="12"/>
  <c r="CW238" i="12"/>
  <c r="DJ238" i="12"/>
  <c r="CV238" i="12"/>
  <c r="CY238" i="12"/>
  <c r="DA238" i="12"/>
  <c r="CX238" i="12"/>
  <c r="DP238" i="12"/>
  <c r="DD238" i="12"/>
  <c r="DC238" i="12"/>
  <c r="CT238" i="12"/>
  <c r="DE238" i="12"/>
  <c r="DN238" i="12"/>
  <c r="DG98" i="12"/>
  <c r="DM98" i="12"/>
  <c r="DC98" i="12"/>
  <c r="CZ98" i="12"/>
  <c r="DB98" i="12"/>
  <c r="DL98" i="12"/>
  <c r="DQ98" i="12"/>
  <c r="CU98" i="12"/>
  <c r="DE98" i="12"/>
  <c r="CY98" i="12"/>
  <c r="CT98" i="12"/>
  <c r="CX98" i="12"/>
  <c r="DD98" i="12"/>
  <c r="DN98" i="12"/>
  <c r="DK98" i="12"/>
  <c r="DI98" i="12"/>
  <c r="DA98" i="12"/>
  <c r="DH98" i="12"/>
  <c r="DF98" i="12"/>
  <c r="DP98" i="12"/>
  <c r="CW98" i="12"/>
  <c r="DJ98" i="12"/>
  <c r="CV98" i="12"/>
  <c r="DO98" i="12"/>
  <c r="DG89" i="12"/>
  <c r="DL89" i="12"/>
  <c r="DF89" i="12"/>
  <c r="DJ89" i="12"/>
  <c r="DN89" i="12"/>
  <c r="CZ89" i="12"/>
  <c r="DO89" i="12"/>
  <c r="DB89" i="12"/>
  <c r="DC89" i="12"/>
  <c r="CT89" i="12"/>
  <c r="DQ89" i="12"/>
  <c r="DM89" i="12"/>
  <c r="CX89" i="12"/>
  <c r="DP89" i="12"/>
  <c r="DK89" i="12"/>
  <c r="DA89" i="12"/>
  <c r="CU89" i="12"/>
  <c r="CV89" i="12"/>
  <c r="DE89" i="12"/>
  <c r="DI89" i="12"/>
  <c r="DD89" i="12"/>
  <c r="CW89" i="12"/>
  <c r="CY89" i="12"/>
  <c r="DH89" i="12"/>
  <c r="CY198" i="12"/>
  <c r="DI198" i="12"/>
  <c r="CU198" i="12"/>
  <c r="CX198" i="12"/>
  <c r="DJ198" i="12"/>
  <c r="DB198" i="12"/>
  <c r="DG198" i="12"/>
  <c r="DL198" i="12"/>
  <c r="DN198" i="12"/>
  <c r="CZ198" i="12"/>
  <c r="DD198" i="12"/>
  <c r="CT198" i="12"/>
  <c r="DO198" i="12"/>
  <c r="DK198" i="12"/>
  <c r="DQ198" i="12"/>
  <c r="DH198" i="12"/>
  <c r="CV198" i="12"/>
  <c r="DF198" i="12"/>
  <c r="CW198" i="12"/>
  <c r="DC198" i="12"/>
  <c r="DP198" i="12"/>
  <c r="DE198" i="12"/>
  <c r="DM198" i="12"/>
  <c r="DA198" i="12"/>
  <c r="CZ190" i="12"/>
  <c r="DL190" i="12"/>
  <c r="CT190" i="12"/>
  <c r="CX190" i="12"/>
  <c r="DF190" i="12"/>
  <c r="DN190" i="12"/>
  <c r="DK190" i="12"/>
  <c r="DP190" i="12"/>
  <c r="DA190" i="12"/>
  <c r="DM190" i="12"/>
  <c r="CV190" i="12"/>
  <c r="DC190" i="12"/>
  <c r="DO190" i="12"/>
  <c r="DI190" i="12"/>
  <c r="DH190" i="12"/>
  <c r="DE190" i="12"/>
  <c r="CU190" i="12"/>
  <c r="CW190" i="12"/>
  <c r="DG190" i="12"/>
  <c r="DB190" i="12"/>
  <c r="DD190" i="12"/>
  <c r="DQ190" i="12"/>
  <c r="CY190" i="12"/>
  <c r="DJ190" i="12"/>
  <c r="DN20" i="12"/>
  <c r="DC20" i="12"/>
  <c r="CY20" i="12"/>
  <c r="DB20" i="12"/>
  <c r="DE20" i="12"/>
  <c r="CW20" i="12"/>
  <c r="DM20" i="12"/>
  <c r="CU20" i="12"/>
  <c r="DL20" i="12"/>
  <c r="DJ20" i="12"/>
  <c r="DH20" i="12"/>
  <c r="DD20" i="12"/>
  <c r="CZ20" i="12"/>
  <c r="DA20" i="12"/>
  <c r="DQ20" i="12"/>
  <c r="DO20" i="12"/>
  <c r="CX20" i="12"/>
  <c r="DK20" i="12"/>
  <c r="DG20" i="12"/>
  <c r="DI20" i="12"/>
  <c r="CT20" i="12"/>
  <c r="DP20" i="12"/>
  <c r="DF20" i="12"/>
  <c r="CV20" i="12"/>
  <c r="DG14" i="12"/>
  <c r="DN14" i="12"/>
  <c r="DA14" i="12"/>
  <c r="CX14" i="12"/>
  <c r="DE14" i="12"/>
  <c r="DK14" i="12"/>
  <c r="DP14" i="12"/>
  <c r="CZ14" i="12"/>
  <c r="DO14" i="12"/>
  <c r="DC14" i="12"/>
  <c r="DQ14" i="12"/>
  <c r="DH14" i="12"/>
  <c r="CW14" i="12"/>
  <c r="DI14" i="12"/>
  <c r="CT14" i="12"/>
  <c r="CU14" i="12"/>
  <c r="DD14" i="12"/>
  <c r="CV14" i="12"/>
  <c r="DJ14" i="12"/>
  <c r="DM14" i="12"/>
  <c r="CY14" i="12"/>
  <c r="DL14" i="12"/>
  <c r="DB14" i="12"/>
  <c r="DF14" i="12"/>
  <c r="DP125" i="12"/>
  <c r="CX125" i="12"/>
  <c r="CZ125" i="12"/>
  <c r="CT125" i="12"/>
  <c r="DI125" i="12"/>
  <c r="DE125" i="12"/>
  <c r="DM125" i="12"/>
  <c r="DH125" i="12"/>
  <c r="DD125" i="12"/>
  <c r="DK125" i="12"/>
  <c r="DJ125" i="12"/>
  <c r="DN125" i="12"/>
  <c r="DQ125" i="12"/>
  <c r="DB125" i="12"/>
  <c r="CU125" i="12"/>
  <c r="DL125" i="12"/>
  <c r="CV125" i="12"/>
  <c r="DA125" i="12"/>
  <c r="CY125" i="12"/>
  <c r="DF125" i="12"/>
  <c r="DO125" i="12"/>
  <c r="DG125" i="12"/>
  <c r="DC125" i="12"/>
  <c r="CW125" i="12"/>
  <c r="DI70" i="12"/>
  <c r="CV70" i="12"/>
  <c r="CY70" i="12"/>
  <c r="DH70" i="12"/>
  <c r="DP70" i="12"/>
  <c r="DM70" i="12"/>
  <c r="DB70" i="12"/>
  <c r="DD70" i="12"/>
  <c r="CU70" i="12"/>
  <c r="DK70" i="12"/>
  <c r="DG70" i="12"/>
  <c r="DE70" i="12"/>
  <c r="DN70" i="12"/>
  <c r="DA70" i="12"/>
  <c r="CT70" i="12"/>
  <c r="DL70" i="12"/>
  <c r="DO70" i="12"/>
  <c r="CZ70" i="12"/>
  <c r="CW70" i="12"/>
  <c r="CX70" i="12"/>
  <c r="DC70" i="12"/>
  <c r="DQ70" i="12"/>
  <c r="DJ70" i="12"/>
  <c r="DF70" i="12"/>
  <c r="DI201" i="12"/>
  <c r="CZ201" i="12"/>
  <c r="DL201" i="12"/>
  <c r="DO201" i="12"/>
  <c r="CU201" i="12"/>
  <c r="DA201" i="12"/>
  <c r="DF201" i="12"/>
  <c r="DM201" i="12"/>
  <c r="DP201" i="12"/>
  <c r="DD201" i="12"/>
  <c r="DG201" i="12"/>
  <c r="DQ201" i="12"/>
  <c r="DK201" i="12"/>
  <c r="CY201" i="12"/>
  <c r="CX201" i="12"/>
  <c r="DB201" i="12"/>
  <c r="DC201" i="12"/>
  <c r="DH201" i="12"/>
  <c r="CV201" i="12"/>
  <c r="CT201" i="12"/>
  <c r="DN201" i="12"/>
  <c r="DJ201" i="12"/>
  <c r="CW201" i="12"/>
  <c r="DE201" i="12"/>
  <c r="DG66" i="12"/>
  <c r="DO66" i="12"/>
  <c r="CW66" i="12"/>
  <c r="DF66" i="12"/>
  <c r="DA66" i="12"/>
  <c r="DN66" i="12"/>
  <c r="DP66" i="12"/>
  <c r="CV66" i="12"/>
  <c r="DI66" i="12"/>
  <c r="DB66" i="12"/>
  <c r="DL66" i="12"/>
  <c r="CU66" i="12"/>
  <c r="DE66" i="12"/>
  <c r="DC66" i="12"/>
  <c r="DQ66" i="12"/>
  <c r="DK66" i="12"/>
  <c r="CY66" i="12"/>
  <c r="DJ66" i="12"/>
  <c r="CZ66" i="12"/>
  <c r="CT66" i="12"/>
  <c r="CX66" i="12"/>
  <c r="DM66" i="12"/>
  <c r="DD66" i="12"/>
  <c r="DH66" i="12"/>
  <c r="CY231" i="12"/>
  <c r="DB231" i="12"/>
  <c r="DK231" i="12"/>
  <c r="CZ231" i="12"/>
  <c r="CW231" i="12"/>
  <c r="CV231" i="12"/>
  <c r="DN231" i="12"/>
  <c r="DE231" i="12"/>
  <c r="DQ231" i="12"/>
  <c r="DC231" i="12"/>
  <c r="DH231" i="12"/>
  <c r="DA231" i="12"/>
  <c r="DI231" i="12"/>
  <c r="DD231" i="12"/>
  <c r="CX231" i="12"/>
  <c r="DF231" i="12"/>
  <c r="CU231" i="12"/>
  <c r="DP231" i="12"/>
  <c r="DG231" i="12"/>
  <c r="DM231" i="12"/>
  <c r="DO231" i="12"/>
  <c r="DJ231" i="12"/>
  <c r="DL231" i="12"/>
  <c r="CT231" i="12"/>
  <c r="DD219" i="12"/>
  <c r="DO219" i="12"/>
  <c r="CX219" i="12"/>
  <c r="CT219" i="12"/>
  <c r="DG219" i="12"/>
  <c r="DC219" i="12"/>
  <c r="DL219" i="12"/>
  <c r="DI219" i="12"/>
  <c r="DK219" i="12"/>
  <c r="DB219" i="12"/>
  <c r="DN219" i="12"/>
  <c r="DA219" i="12"/>
  <c r="DM219" i="12"/>
  <c r="CY219" i="12"/>
  <c r="CU219" i="12"/>
  <c r="CW219" i="12"/>
  <c r="CV219" i="12"/>
  <c r="DE219" i="12"/>
  <c r="CZ219" i="12"/>
  <c r="DP219" i="12"/>
  <c r="DQ219" i="12"/>
  <c r="DJ219" i="12"/>
  <c r="DH219" i="12"/>
  <c r="DF219" i="12"/>
  <c r="CW79" i="12"/>
  <c r="DG79" i="12"/>
  <c r="DA79" i="12"/>
  <c r="DM79" i="12"/>
  <c r="DO79" i="12"/>
  <c r="DB79" i="12"/>
  <c r="DE79" i="12"/>
  <c r="DC79" i="12"/>
  <c r="DF79" i="12"/>
  <c r="CX79" i="12"/>
  <c r="DL79" i="12"/>
  <c r="CZ79" i="12"/>
  <c r="DH79" i="12"/>
  <c r="DK79" i="12"/>
  <c r="DJ79" i="12"/>
  <c r="DN79" i="12"/>
  <c r="CU79" i="12"/>
  <c r="DP79" i="12"/>
  <c r="CT79" i="12"/>
  <c r="DD79" i="12"/>
  <c r="DI79" i="12"/>
  <c r="DQ79" i="12"/>
  <c r="CY79" i="12"/>
  <c r="CV79" i="12"/>
  <c r="DI57" i="12"/>
  <c r="DM57" i="12"/>
  <c r="CY57" i="12"/>
  <c r="CX57" i="12"/>
  <c r="DG57" i="12"/>
  <c r="DO57" i="12"/>
  <c r="DL57" i="12"/>
  <c r="DB57" i="12"/>
  <c r="DF57" i="12"/>
  <c r="DH57" i="12"/>
  <c r="DK57" i="12"/>
  <c r="CW57" i="12"/>
  <c r="DA57" i="12"/>
  <c r="DE57" i="12"/>
  <c r="DN57" i="12"/>
  <c r="DP57" i="12"/>
  <c r="DC57" i="12"/>
  <c r="CZ57" i="12"/>
  <c r="DJ57" i="12"/>
  <c r="DQ57" i="12"/>
  <c r="CU57" i="12"/>
  <c r="CT57" i="12"/>
  <c r="CV57" i="12"/>
  <c r="DD57" i="12"/>
  <c r="CU78" i="12"/>
  <c r="CW78" i="12"/>
  <c r="DM78" i="12"/>
  <c r="DD78" i="12"/>
  <c r="DH78" i="12"/>
  <c r="CX78" i="12"/>
  <c r="DC78" i="12"/>
  <c r="DQ78" i="12"/>
  <c r="DN78" i="12"/>
  <c r="DB78" i="12"/>
  <c r="CT78" i="12"/>
  <c r="DE78" i="12"/>
  <c r="DJ78" i="12"/>
  <c r="CY78" i="12"/>
  <c r="CZ78" i="12"/>
  <c r="DA78" i="12"/>
  <c r="DI78" i="12"/>
  <c r="DG78" i="12"/>
  <c r="CV78" i="12"/>
  <c r="DO78" i="12"/>
  <c r="DL78" i="12"/>
  <c r="DK78" i="12"/>
  <c r="DP78" i="12"/>
  <c r="DF78" i="12"/>
  <c r="DI172" i="12"/>
  <c r="CZ172" i="12"/>
  <c r="CY172" i="12"/>
  <c r="DP172" i="12"/>
  <c r="CU172" i="12"/>
  <c r="DB172" i="12"/>
  <c r="DC172" i="12"/>
  <c r="DO172" i="12"/>
  <c r="DE172" i="12"/>
  <c r="CV172" i="12"/>
  <c r="DQ172" i="12"/>
  <c r="DN172" i="12"/>
  <c r="CW172" i="12"/>
  <c r="DK172" i="12"/>
  <c r="DH172" i="12"/>
  <c r="CX172" i="12"/>
  <c r="DG172" i="12"/>
  <c r="DF172" i="12"/>
  <c r="DJ172" i="12"/>
  <c r="DM172" i="12"/>
  <c r="DD172" i="12"/>
  <c r="DA172" i="12"/>
  <c r="DL172" i="12"/>
  <c r="CT172" i="12"/>
  <c r="DN162" i="12"/>
  <c r="DQ162" i="12"/>
  <c r="DB162" i="12"/>
  <c r="CY162" i="12"/>
  <c r="CV162" i="12"/>
  <c r="DL162" i="12"/>
  <c r="DP162" i="12"/>
  <c r="DA162" i="12"/>
  <c r="CU162" i="12"/>
  <c r="DK162" i="12"/>
  <c r="CZ162" i="12"/>
  <c r="CW162" i="12"/>
  <c r="DI162" i="12"/>
  <c r="DC162" i="12"/>
  <c r="CX162" i="12"/>
  <c r="DH162" i="12"/>
  <c r="DM162" i="12"/>
  <c r="DJ162" i="12"/>
  <c r="DO162" i="12"/>
  <c r="DF162" i="12"/>
  <c r="CT162" i="12"/>
  <c r="DE162" i="12"/>
  <c r="DG162" i="12"/>
  <c r="DD162" i="12"/>
  <c r="DJ45" i="12"/>
  <c r="DF45" i="12"/>
  <c r="DH45" i="12"/>
  <c r="DE45" i="12"/>
  <c r="CZ45" i="12"/>
  <c r="CX45" i="12"/>
  <c r="DQ45" i="12"/>
  <c r="DP45" i="12"/>
  <c r="DB45" i="12"/>
  <c r="DN45" i="12"/>
  <c r="CV45" i="12"/>
  <c r="DO45" i="12"/>
  <c r="DK45" i="12"/>
  <c r="DA45" i="12"/>
  <c r="DL45" i="12"/>
  <c r="DD45" i="12"/>
  <c r="CU45" i="12"/>
  <c r="DC45" i="12"/>
  <c r="CT45" i="12"/>
  <c r="DG45" i="12"/>
  <c r="CW45" i="12"/>
  <c r="CY45" i="12"/>
  <c r="DM45" i="12"/>
  <c r="DI45" i="12"/>
  <c r="DH176" i="12"/>
  <c r="DL176" i="12"/>
  <c r="CY176" i="12"/>
  <c r="DE176" i="12"/>
  <c r="DO176" i="12"/>
  <c r="DD176" i="12"/>
  <c r="CX176" i="12"/>
  <c r="DA176" i="12"/>
  <c r="DC176" i="12"/>
  <c r="CU176" i="12"/>
  <c r="CV176" i="12"/>
  <c r="DB176" i="12"/>
  <c r="DN176" i="12"/>
  <c r="DQ176" i="12"/>
  <c r="DK176" i="12"/>
  <c r="CT176" i="12"/>
  <c r="DJ176" i="12"/>
  <c r="CW176" i="12"/>
  <c r="DI176" i="12"/>
  <c r="CZ176" i="12"/>
  <c r="DP176" i="12"/>
  <c r="DF176" i="12"/>
  <c r="DM176" i="12"/>
  <c r="DG176" i="12"/>
  <c r="DP17" i="12"/>
  <c r="CW17" i="12"/>
  <c r="DK17" i="12"/>
  <c r="DG17" i="12"/>
  <c r="DQ17" i="12"/>
  <c r="DE17" i="12"/>
  <c r="CX17" i="12"/>
  <c r="DA17" i="12"/>
  <c r="CT17" i="12"/>
  <c r="DH17" i="12"/>
  <c r="CU17" i="12"/>
  <c r="DJ17" i="12"/>
  <c r="DF17" i="12"/>
  <c r="DI17" i="12"/>
  <c r="CZ17" i="12"/>
  <c r="CY17" i="12"/>
  <c r="DC17" i="12"/>
  <c r="DD17" i="12"/>
  <c r="DO17" i="12"/>
  <c r="DM17" i="12"/>
  <c r="DN17" i="12"/>
  <c r="DL17" i="12"/>
  <c r="DB17" i="12"/>
  <c r="CV17" i="12"/>
  <c r="DP232" i="12"/>
  <c r="DM232" i="12"/>
  <c r="DC232" i="12"/>
  <c r="CU232" i="12"/>
  <c r="CZ232" i="12"/>
  <c r="DH232" i="12"/>
  <c r="CT232" i="12"/>
  <c r="DE232" i="12"/>
  <c r="DK232" i="12"/>
  <c r="CW232" i="12"/>
  <c r="DN232" i="12"/>
  <c r="DJ232" i="12"/>
  <c r="DI232" i="12"/>
  <c r="DG232" i="12"/>
  <c r="DO232" i="12"/>
  <c r="DL232" i="12"/>
  <c r="DQ232" i="12"/>
  <c r="CY232" i="12"/>
  <c r="CV232" i="12"/>
  <c r="DD232" i="12"/>
  <c r="DB232" i="12"/>
  <c r="DA232" i="12"/>
  <c r="CX232" i="12"/>
  <c r="DF232" i="12"/>
  <c r="DE26" i="12"/>
  <c r="DJ26" i="12"/>
  <c r="DL26" i="12"/>
  <c r="CZ26" i="12"/>
  <c r="DM26" i="12"/>
  <c r="CY26" i="12"/>
  <c r="DH26" i="12"/>
  <c r="CX26" i="12"/>
  <c r="DO26" i="12"/>
  <c r="DA26" i="12"/>
  <c r="DQ26" i="12"/>
  <c r="DG26" i="12"/>
  <c r="DP26" i="12"/>
  <c r="DF26" i="12"/>
  <c r="CW26" i="12"/>
  <c r="DK26" i="12"/>
  <c r="DB26" i="12"/>
  <c r="DN26" i="12"/>
  <c r="DI26" i="12"/>
  <c r="CV26" i="12"/>
  <c r="CU26" i="12"/>
  <c r="CT26" i="12"/>
  <c r="DC26" i="12"/>
  <c r="DD26" i="12"/>
  <c r="DM153" i="12"/>
  <c r="DO153" i="12"/>
  <c r="CV153" i="12"/>
  <c r="DK153" i="12"/>
  <c r="DP153" i="12"/>
  <c r="DI153" i="12"/>
  <c r="DC153" i="12"/>
  <c r="CX153" i="12"/>
  <c r="DJ153" i="12"/>
  <c r="DG153" i="12"/>
  <c r="DD153" i="12"/>
  <c r="CY153" i="12"/>
  <c r="CW153" i="12"/>
  <c r="DE153" i="12"/>
  <c r="DF153" i="12"/>
  <c r="DB153" i="12"/>
  <c r="DL153" i="12"/>
  <c r="DQ153" i="12"/>
  <c r="DN153" i="12"/>
  <c r="CU153" i="12"/>
  <c r="DA153" i="12"/>
  <c r="DH153" i="12"/>
  <c r="CT153" i="12"/>
  <c r="CZ153" i="12"/>
  <c r="CS2" i="12"/>
  <c r="DH163" i="12"/>
  <c r="DP163" i="12"/>
  <c r="DB163" i="12"/>
  <c r="DO163" i="12"/>
  <c r="DF163" i="12"/>
  <c r="DK163" i="12"/>
  <c r="DI163" i="12"/>
  <c r="DG163" i="12"/>
  <c r="CU163" i="12"/>
  <c r="CT163" i="12"/>
  <c r="CY163" i="12"/>
  <c r="DD163" i="12"/>
  <c r="DM163" i="12"/>
  <c r="CX163" i="12"/>
  <c r="CZ163" i="12"/>
  <c r="DC163" i="12"/>
  <c r="CW163" i="12"/>
  <c r="DJ163" i="12"/>
  <c r="DN163" i="12"/>
  <c r="DE163" i="12"/>
  <c r="DQ163" i="12"/>
  <c r="DL163" i="12"/>
  <c r="DA163" i="12"/>
  <c r="CV163" i="12"/>
  <c r="DA36" i="12"/>
  <c r="DO36" i="12"/>
  <c r="CW36" i="12"/>
  <c r="CT36" i="12"/>
  <c r="CU36" i="12"/>
  <c r="CX36" i="12"/>
  <c r="DF36" i="12"/>
  <c r="DP36" i="12"/>
  <c r="DK36" i="12"/>
  <c r="DC36" i="12"/>
  <c r="DB36" i="12"/>
  <c r="CZ36" i="12"/>
  <c r="DE36" i="12"/>
  <c r="DG36" i="12"/>
  <c r="CY36" i="12"/>
  <c r="CV36" i="12"/>
  <c r="DD36" i="12"/>
  <c r="DJ36" i="12"/>
  <c r="DN36" i="12"/>
  <c r="DM36" i="12"/>
  <c r="DQ36" i="12"/>
  <c r="DI36" i="12"/>
  <c r="DL36" i="12"/>
  <c r="DH36" i="12"/>
  <c r="DO46" i="12"/>
  <c r="DH46" i="12"/>
  <c r="DJ46" i="12"/>
  <c r="DN46" i="12"/>
  <c r="DL46" i="12"/>
  <c r="CW46" i="12"/>
  <c r="CT46" i="12"/>
  <c r="CX46" i="12"/>
  <c r="DP46" i="12"/>
  <c r="DM46" i="12"/>
  <c r="DE46" i="12"/>
  <c r="DI46" i="12"/>
  <c r="DF46" i="12"/>
  <c r="DQ46" i="12"/>
  <c r="DC46" i="12"/>
  <c r="CV46" i="12"/>
  <c r="DB46" i="12"/>
  <c r="CZ46" i="12"/>
  <c r="DD46" i="12"/>
  <c r="CY46" i="12"/>
  <c r="DK46" i="12"/>
  <c r="CU46" i="12"/>
  <c r="DA46" i="12"/>
  <c r="DG46" i="12"/>
  <c r="DJ64" i="12"/>
  <c r="DG64" i="12"/>
  <c r="DA64" i="12"/>
  <c r="DB64" i="12"/>
  <c r="CV64" i="12"/>
  <c r="DQ64" i="12"/>
  <c r="CT64" i="12"/>
  <c r="DC64" i="12"/>
  <c r="CZ64" i="12"/>
  <c r="DO64" i="12"/>
  <c r="DM64" i="12"/>
  <c r="DD64" i="12"/>
  <c r="DF64" i="12"/>
  <c r="DI64" i="12"/>
  <c r="DK64" i="12"/>
  <c r="DP64" i="12"/>
  <c r="CY64" i="12"/>
  <c r="DH64" i="12"/>
  <c r="CU64" i="12"/>
  <c r="DL64" i="12"/>
  <c r="CX64" i="12"/>
  <c r="CW64" i="12"/>
  <c r="DN64" i="12"/>
  <c r="DE64" i="12"/>
  <c r="DE133" i="12"/>
  <c r="DD133" i="12"/>
  <c r="CU133" i="12"/>
  <c r="DN133" i="12"/>
  <c r="DC133" i="12"/>
  <c r="DP133" i="12"/>
  <c r="CY133" i="12"/>
  <c r="CZ133" i="12"/>
  <c r="DQ133" i="12"/>
  <c r="DI133" i="12"/>
  <c r="CT133" i="12"/>
  <c r="DJ133" i="12"/>
  <c r="DF133" i="12"/>
  <c r="DA133" i="12"/>
  <c r="DO133" i="12"/>
  <c r="DH133" i="12"/>
  <c r="DG133" i="12"/>
  <c r="DL133" i="12"/>
  <c r="CX133" i="12"/>
  <c r="DB133" i="12"/>
  <c r="CW133" i="12"/>
  <c r="DK133" i="12"/>
  <c r="CV133" i="12"/>
  <c r="DM133" i="12"/>
  <c r="DQ189" i="12"/>
  <c r="DH189" i="12"/>
  <c r="DK189" i="12"/>
  <c r="CY189" i="12"/>
  <c r="CV189" i="12"/>
  <c r="DA189" i="12"/>
  <c r="DP189" i="12"/>
  <c r="DO189" i="12"/>
  <c r="DF189" i="12"/>
  <c r="CT189" i="12"/>
  <c r="DB189" i="12"/>
  <c r="DN189" i="12"/>
  <c r="CX189" i="12"/>
  <c r="DL189" i="12"/>
  <c r="DC189" i="12"/>
  <c r="DJ189" i="12"/>
  <c r="DM189" i="12"/>
  <c r="DD189" i="12"/>
  <c r="CZ189" i="12"/>
  <c r="CW189" i="12"/>
  <c r="DE189" i="12"/>
  <c r="CU189" i="12"/>
  <c r="DG189" i="12"/>
  <c r="DI189" i="12"/>
  <c r="DJ159" i="12"/>
  <c r="DL159" i="12"/>
  <c r="DH159" i="12"/>
  <c r="DG159" i="12"/>
  <c r="CY159" i="12"/>
  <c r="DE159" i="12"/>
  <c r="DI159" i="12"/>
  <c r="DQ159" i="12"/>
  <c r="DF159" i="12"/>
  <c r="DM159" i="12"/>
  <c r="DB159" i="12"/>
  <c r="DC159" i="12"/>
  <c r="DA159" i="12"/>
  <c r="DP159" i="12"/>
  <c r="DD159" i="12"/>
  <c r="CX159" i="12"/>
  <c r="CU159" i="12"/>
  <c r="DO159" i="12"/>
  <c r="DK159" i="12"/>
  <c r="CT159" i="12"/>
  <c r="CV159" i="12"/>
  <c r="CZ159" i="12"/>
  <c r="CW159" i="12"/>
  <c r="DN159" i="12"/>
  <c r="DJ186" i="12"/>
  <c r="DN186" i="12"/>
  <c r="CW186" i="12"/>
  <c r="DM186" i="12"/>
  <c r="DO186" i="12"/>
  <c r="DD186" i="12"/>
  <c r="DK186" i="12"/>
  <c r="DI186" i="12"/>
  <c r="DG186" i="12"/>
  <c r="DA186" i="12"/>
  <c r="CZ186" i="12"/>
  <c r="DL186" i="12"/>
  <c r="CX186" i="12"/>
  <c r="CT186" i="12"/>
  <c r="DC186" i="12"/>
  <c r="CU186" i="12"/>
  <c r="DP186" i="12"/>
  <c r="DE186" i="12"/>
  <c r="DQ186" i="12"/>
  <c r="DB186" i="12"/>
  <c r="DF186" i="12"/>
  <c r="CV186" i="12"/>
  <c r="CY186" i="12"/>
  <c r="DH186" i="12"/>
  <c r="DG214" i="12"/>
  <c r="DI214" i="12"/>
  <c r="DF214" i="12"/>
  <c r="DJ214" i="12"/>
  <c r="DH214" i="12"/>
  <c r="CX214" i="12"/>
  <c r="DO214" i="12"/>
  <c r="CU214" i="12"/>
  <c r="DE214" i="12"/>
  <c r="DK214" i="12"/>
  <c r="CV214" i="12"/>
  <c r="DA214" i="12"/>
  <c r="DB214" i="12"/>
  <c r="CW214" i="12"/>
  <c r="DP214" i="12"/>
  <c r="DM214" i="12"/>
  <c r="CT214" i="12"/>
  <c r="DD214" i="12"/>
  <c r="DC214" i="12"/>
  <c r="DL214" i="12"/>
  <c r="CY214" i="12"/>
  <c r="DQ214" i="12"/>
  <c r="DN214" i="12"/>
  <c r="CZ214" i="12"/>
  <c r="DH24" i="12"/>
  <c r="DP24" i="12"/>
  <c r="DC24" i="12"/>
  <c r="DQ24" i="12"/>
  <c r="DM24" i="12"/>
  <c r="DE24" i="12"/>
  <c r="DJ24" i="12"/>
  <c r="CZ24" i="12"/>
  <c r="CW24" i="12"/>
  <c r="CY24" i="12"/>
  <c r="CT24" i="12"/>
  <c r="DL24" i="12"/>
  <c r="DO24" i="12"/>
  <c r="DG24" i="12"/>
  <c r="DF24" i="12"/>
  <c r="DK24" i="12"/>
  <c r="CX24" i="12"/>
  <c r="DI24" i="12"/>
  <c r="DB24" i="12"/>
  <c r="DD24" i="12"/>
  <c r="CV24" i="12"/>
  <c r="CU24" i="12"/>
  <c r="DN24" i="12"/>
  <c r="DA24" i="12"/>
  <c r="DB155" i="12"/>
  <c r="CT155" i="12"/>
  <c r="DF155" i="12"/>
  <c r="DP155" i="12"/>
  <c r="CU155" i="12"/>
  <c r="CZ155" i="12"/>
  <c r="DI155" i="12"/>
  <c r="DQ155" i="12"/>
  <c r="CY155" i="12"/>
  <c r="CW155" i="12"/>
  <c r="DK155" i="12"/>
  <c r="DA155" i="12"/>
  <c r="DH155" i="12"/>
  <c r="DJ155" i="12"/>
  <c r="DO155" i="12"/>
  <c r="DD155" i="12"/>
  <c r="CX155" i="12"/>
  <c r="DL155" i="12"/>
  <c r="DN155" i="12"/>
  <c r="DC155" i="12"/>
  <c r="CV155" i="12"/>
  <c r="DM155" i="12"/>
  <c r="DE155" i="12"/>
  <c r="DG155" i="12"/>
  <c r="DG196" i="12"/>
  <c r="DQ196" i="12"/>
  <c r="DL196" i="12"/>
  <c r="DF196" i="12"/>
  <c r="DH196" i="12"/>
  <c r="CU196" i="12"/>
  <c r="CW196" i="12"/>
  <c r="DC196" i="12"/>
  <c r="DA196" i="12"/>
  <c r="DE196" i="12"/>
  <c r="DP196" i="12"/>
  <c r="DD196" i="12"/>
  <c r="CY196" i="12"/>
  <c r="CZ196" i="12"/>
  <c r="CT196" i="12"/>
  <c r="DK196" i="12"/>
  <c r="DI196" i="12"/>
  <c r="DO196" i="12"/>
  <c r="DB196" i="12"/>
  <c r="DN196" i="12"/>
  <c r="DJ196" i="12"/>
  <c r="CX196" i="12"/>
  <c r="CV196" i="12"/>
  <c r="DM196" i="12"/>
  <c r="DO213" i="12"/>
  <c r="DC213" i="12"/>
  <c r="CV213" i="12"/>
  <c r="DA213" i="12"/>
  <c r="DE213" i="12"/>
  <c r="CZ213" i="12"/>
  <c r="DJ213" i="12"/>
  <c r="DD213" i="12"/>
  <c r="DQ213" i="12"/>
  <c r="DI213" i="12"/>
  <c r="CX213" i="12"/>
  <c r="DK213" i="12"/>
  <c r="DN213" i="12"/>
  <c r="DL213" i="12"/>
  <c r="DG213" i="12"/>
  <c r="DF213" i="12"/>
  <c r="CY213" i="12"/>
  <c r="DH213" i="12"/>
  <c r="DB213" i="12"/>
  <c r="CU213" i="12"/>
  <c r="CW213" i="12"/>
  <c r="DM213" i="12"/>
  <c r="DP213" i="12"/>
  <c r="CT213" i="12"/>
  <c r="DL141" i="12"/>
  <c r="CZ141" i="12"/>
  <c r="DG141" i="12"/>
  <c r="DC141" i="12"/>
  <c r="DI141" i="12"/>
  <c r="DA141" i="12"/>
  <c r="DQ141" i="12"/>
  <c r="DE141" i="12"/>
  <c r="DK141" i="12"/>
  <c r="DO141" i="12"/>
  <c r="DM141" i="12"/>
  <c r="DF141" i="12"/>
  <c r="DJ141" i="12"/>
  <c r="CT141" i="12"/>
  <c r="CV141" i="12"/>
  <c r="CU141" i="12"/>
  <c r="DB141" i="12"/>
  <c r="CW141" i="12"/>
  <c r="DP141" i="12"/>
  <c r="CY141" i="12"/>
  <c r="DN141" i="12"/>
  <c r="DH141" i="12"/>
  <c r="DD141" i="12"/>
  <c r="CX141" i="12"/>
  <c r="DL183" i="12"/>
  <c r="DQ183" i="12"/>
  <c r="DA183" i="12"/>
  <c r="CT183" i="12"/>
  <c r="DE183" i="12"/>
  <c r="DI183" i="12"/>
  <c r="CW183" i="12"/>
  <c r="CX183" i="12"/>
  <c r="DK183" i="12"/>
  <c r="DG183" i="12"/>
  <c r="DN183" i="12"/>
  <c r="CZ183" i="12"/>
  <c r="DC183" i="12"/>
  <c r="DB183" i="12"/>
  <c r="DD183" i="12"/>
  <c r="DM183" i="12"/>
  <c r="CU183" i="12"/>
  <c r="DH183" i="12"/>
  <c r="DJ183" i="12"/>
  <c r="DF183" i="12"/>
  <c r="CV183" i="12"/>
  <c r="DO183" i="12"/>
  <c r="CY183" i="12"/>
  <c r="DP183" i="12"/>
  <c r="DO212" i="12"/>
  <c r="DC212" i="12"/>
  <c r="DA212" i="12"/>
  <c r="DQ212" i="12"/>
  <c r="DI212" i="12"/>
  <c r="DM212" i="12"/>
  <c r="CV212" i="12"/>
  <c r="CW212" i="12"/>
  <c r="CU212" i="12"/>
  <c r="DD212" i="12"/>
  <c r="CX212" i="12"/>
  <c r="CY212" i="12"/>
  <c r="DK212" i="12"/>
  <c r="CT212" i="12"/>
  <c r="DE212" i="12"/>
  <c r="DP212" i="12"/>
  <c r="CZ212" i="12"/>
  <c r="DB212" i="12"/>
  <c r="DH212" i="12"/>
  <c r="DG212" i="12"/>
  <c r="DF212" i="12"/>
  <c r="DJ212" i="12"/>
  <c r="DL212" i="12"/>
  <c r="DN212" i="12"/>
  <c r="DF85" i="12"/>
  <c r="DB85" i="12"/>
  <c r="CW85" i="12"/>
  <c r="DO85" i="12"/>
  <c r="DE85" i="12"/>
  <c r="DK85" i="12"/>
  <c r="DN85" i="12"/>
  <c r="DG85" i="12"/>
  <c r="CT85" i="12"/>
  <c r="DQ85" i="12"/>
  <c r="CV85" i="12"/>
  <c r="DM85" i="12"/>
  <c r="CU85" i="12"/>
  <c r="DC85" i="12"/>
  <c r="DI85" i="12"/>
  <c r="DD85" i="12"/>
  <c r="DH85" i="12"/>
  <c r="CX85" i="12"/>
  <c r="DJ85" i="12"/>
  <c r="CY85" i="12"/>
  <c r="DL85" i="12"/>
  <c r="DA85" i="12"/>
  <c r="DP85" i="12"/>
  <c r="CZ85" i="12"/>
  <c r="DL62" i="12"/>
  <c r="CW62" i="12"/>
  <c r="DQ62" i="12"/>
  <c r="DM62" i="12"/>
  <c r="DG62" i="12"/>
  <c r="DF62" i="12"/>
  <c r="DN62" i="12"/>
  <c r="CY62" i="12"/>
  <c r="DI62" i="12"/>
  <c r="CX62" i="12"/>
  <c r="CZ62" i="12"/>
  <c r="CV62" i="12"/>
  <c r="CU62" i="12"/>
  <c r="DC62" i="12"/>
  <c r="DD62" i="12"/>
  <c r="DA62" i="12"/>
  <c r="CT62" i="12"/>
  <c r="DP62" i="12"/>
  <c r="DH62" i="12"/>
  <c r="DK62" i="12"/>
  <c r="DE62" i="12"/>
  <c r="DB62" i="12"/>
  <c r="DJ62" i="12"/>
  <c r="DO62" i="12"/>
  <c r="DM237" i="12"/>
  <c r="DQ237" i="12"/>
  <c r="CZ237" i="12"/>
  <c r="CU237" i="12"/>
  <c r="DH237" i="12"/>
  <c r="DG237" i="12"/>
  <c r="DJ237" i="12"/>
  <c r="CT237" i="12"/>
  <c r="DO237" i="12"/>
  <c r="DK237" i="12"/>
  <c r="DF237" i="12"/>
  <c r="CW237" i="12"/>
  <c r="CX237" i="12"/>
  <c r="DL237" i="12"/>
  <c r="DP237" i="12"/>
  <c r="DD237" i="12"/>
  <c r="DN237" i="12"/>
  <c r="DB237" i="12"/>
  <c r="CY237" i="12"/>
  <c r="CV237" i="12"/>
  <c r="DI237" i="12"/>
  <c r="DC237" i="12"/>
  <c r="DE237" i="12"/>
  <c r="DA237" i="12"/>
  <c r="DI80" i="12"/>
  <c r="DK80" i="12"/>
  <c r="DH80" i="12"/>
  <c r="DF80" i="12"/>
  <c r="CZ80" i="12"/>
  <c r="DM80" i="12"/>
  <c r="DD80" i="12"/>
  <c r="CW80" i="12"/>
  <c r="CY80" i="12"/>
  <c r="DJ80" i="12"/>
  <c r="DG80" i="12"/>
  <c r="DQ80" i="12"/>
  <c r="DA80" i="12"/>
  <c r="CV80" i="12"/>
  <c r="DO80" i="12"/>
  <c r="CX80" i="12"/>
  <c r="CT80" i="12"/>
  <c r="CU80" i="12"/>
  <c r="DL80" i="12"/>
  <c r="DN80" i="12"/>
  <c r="DP80" i="12"/>
  <c r="DC80" i="12"/>
  <c r="DE80" i="12"/>
  <c r="DB80" i="12"/>
  <c r="DM174" i="12"/>
  <c r="DD174" i="12"/>
  <c r="DG174" i="12"/>
  <c r="CT174" i="12"/>
  <c r="DP174" i="12"/>
  <c r="CY174" i="12"/>
  <c r="DJ174" i="12"/>
  <c r="DF174" i="12"/>
  <c r="DI174" i="12"/>
  <c r="DB174" i="12"/>
  <c r="DQ174" i="12"/>
  <c r="DO174" i="12"/>
  <c r="DE174" i="12"/>
  <c r="DN174" i="12"/>
  <c r="CW174" i="12"/>
  <c r="DH174" i="12"/>
  <c r="DL174" i="12"/>
  <c r="CZ174" i="12"/>
  <c r="CX174" i="12"/>
  <c r="DK174" i="12"/>
  <c r="CU174" i="12"/>
  <c r="DA174" i="12"/>
  <c r="CV174" i="12"/>
  <c r="DC174" i="12"/>
  <c r="DB95" i="12"/>
  <c r="DD95" i="12"/>
  <c r="CY95" i="12"/>
  <c r="DA95" i="12"/>
  <c r="DO95" i="12"/>
  <c r="DJ95" i="12"/>
  <c r="DL95" i="12"/>
  <c r="DF95" i="12"/>
  <c r="DG95" i="12"/>
  <c r="CZ95" i="12"/>
  <c r="DI95" i="12"/>
  <c r="DH95" i="12"/>
  <c r="DC95" i="12"/>
  <c r="DQ95" i="12"/>
  <c r="CU95" i="12"/>
  <c r="CT95" i="12"/>
  <c r="DN95" i="12"/>
  <c r="DP95" i="12"/>
  <c r="CW95" i="12"/>
  <c r="CX95" i="12"/>
  <c r="DE95" i="12"/>
  <c r="DK95" i="12"/>
  <c r="CV95" i="12"/>
  <c r="DM95" i="12"/>
  <c r="DL148" i="12"/>
  <c r="CU148" i="12"/>
  <c r="DP148" i="12"/>
  <c r="DN148" i="12"/>
  <c r="CX148" i="12"/>
  <c r="DQ148" i="12"/>
  <c r="CW148" i="12"/>
  <c r="DK148" i="12"/>
  <c r="DI148" i="12"/>
  <c r="DA148" i="12"/>
  <c r="DC148" i="12"/>
  <c r="CY148" i="12"/>
  <c r="DJ148" i="12"/>
  <c r="DO148" i="12"/>
  <c r="DD148" i="12"/>
  <c r="DE148" i="12"/>
  <c r="DH148" i="12"/>
  <c r="DB148" i="12"/>
  <c r="DM148" i="12"/>
  <c r="CV148" i="12"/>
  <c r="CT148" i="12"/>
  <c r="DG148" i="12"/>
  <c r="DF148" i="12"/>
  <c r="CZ148" i="12"/>
  <c r="DA77" i="12"/>
  <c r="CX77" i="12"/>
  <c r="DH77" i="12"/>
  <c r="CT77" i="12"/>
  <c r="DB77" i="12"/>
  <c r="DQ77" i="12"/>
  <c r="DL77" i="12"/>
  <c r="DC77" i="12"/>
  <c r="DD77" i="12"/>
  <c r="DF77" i="12"/>
  <c r="DJ77" i="12"/>
  <c r="CY77" i="12"/>
  <c r="DG77" i="12"/>
  <c r="CU77" i="12"/>
  <c r="DO77" i="12"/>
  <c r="CZ77" i="12"/>
  <c r="DK77" i="12"/>
  <c r="DI77" i="12"/>
  <c r="DM77" i="12"/>
  <c r="DE77" i="12"/>
  <c r="DP77" i="12"/>
  <c r="DN77" i="12"/>
  <c r="CV77" i="12"/>
  <c r="CW77" i="12"/>
  <c r="CT110" i="12"/>
  <c r="CU110" i="12"/>
  <c r="DH110" i="12"/>
  <c r="DC110" i="12"/>
  <c r="DN110" i="12"/>
  <c r="DB110" i="12"/>
  <c r="CX110" i="12"/>
  <c r="DI110" i="12"/>
  <c r="CV110" i="12"/>
  <c r="DO110" i="12"/>
  <c r="DP110" i="12"/>
  <c r="DM110" i="12"/>
  <c r="DK110" i="12"/>
  <c r="DL110" i="12"/>
  <c r="DF110" i="12"/>
  <c r="DG110" i="12"/>
  <c r="CY110" i="12"/>
  <c r="DE110" i="12"/>
  <c r="DA110" i="12"/>
  <c r="DQ110" i="12"/>
  <c r="CW110" i="12"/>
  <c r="CZ110" i="12"/>
  <c r="DD110" i="12"/>
  <c r="DJ110" i="12"/>
  <c r="DD142" i="12"/>
  <c r="DN142" i="12"/>
  <c r="DL142" i="12"/>
  <c r="CU142" i="12"/>
  <c r="CZ142" i="12"/>
  <c r="CV142" i="12"/>
  <c r="DA142" i="12"/>
  <c r="CT142" i="12"/>
  <c r="DI142" i="12"/>
  <c r="DH142" i="12"/>
  <c r="DM142" i="12"/>
  <c r="DG142" i="12"/>
  <c r="DQ142" i="12"/>
  <c r="CY142" i="12"/>
  <c r="DO142" i="12"/>
  <c r="DP142" i="12"/>
  <c r="DJ142" i="12"/>
  <c r="CW142" i="12"/>
  <c r="CX142" i="12"/>
  <c r="DK142" i="12"/>
  <c r="DE142" i="12"/>
  <c r="DF142" i="12"/>
  <c r="DB142" i="12"/>
  <c r="DC142" i="12"/>
  <c r="DB230" i="12"/>
  <c r="DQ230" i="12"/>
  <c r="CZ230" i="12"/>
  <c r="CX230" i="12"/>
  <c r="DP230" i="12"/>
  <c r="CW230" i="12"/>
  <c r="DK230" i="12"/>
  <c r="DD230" i="12"/>
  <c r="DA230" i="12"/>
  <c r="CV230" i="12"/>
  <c r="DI230" i="12"/>
  <c r="DE230" i="12"/>
  <c r="DO230" i="12"/>
  <c r="DN230" i="12"/>
  <c r="CY230" i="12"/>
  <c r="DL230" i="12"/>
  <c r="DC230" i="12"/>
  <c r="DH230" i="12"/>
  <c r="CU230" i="12"/>
  <c r="DG230" i="12"/>
  <c r="DJ230" i="12"/>
  <c r="DF230" i="12"/>
  <c r="DM230" i="12"/>
  <c r="CT230" i="12"/>
  <c r="DH152" i="12"/>
  <c r="DP152" i="12"/>
  <c r="DB152" i="12"/>
  <c r="DA152" i="12"/>
  <c r="DO152" i="12"/>
  <c r="DG152" i="12"/>
  <c r="CZ152" i="12"/>
  <c r="CW152" i="12"/>
  <c r="DI152" i="12"/>
  <c r="DK152" i="12"/>
  <c r="DC152" i="12"/>
  <c r="DD152" i="12"/>
  <c r="DL152" i="12"/>
  <c r="CU152" i="12"/>
  <c r="DF152" i="12"/>
  <c r="CX152" i="12"/>
  <c r="CV152" i="12"/>
  <c r="DE152" i="12"/>
  <c r="DJ152" i="12"/>
  <c r="CY152" i="12"/>
  <c r="DN152" i="12"/>
  <c r="CT152" i="12"/>
  <c r="DM152" i="12"/>
  <c r="DQ152" i="12"/>
  <c r="DF18" i="12"/>
  <c r="CT18" i="12"/>
  <c r="DH18" i="12"/>
  <c r="DA18" i="12"/>
  <c r="CU18" i="12"/>
  <c r="CZ18" i="12"/>
  <c r="DQ18" i="12"/>
  <c r="DK18" i="12"/>
  <c r="DJ18" i="12"/>
  <c r="DD18" i="12"/>
  <c r="DO18" i="12"/>
  <c r="CV18" i="12"/>
  <c r="DP18" i="12"/>
  <c r="CY18" i="12"/>
  <c r="DM18" i="12"/>
  <c r="DB18" i="12"/>
  <c r="CW18" i="12"/>
  <c r="DL18" i="12"/>
  <c r="CX18" i="12"/>
  <c r="DG18" i="12"/>
  <c r="DE18" i="12"/>
  <c r="DI18" i="12"/>
  <c r="DC18" i="12"/>
  <c r="DN18" i="12"/>
  <c r="DF112" i="12"/>
  <c r="DG112" i="12"/>
  <c r="DM112" i="12"/>
  <c r="CY112" i="12"/>
  <c r="DO112" i="12"/>
  <c r="DK112" i="12"/>
  <c r="DD112" i="12"/>
  <c r="DL112" i="12"/>
  <c r="CT112" i="12"/>
  <c r="DN112" i="12"/>
  <c r="CV112" i="12"/>
  <c r="DE112" i="12"/>
  <c r="DH112" i="12"/>
  <c r="DP112" i="12"/>
  <c r="CU112" i="12"/>
  <c r="DC112" i="12"/>
  <c r="CX112" i="12"/>
  <c r="DA112" i="12"/>
  <c r="CW112" i="12"/>
  <c r="DJ112" i="12"/>
  <c r="CZ112" i="12"/>
  <c r="DB112" i="12"/>
  <c r="DQ112" i="12"/>
  <c r="DI112" i="12"/>
  <c r="DD61" i="12"/>
  <c r="DK61" i="12"/>
  <c r="CW61" i="12"/>
  <c r="CU61" i="12"/>
  <c r="CX61" i="12"/>
  <c r="DB61" i="12"/>
  <c r="DJ61" i="12"/>
  <c r="DC61" i="12"/>
  <c r="DE61" i="12"/>
  <c r="DI61" i="12"/>
  <c r="DN61" i="12"/>
  <c r="DG61" i="12"/>
  <c r="CY61" i="12"/>
  <c r="CT61" i="12"/>
  <c r="DQ61" i="12"/>
  <c r="DH61" i="12"/>
  <c r="CZ61" i="12"/>
  <c r="DF61" i="12"/>
  <c r="DA61" i="12"/>
  <c r="DM61" i="12"/>
  <c r="DO61" i="12"/>
  <c r="CV61" i="12"/>
  <c r="DL61" i="12"/>
  <c r="DP61" i="12"/>
  <c r="DE120" i="12"/>
  <c r="DG120" i="12"/>
  <c r="DJ120" i="12"/>
  <c r="CW120" i="12"/>
  <c r="DC120" i="12"/>
  <c r="DO120" i="12"/>
  <c r="DK120" i="12"/>
  <c r="CX120" i="12"/>
  <c r="DH120" i="12"/>
  <c r="DA120" i="12"/>
  <c r="CU120" i="12"/>
  <c r="DB120" i="12"/>
  <c r="DN120" i="12"/>
  <c r="DD120" i="12"/>
  <c r="DI120" i="12"/>
  <c r="DQ120" i="12"/>
  <c r="CZ120" i="12"/>
  <c r="DM120" i="12"/>
  <c r="CY120" i="12"/>
  <c r="DP120" i="12"/>
  <c r="CT120" i="12"/>
  <c r="DL120" i="12"/>
  <c r="DF120" i="12"/>
  <c r="CV120" i="12"/>
  <c r="DQ136" i="12"/>
  <c r="DN136" i="12"/>
  <c r="DJ136" i="12"/>
  <c r="DI136" i="12"/>
  <c r="CZ136" i="12"/>
  <c r="CW136" i="12"/>
  <c r="DE136" i="12"/>
  <c r="DH136" i="12"/>
  <c r="DM136" i="12"/>
  <c r="CT136" i="12"/>
  <c r="DG136" i="12"/>
  <c r="CX136" i="12"/>
  <c r="CV136" i="12"/>
  <c r="DP136" i="12"/>
  <c r="CY136" i="12"/>
  <c r="DB136" i="12"/>
  <c r="DA136" i="12"/>
  <c r="DF136" i="12"/>
  <c r="DO136" i="12"/>
  <c r="DC136" i="12"/>
  <c r="DK136" i="12"/>
  <c r="DD136" i="12"/>
  <c r="CU136" i="12"/>
  <c r="DL136" i="12"/>
  <c r="DI21" i="12"/>
  <c r="DD21" i="12"/>
  <c r="DB21" i="12"/>
  <c r="DP21" i="12"/>
  <c r="CY21" i="12"/>
  <c r="DQ21" i="12"/>
  <c r="DL21" i="12"/>
  <c r="CV21" i="12"/>
  <c r="CT21" i="12"/>
  <c r="DH21" i="12"/>
  <c r="DO21" i="12"/>
  <c r="DF21" i="12"/>
  <c r="DJ21" i="12"/>
  <c r="DG21" i="12"/>
  <c r="DM21" i="12"/>
  <c r="DA21" i="12"/>
  <c r="CU21" i="12"/>
  <c r="DN21" i="12"/>
  <c r="DK21" i="12"/>
  <c r="CZ21" i="12"/>
  <c r="DE21" i="12"/>
  <c r="CW21" i="12"/>
  <c r="DC21" i="12"/>
  <c r="CX21" i="12"/>
  <c r="CV185" i="12"/>
  <c r="DA185" i="12"/>
  <c r="CZ185" i="12"/>
  <c r="CT185" i="12"/>
  <c r="DE185" i="12"/>
  <c r="DP185" i="12"/>
  <c r="DL185" i="12"/>
  <c r="DO185" i="12"/>
  <c r="DK185" i="12"/>
  <c r="DB185" i="12"/>
  <c r="CX185" i="12"/>
  <c r="DQ185" i="12"/>
  <c r="CW185" i="12"/>
  <c r="DN185" i="12"/>
  <c r="CU185" i="12"/>
  <c r="CY185" i="12"/>
  <c r="DJ185" i="12"/>
  <c r="DM185" i="12"/>
  <c r="DF185" i="12"/>
  <c r="DI185" i="12"/>
  <c r="DC185" i="12"/>
  <c r="DG185" i="12"/>
  <c r="DD185" i="12"/>
  <c r="DH185" i="12"/>
  <c r="DG92" i="12"/>
  <c r="CZ92" i="12"/>
  <c r="DO92" i="12"/>
  <c r="CU92" i="12"/>
  <c r="DF92" i="12"/>
  <c r="CX92" i="12"/>
  <c r="DJ92" i="12"/>
  <c r="DL92" i="12"/>
  <c r="DH92" i="12"/>
  <c r="CW92" i="12"/>
  <c r="DB92" i="12"/>
  <c r="DN92" i="12"/>
  <c r="CY92" i="12"/>
  <c r="DP92" i="12"/>
  <c r="CT92" i="12"/>
  <c r="DC92" i="12"/>
  <c r="DI92" i="12"/>
  <c r="DK92" i="12"/>
  <c r="DE92" i="12"/>
  <c r="DQ92" i="12"/>
  <c r="DD92" i="12"/>
  <c r="DM92" i="12"/>
  <c r="DA92" i="12"/>
  <c r="CV92" i="12"/>
  <c r="DB241" i="12"/>
  <c r="CX241" i="12"/>
  <c r="DJ241" i="12"/>
  <c r="DD241" i="12"/>
  <c r="DQ241" i="12"/>
  <c r="DE241" i="12"/>
  <c r="CY241" i="12"/>
  <c r="CZ241" i="12"/>
  <c r="DI241" i="12"/>
  <c r="CV241" i="12"/>
  <c r="DL241" i="12"/>
  <c r="DN241" i="12"/>
  <c r="DM241" i="12"/>
  <c r="DO241" i="12"/>
  <c r="DF241" i="12"/>
  <c r="CU241" i="12"/>
  <c r="DP241" i="12"/>
  <c r="DC241" i="12"/>
  <c r="CW241" i="12"/>
  <c r="DH241" i="12"/>
  <c r="DG241" i="12"/>
  <c r="CT241" i="12"/>
  <c r="DA241" i="12"/>
  <c r="DK241" i="12"/>
  <c r="DC132" i="12"/>
  <c r="DB132" i="12"/>
  <c r="CW132" i="12"/>
  <c r="DK132" i="12"/>
  <c r="DM132" i="12"/>
  <c r="DL132" i="12"/>
  <c r="CZ132" i="12"/>
  <c r="DG132" i="12"/>
  <c r="DP132" i="12"/>
  <c r="CX132" i="12"/>
  <c r="DN132" i="12"/>
  <c r="DD132" i="12"/>
  <c r="DO132" i="12"/>
  <c r="DF132" i="12"/>
  <c r="CT132" i="12"/>
  <c r="DI132" i="12"/>
  <c r="CY132" i="12"/>
  <c r="DE132" i="12"/>
  <c r="DQ132" i="12"/>
  <c r="DJ132" i="12"/>
  <c r="CV132" i="12"/>
  <c r="DH132" i="12"/>
  <c r="CU132" i="12"/>
  <c r="DA132" i="12"/>
  <c r="CT15" i="12"/>
  <c r="DK15" i="12"/>
  <c r="CW15" i="12"/>
  <c r="DC15" i="12"/>
  <c r="CY15" i="12"/>
  <c r="CV15" i="12"/>
  <c r="DL15" i="12"/>
  <c r="DG15" i="12"/>
  <c r="CZ15" i="12"/>
  <c r="DE15" i="12"/>
  <c r="DP15" i="12"/>
  <c r="DM15" i="12"/>
  <c r="DO15" i="12"/>
  <c r="DH15" i="12"/>
  <c r="DB15" i="12"/>
  <c r="DA15" i="12"/>
  <c r="CU15" i="12"/>
  <c r="CX15" i="12"/>
  <c r="DI15" i="12"/>
  <c r="DJ15" i="12"/>
  <c r="DQ15" i="12"/>
  <c r="DD15" i="12"/>
  <c r="DN15" i="12"/>
  <c r="DF15" i="12"/>
  <c r="DD123" i="12"/>
  <c r="DJ123" i="12"/>
  <c r="CY123" i="12"/>
  <c r="DF123" i="12"/>
  <c r="CV123" i="12"/>
  <c r="DM123" i="12"/>
  <c r="DP123" i="12"/>
  <c r="DG123" i="12"/>
  <c r="DQ123" i="12"/>
  <c r="DB123" i="12"/>
  <c r="DE123" i="12"/>
  <c r="DC123" i="12"/>
  <c r="DH123" i="12"/>
  <c r="CT123" i="12"/>
  <c r="DA123" i="12"/>
  <c r="CX123" i="12"/>
  <c r="CZ123" i="12"/>
  <c r="DK123" i="12"/>
  <c r="CU123" i="12"/>
  <c r="DL123" i="12"/>
  <c r="DN123" i="12"/>
  <c r="CW123" i="12"/>
  <c r="DO123" i="12"/>
  <c r="DI123" i="12"/>
  <c r="DO240" i="12"/>
  <c r="DE240" i="12"/>
  <c r="DC240" i="12"/>
  <c r="DJ240" i="12"/>
  <c r="CZ240" i="12"/>
  <c r="CU240" i="12"/>
  <c r="DQ240" i="12"/>
  <c r="DK240" i="12"/>
  <c r="DD240" i="12"/>
  <c r="DF240" i="12"/>
  <c r="DP240" i="12"/>
  <c r="CY240" i="12"/>
  <c r="DB240" i="12"/>
  <c r="DG240" i="12"/>
  <c r="DI240" i="12"/>
  <c r="DM240" i="12"/>
  <c r="DL240" i="12"/>
  <c r="DH240" i="12"/>
  <c r="CV240" i="12"/>
  <c r="DN240" i="12"/>
  <c r="CW240" i="12"/>
  <c r="DA240" i="12"/>
  <c r="CT240" i="12"/>
  <c r="CX240" i="12"/>
  <c r="DD216" i="12"/>
  <c r="DN216" i="12"/>
  <c r="CV216" i="12"/>
  <c r="CX216" i="12"/>
  <c r="DO216" i="12"/>
  <c r="CU216" i="12"/>
  <c r="DC216" i="12"/>
  <c r="DA216" i="12"/>
  <c r="DG216" i="12"/>
  <c r="DP216" i="12"/>
  <c r="DQ216" i="12"/>
  <c r="DK216" i="12"/>
  <c r="CZ216" i="12"/>
  <c r="DH216" i="12"/>
  <c r="CW216" i="12"/>
  <c r="DI216" i="12"/>
  <c r="CY216" i="12"/>
  <c r="DL216" i="12"/>
  <c r="DB216" i="12"/>
  <c r="DF216" i="12"/>
  <c r="DE216" i="12"/>
  <c r="DM216" i="12"/>
  <c r="CT216" i="12"/>
  <c r="DJ216" i="12"/>
  <c r="CT131" i="12"/>
  <c r="CY131" i="12"/>
  <c r="CV131" i="12"/>
  <c r="DE131" i="12"/>
  <c r="DJ131" i="12"/>
  <c r="DO131" i="12"/>
  <c r="DB131" i="12"/>
  <c r="DQ131" i="12"/>
  <c r="DD131" i="12"/>
  <c r="CX131" i="12"/>
  <c r="DK131" i="12"/>
  <c r="DF131" i="12"/>
  <c r="DM131" i="12"/>
  <c r="DL131" i="12"/>
  <c r="DI131" i="12"/>
  <c r="DN131" i="12"/>
  <c r="DG131" i="12"/>
  <c r="DP131" i="12"/>
  <c r="CZ131" i="12"/>
  <c r="CW131" i="12"/>
  <c r="DC131" i="12"/>
  <c r="CU131" i="12"/>
  <c r="DA131" i="12"/>
  <c r="DH131" i="12"/>
  <c r="DD121" i="12"/>
  <c r="CY121" i="12"/>
  <c r="DF121" i="12"/>
  <c r="DJ121" i="12"/>
  <c r="CU121" i="12"/>
  <c r="DM121" i="12"/>
  <c r="CT121" i="12"/>
  <c r="DI121" i="12"/>
  <c r="DE121" i="12"/>
  <c r="DK121" i="12"/>
  <c r="CZ121" i="12"/>
  <c r="DB121" i="12"/>
  <c r="CV121" i="12"/>
  <c r="DH121" i="12"/>
  <c r="DC121" i="12"/>
  <c r="CX121" i="12"/>
  <c r="DO121" i="12"/>
  <c r="CW121" i="12"/>
  <c r="DQ121" i="12"/>
  <c r="DL121" i="12"/>
  <c r="DG121" i="12"/>
  <c r="DP121" i="12"/>
  <c r="DA121" i="12"/>
  <c r="DN121" i="12"/>
  <c r="DD122" i="12"/>
  <c r="DP122" i="12"/>
  <c r="CX122" i="12"/>
  <c r="CV122" i="12"/>
  <c r="CU122" i="12"/>
  <c r="DN122" i="12"/>
  <c r="DF122" i="12"/>
  <c r="CT122" i="12"/>
  <c r="DI122" i="12"/>
  <c r="DA122" i="12"/>
  <c r="CY122" i="12"/>
  <c r="DE122" i="12"/>
  <c r="DC122" i="12"/>
  <c r="DM122" i="12"/>
  <c r="DB122" i="12"/>
  <c r="DQ122" i="12"/>
  <c r="DG122" i="12"/>
  <c r="DH122" i="12"/>
  <c r="CZ122" i="12"/>
  <c r="CW122" i="12"/>
  <c r="DK122" i="12"/>
  <c r="DJ122" i="12"/>
  <c r="DO122" i="12"/>
  <c r="DL122" i="12"/>
  <c r="DD4" i="12"/>
  <c r="DB4" i="12"/>
  <c r="DO4" i="12"/>
  <c r="CU4" i="12"/>
  <c r="CW4" i="12"/>
  <c r="CT4" i="12"/>
  <c r="DF4" i="12"/>
  <c r="DJ4" i="12"/>
  <c r="DM4" i="12"/>
  <c r="DE4" i="12"/>
  <c r="DK4" i="12"/>
  <c r="DQ4" i="12"/>
  <c r="DI4" i="12"/>
  <c r="CZ4" i="12"/>
  <c r="CY4" i="12"/>
  <c r="CV4" i="12"/>
  <c r="DC4" i="12"/>
  <c r="DP4" i="12"/>
  <c r="DN4" i="12"/>
  <c r="DH4" i="12"/>
  <c r="DA4" i="12"/>
  <c r="CX4" i="12"/>
  <c r="DL4" i="12"/>
  <c r="DG4" i="12"/>
  <c r="DL5" i="12"/>
  <c r="DJ5" i="12"/>
  <c r="DN5" i="12"/>
  <c r="CV5" i="12"/>
  <c r="DG5" i="12"/>
  <c r="DQ5" i="12"/>
  <c r="DP5" i="12"/>
  <c r="CX5" i="12"/>
  <c r="DC5" i="12"/>
  <c r="DO5" i="12"/>
  <c r="DF5" i="12"/>
  <c r="DI5" i="12"/>
  <c r="DM5" i="12"/>
  <c r="DE5" i="12"/>
  <c r="CU5" i="12"/>
  <c r="DD5" i="12"/>
  <c r="CZ5" i="12"/>
  <c r="DB5" i="12"/>
  <c r="CW5" i="12"/>
  <c r="CY5" i="12"/>
  <c r="CT5" i="12"/>
  <c r="DA5" i="12"/>
  <c r="DH5" i="12"/>
  <c r="DK5" i="12"/>
  <c r="DF202" i="12"/>
  <c r="DN202" i="12"/>
  <c r="DP202" i="12"/>
  <c r="CU202" i="12"/>
  <c r="DJ202" i="12"/>
  <c r="DH202" i="12"/>
  <c r="DE202" i="12"/>
  <c r="DC202" i="12"/>
  <c r="DM202" i="12"/>
  <c r="CW202" i="12"/>
  <c r="DQ202" i="12"/>
  <c r="DL202" i="12"/>
  <c r="DI202" i="12"/>
  <c r="CV202" i="12"/>
  <c r="CX202" i="12"/>
  <c r="DD202" i="12"/>
  <c r="DK202" i="12"/>
  <c r="CY202" i="12"/>
  <c r="CZ202" i="12"/>
  <c r="DG202" i="12"/>
  <c r="DB202" i="12"/>
  <c r="CT202" i="12"/>
  <c r="DO202" i="12"/>
  <c r="DA202" i="12"/>
  <c r="CT29" i="12"/>
  <c r="CV29" i="12"/>
  <c r="CX29" i="12"/>
  <c r="DI29" i="12"/>
  <c r="DK29" i="12"/>
  <c r="DJ29" i="12"/>
  <c r="DA29" i="12"/>
  <c r="DD29" i="12"/>
  <c r="CZ29" i="12"/>
  <c r="DE29" i="12"/>
  <c r="DN29" i="12"/>
  <c r="DQ29" i="12"/>
  <c r="DG29" i="12"/>
  <c r="DB29" i="12"/>
  <c r="CY29" i="12"/>
  <c r="CW29" i="12"/>
  <c r="DF29" i="12"/>
  <c r="DH29" i="12"/>
  <c r="DP29" i="12"/>
  <c r="DM29" i="12"/>
  <c r="DO29" i="12"/>
  <c r="DL29" i="12"/>
  <c r="DC29" i="12"/>
  <c r="CU29" i="12"/>
  <c r="DH169" i="12"/>
  <c r="DI169" i="12"/>
  <c r="DC169" i="12"/>
  <c r="DO169" i="12"/>
  <c r="CX169" i="12"/>
  <c r="DE169" i="12"/>
  <c r="DL169" i="12"/>
  <c r="DN169" i="12"/>
  <c r="DA169" i="12"/>
  <c r="DB169" i="12"/>
  <c r="DM169" i="12"/>
  <c r="DG169" i="12"/>
  <c r="DP169" i="12"/>
  <c r="CW169" i="12"/>
  <c r="DD169" i="12"/>
  <c r="DK169" i="12"/>
  <c r="DF169" i="12"/>
  <c r="CZ169" i="12"/>
  <c r="CY169" i="12"/>
  <c r="CU169" i="12"/>
  <c r="CT169" i="12"/>
  <c r="DQ169" i="12"/>
  <c r="CV169" i="12"/>
  <c r="DJ169" i="12"/>
  <c r="DF75" i="12"/>
  <c r="DL75" i="12"/>
  <c r="CX75" i="12"/>
  <c r="DO75" i="12"/>
  <c r="CZ75" i="12"/>
  <c r="CY75" i="12"/>
  <c r="DQ75" i="12"/>
  <c r="DG75" i="12"/>
  <c r="DC75" i="12"/>
  <c r="DA75" i="12"/>
  <c r="DD75" i="12"/>
  <c r="CU75" i="12"/>
  <c r="DP75" i="12"/>
  <c r="DK75" i="12"/>
  <c r="DN75" i="12"/>
  <c r="DI75" i="12"/>
  <c r="CT75" i="12"/>
  <c r="CV75" i="12"/>
  <c r="DJ75" i="12"/>
  <c r="DH75" i="12"/>
  <c r="DM75" i="12"/>
  <c r="DB75" i="12"/>
  <c r="CW75" i="12"/>
  <c r="DE75" i="12"/>
  <c r="DO12" i="12"/>
  <c r="DL12" i="12"/>
  <c r="DE12" i="12"/>
  <c r="DB12" i="12"/>
  <c r="DC12" i="12"/>
  <c r="DM12" i="12"/>
  <c r="DK12" i="12"/>
  <c r="DD12" i="12"/>
  <c r="DA12" i="12"/>
  <c r="DG12" i="12"/>
  <c r="DQ12" i="12"/>
  <c r="CW12" i="12"/>
  <c r="CU12" i="12"/>
  <c r="DF12" i="12"/>
  <c r="CV12" i="12"/>
  <c r="DJ12" i="12"/>
  <c r="CY12" i="12"/>
  <c r="DN12" i="12"/>
  <c r="DH12" i="12"/>
  <c r="DI12" i="12"/>
  <c r="CX12" i="12"/>
  <c r="DP12" i="12"/>
  <c r="CZ12" i="12"/>
  <c r="CT12" i="12"/>
  <c r="DI90" i="12"/>
  <c r="DQ90" i="12"/>
  <c r="DF90" i="12"/>
  <c r="DM90" i="12"/>
  <c r="CW90" i="12"/>
  <c r="DC90" i="12"/>
  <c r="CX90" i="12"/>
  <c r="DG90" i="12"/>
  <c r="DH90" i="12"/>
  <c r="DA90" i="12"/>
  <c r="DL90" i="12"/>
  <c r="DN90" i="12"/>
  <c r="DP90" i="12"/>
  <c r="CT90" i="12"/>
  <c r="DO90" i="12"/>
  <c r="DE90" i="12"/>
  <c r="CZ90" i="12"/>
  <c r="CU90" i="12"/>
  <c r="DK90" i="12"/>
  <c r="CV90" i="12"/>
  <c r="CY90" i="12"/>
  <c r="DJ90" i="12"/>
  <c r="DB90" i="12"/>
  <c r="DD90" i="12"/>
  <c r="DO143" i="12"/>
  <c r="CV143" i="12"/>
  <c r="DQ143" i="12"/>
  <c r="DB143" i="12"/>
  <c r="CT143" i="12"/>
  <c r="DD143" i="12"/>
  <c r="CY143" i="12"/>
  <c r="CU143" i="12"/>
  <c r="DJ143" i="12"/>
  <c r="DH143" i="12"/>
  <c r="DC143" i="12"/>
  <c r="DA143" i="12"/>
  <c r="DM143" i="12"/>
  <c r="DG143" i="12"/>
  <c r="DL143" i="12"/>
  <c r="DI143" i="12"/>
  <c r="DK143" i="12"/>
  <c r="DF143" i="12"/>
  <c r="DN143" i="12"/>
  <c r="DP143" i="12"/>
  <c r="CW143" i="12"/>
  <c r="CX143" i="12"/>
  <c r="DE143" i="12"/>
  <c r="CZ143" i="12"/>
  <c r="CU84" i="12"/>
  <c r="CX84" i="12"/>
  <c r="DI84" i="12"/>
  <c r="DD84" i="12"/>
  <c r="DQ84" i="12"/>
  <c r="DH84" i="12"/>
  <c r="DA84" i="12"/>
  <c r="CV84" i="12"/>
  <c r="DN84" i="12"/>
  <c r="DL84" i="12"/>
  <c r="CY84" i="12"/>
  <c r="DK84" i="12"/>
  <c r="DB84" i="12"/>
  <c r="DG84" i="12"/>
  <c r="DE84" i="12"/>
  <c r="CW84" i="12"/>
  <c r="DO84" i="12"/>
  <c r="DF84" i="12"/>
  <c r="CT84" i="12"/>
  <c r="CZ84" i="12"/>
  <c r="DP84" i="12"/>
  <c r="DC84" i="12"/>
  <c r="DM84" i="12"/>
  <c r="DJ84" i="12"/>
  <c r="CU210" i="12"/>
  <c r="CY210" i="12"/>
  <c r="DN210" i="12"/>
  <c r="DB210" i="12"/>
  <c r="CT210" i="12"/>
  <c r="CX210" i="12"/>
  <c r="DM210" i="12"/>
  <c r="DC210" i="12"/>
  <c r="DE210" i="12"/>
  <c r="DH210" i="12"/>
  <c r="DA210" i="12"/>
  <c r="DP210" i="12"/>
  <c r="DI210" i="12"/>
  <c r="DK210" i="12"/>
  <c r="DD210" i="12"/>
  <c r="DL210" i="12"/>
  <c r="CW210" i="12"/>
  <c r="CV210" i="12"/>
  <c r="DQ210" i="12"/>
  <c r="DF210" i="12"/>
  <c r="DJ210" i="12"/>
  <c r="CZ210" i="12"/>
  <c r="DO210" i="12"/>
  <c r="DG210" i="12"/>
  <c r="DF126" i="12"/>
  <c r="CW126" i="12"/>
  <c r="DD126" i="12"/>
  <c r="DH126" i="12"/>
  <c r="DE126" i="12"/>
  <c r="DM126" i="12"/>
  <c r="DB126" i="12"/>
  <c r="DL126" i="12"/>
  <c r="DC126" i="12"/>
  <c r="CV126" i="12"/>
  <c r="DQ126" i="12"/>
  <c r="CU126" i="12"/>
  <c r="DJ126" i="12"/>
  <c r="CT126" i="12"/>
  <c r="DN126" i="12"/>
  <c r="DA126" i="12"/>
  <c r="DO126" i="12"/>
  <c r="CX126" i="12"/>
  <c r="DP126" i="12"/>
  <c r="CY126" i="12"/>
  <c r="DK126" i="12"/>
  <c r="DI126" i="12"/>
  <c r="CZ126" i="12"/>
  <c r="DG126" i="12"/>
  <c r="DO181" i="12"/>
  <c r="DF181" i="12"/>
  <c r="CX181" i="12"/>
  <c r="DP181" i="12"/>
  <c r="CZ181" i="12"/>
  <c r="DG181" i="12"/>
  <c r="DE181" i="12"/>
  <c r="DM181" i="12"/>
  <c r="CU181" i="12"/>
  <c r="CW181" i="12"/>
  <c r="DH181" i="12"/>
  <c r="DQ181" i="12"/>
  <c r="CT181" i="12"/>
  <c r="DA181" i="12"/>
  <c r="DD181" i="12"/>
  <c r="DI181" i="12"/>
  <c r="DK181" i="12"/>
  <c r="CV181" i="12"/>
  <c r="DJ181" i="12"/>
  <c r="DB181" i="12"/>
  <c r="DN181" i="12"/>
  <c r="DL181" i="12"/>
  <c r="CY181" i="12"/>
  <c r="DC181" i="12"/>
  <c r="DI117" i="12"/>
  <c r="DJ117" i="12"/>
  <c r="DG117" i="12"/>
  <c r="CV117" i="12"/>
  <c r="CZ117" i="12"/>
  <c r="DL117" i="12"/>
  <c r="DP117" i="12"/>
  <c r="CU117" i="12"/>
  <c r="DB117" i="12"/>
  <c r="DQ117" i="12"/>
  <c r="DD117" i="12"/>
  <c r="CY117" i="12"/>
  <c r="DK117" i="12"/>
  <c r="CX117" i="12"/>
  <c r="CT117" i="12"/>
  <c r="DE117" i="12"/>
  <c r="DO117" i="12"/>
  <c r="DA117" i="12"/>
  <c r="DM117" i="12"/>
  <c r="CW117" i="12"/>
  <c r="DH117" i="12"/>
  <c r="DN117" i="12"/>
  <c r="DC117" i="12"/>
  <c r="DF117" i="12"/>
  <c r="DB55" i="12"/>
  <c r="DA55" i="12"/>
  <c r="CT55" i="12"/>
  <c r="DE55" i="12"/>
  <c r="CZ55" i="12"/>
  <c r="CY55" i="12"/>
  <c r="DF55" i="12"/>
  <c r="CV55" i="12"/>
  <c r="DO55" i="12"/>
  <c r="DH55" i="12"/>
  <c r="DK55" i="12"/>
  <c r="DM55" i="12"/>
  <c r="DN55" i="12"/>
  <c r="DD55" i="12"/>
  <c r="CX55" i="12"/>
  <c r="DC55" i="12"/>
  <c r="DI55" i="12"/>
  <c r="CU55" i="12"/>
  <c r="DL55" i="12"/>
  <c r="DG55" i="12"/>
  <c r="DP55" i="12"/>
  <c r="DJ55" i="12"/>
  <c r="CW55" i="12"/>
  <c r="DQ55" i="12"/>
  <c r="DE39" i="12"/>
  <c r="DI39" i="12"/>
  <c r="CU39" i="12"/>
  <c r="DD39" i="12"/>
  <c r="DQ39" i="12"/>
  <c r="CY39" i="12"/>
  <c r="DB39" i="12"/>
  <c r="DO39" i="12"/>
  <c r="CZ39" i="12"/>
  <c r="DL39" i="12"/>
  <c r="DN39" i="12"/>
  <c r="DC39" i="12"/>
  <c r="DA39" i="12"/>
  <c r="DM39" i="12"/>
  <c r="DG39" i="12"/>
  <c r="CV39" i="12"/>
  <c r="DF39" i="12"/>
  <c r="DH39" i="12"/>
  <c r="CX39" i="12"/>
  <c r="CW39" i="12"/>
  <c r="DJ39" i="12"/>
  <c r="CT39" i="12"/>
  <c r="DK39" i="12"/>
  <c r="DP39" i="12"/>
  <c r="DH101" i="12"/>
  <c r="DB101" i="12"/>
  <c r="DF101" i="12"/>
  <c r="DQ101" i="12"/>
  <c r="DG101" i="12"/>
  <c r="DO101" i="12"/>
  <c r="CW101" i="12"/>
  <c r="CY101" i="12"/>
  <c r="CU101" i="12"/>
  <c r="DP101" i="12"/>
  <c r="CZ101" i="12"/>
  <c r="DA101" i="12"/>
  <c r="DK101" i="12"/>
  <c r="DJ101" i="12"/>
  <c r="DI101" i="12"/>
  <c r="CV101" i="12"/>
  <c r="DD101" i="12"/>
  <c r="DN101" i="12"/>
  <c r="DL101" i="12"/>
  <c r="DE101" i="12"/>
  <c r="CT101" i="12"/>
  <c r="DC101" i="12"/>
  <c r="DM101" i="12"/>
  <c r="CX101" i="12"/>
  <c r="DI173" i="12"/>
  <c r="DB173" i="12"/>
  <c r="CX173" i="12"/>
  <c r="DA173" i="12"/>
  <c r="CW173" i="12"/>
  <c r="CT173" i="12"/>
  <c r="CU173" i="12"/>
  <c r="DD173" i="12"/>
  <c r="DJ173" i="12"/>
  <c r="CY173" i="12"/>
  <c r="DL173" i="12"/>
  <c r="DQ173" i="12"/>
  <c r="DK173" i="12"/>
  <c r="DO173" i="12"/>
  <c r="DN173" i="12"/>
  <c r="DH173" i="12"/>
  <c r="CZ173" i="12"/>
  <c r="DF173" i="12"/>
  <c r="DC173" i="12"/>
  <c r="DG173" i="12"/>
  <c r="DM173" i="12"/>
  <c r="DP173" i="12"/>
  <c r="CV173" i="12"/>
  <c r="DE173" i="12"/>
  <c r="DD11" i="12"/>
  <c r="DM11" i="12"/>
  <c r="CT11" i="12"/>
  <c r="DC11" i="12"/>
  <c r="CY11" i="12"/>
  <c r="DL11" i="12"/>
  <c r="DQ11" i="12"/>
  <c r="DP11" i="12"/>
  <c r="DB11" i="12"/>
  <c r="DF11" i="12"/>
  <c r="DJ11" i="12"/>
  <c r="CX11" i="12"/>
  <c r="DA11" i="12"/>
  <c r="DK11" i="12"/>
  <c r="CW11" i="12"/>
  <c r="CZ11" i="12"/>
  <c r="DI11" i="12"/>
  <c r="DE11" i="12"/>
  <c r="CV11" i="12"/>
  <c r="DG11" i="12"/>
  <c r="CU11" i="12"/>
  <c r="DH11" i="12"/>
  <c r="DN11" i="12"/>
  <c r="DO11" i="12"/>
  <c r="DG50" i="12"/>
  <c r="DJ50" i="12"/>
  <c r="DF50" i="12"/>
  <c r="CU50" i="12"/>
  <c r="DB50" i="12"/>
  <c r="DQ50" i="12"/>
  <c r="DI50" i="12"/>
  <c r="CZ50" i="12"/>
  <c r="DP50" i="12"/>
  <c r="DD50" i="12"/>
  <c r="DK50" i="12"/>
  <c r="DA50" i="12"/>
  <c r="CX50" i="12"/>
  <c r="DC50" i="12"/>
  <c r="DM50" i="12"/>
  <c r="DN50" i="12"/>
  <c r="CY50" i="12"/>
  <c r="DH50" i="12"/>
  <c r="DE50" i="12"/>
  <c r="CW50" i="12"/>
  <c r="CV50" i="12"/>
  <c r="DO50" i="12"/>
  <c r="CT50" i="12"/>
  <c r="DL50" i="12"/>
  <c r="DO188" i="12"/>
  <c r="DA188" i="12"/>
  <c r="CW188" i="12"/>
  <c r="CU188" i="12"/>
  <c r="DC188" i="12"/>
  <c r="DD188" i="12"/>
  <c r="CT188" i="12"/>
  <c r="DI188" i="12"/>
  <c r="DJ188" i="12"/>
  <c r="DN188" i="12"/>
  <c r="DL188" i="12"/>
  <c r="DB188" i="12"/>
  <c r="DQ188" i="12"/>
  <c r="DF188" i="12"/>
  <c r="DK188" i="12"/>
  <c r="CZ188" i="12"/>
  <c r="DE188" i="12"/>
  <c r="DP188" i="12"/>
  <c r="CV188" i="12"/>
  <c r="DG188" i="12"/>
  <c r="DH188" i="12"/>
  <c r="DM188" i="12"/>
  <c r="CX188" i="12"/>
  <c r="CY188" i="12"/>
  <c r="DG16" i="12"/>
  <c r="DD16" i="12"/>
  <c r="CX16" i="12"/>
  <c r="CV16" i="12"/>
  <c r="CU16" i="12"/>
  <c r="DK16" i="12"/>
  <c r="CW16" i="12"/>
  <c r="DQ16" i="12"/>
  <c r="DA16" i="12"/>
  <c r="DI16" i="12"/>
  <c r="DJ16" i="12"/>
  <c r="DL16" i="12"/>
  <c r="DP16" i="12"/>
  <c r="CZ16" i="12"/>
  <c r="CT16" i="12"/>
  <c r="DC16" i="12"/>
  <c r="DH16" i="12"/>
  <c r="DO16" i="12"/>
  <c r="DM16" i="12"/>
  <c r="DB16" i="12"/>
  <c r="DE16" i="12"/>
  <c r="DN16" i="12"/>
  <c r="DF16" i="12"/>
  <c r="CY16" i="12"/>
  <c r="DK138" i="12"/>
  <c r="CY138" i="12"/>
  <c r="DA138" i="12"/>
  <c r="CU138" i="12"/>
  <c r="DF138" i="12"/>
  <c r="DJ138" i="12"/>
  <c r="DB138" i="12"/>
  <c r="DE138" i="12"/>
  <c r="CX138" i="12"/>
  <c r="DL138" i="12"/>
  <c r="CT138" i="12"/>
  <c r="DC138" i="12"/>
  <c r="DM138" i="12"/>
  <c r="DH138" i="12"/>
  <c r="CV138" i="12"/>
  <c r="DG138" i="12"/>
  <c r="DN138" i="12"/>
  <c r="DD138" i="12"/>
  <c r="CZ138" i="12"/>
  <c r="DI138" i="12"/>
  <c r="DP138" i="12"/>
  <c r="DQ138" i="12"/>
  <c r="CW138" i="12"/>
  <c r="DO138" i="12"/>
  <c r="DO197" i="12"/>
  <c r="DK197" i="12"/>
  <c r="DQ197" i="12"/>
  <c r="DB197" i="12"/>
  <c r="CV197" i="12"/>
  <c r="CX197" i="12"/>
  <c r="DE197" i="12"/>
  <c r="CU197" i="12"/>
  <c r="CT197" i="12"/>
  <c r="DA197" i="12"/>
  <c r="DD197" i="12"/>
  <c r="DC197" i="12"/>
  <c r="DN197" i="12"/>
  <c r="CW197" i="12"/>
  <c r="CZ197" i="12"/>
  <c r="DI197" i="12"/>
  <c r="DL197" i="12"/>
  <c r="DP197" i="12"/>
  <c r="DG197" i="12"/>
  <c r="CY197" i="12"/>
  <c r="DH197" i="12"/>
  <c r="DF197" i="12"/>
  <c r="DJ197" i="12"/>
  <c r="DM197" i="12"/>
  <c r="DB22" i="12"/>
  <c r="DE22" i="12"/>
  <c r="CY22" i="12"/>
  <c r="CZ22" i="12"/>
  <c r="DG22" i="12"/>
  <c r="DM22" i="12"/>
  <c r="DL22" i="12"/>
  <c r="CW22" i="12"/>
  <c r="DN22" i="12"/>
  <c r="DF22" i="12"/>
  <c r="DK22" i="12"/>
  <c r="DP22" i="12"/>
  <c r="DA22" i="12"/>
  <c r="CX22" i="12"/>
  <c r="DQ22" i="12"/>
  <c r="DD22" i="12"/>
  <c r="CU22" i="12"/>
  <c r="DC22" i="12"/>
  <c r="DO22" i="12"/>
  <c r="CT22" i="12"/>
  <c r="DH22" i="12"/>
  <c r="DI22" i="12"/>
  <c r="CV22" i="12"/>
  <c r="DJ22" i="12"/>
  <c r="DC37" i="12"/>
  <c r="DA37" i="12"/>
  <c r="CV37" i="12"/>
  <c r="DL37" i="12"/>
  <c r="CX37" i="12"/>
  <c r="DH37" i="12"/>
  <c r="DN37" i="12"/>
  <c r="DM37" i="12"/>
  <c r="DI37" i="12"/>
  <c r="CZ37" i="12"/>
  <c r="DP37" i="12"/>
  <c r="CU37" i="12"/>
  <c r="DD37" i="12"/>
  <c r="DB37" i="12"/>
  <c r="CT37" i="12"/>
  <c r="DF37" i="12"/>
  <c r="CW37" i="12"/>
  <c r="DO37" i="12"/>
  <c r="DG37" i="12"/>
  <c r="DK37" i="12"/>
  <c r="DE37" i="12"/>
  <c r="DJ37" i="12"/>
  <c r="CY37" i="12"/>
  <c r="DQ37" i="12"/>
  <c r="DJ151" i="12"/>
  <c r="DI151" i="12"/>
  <c r="DL151" i="12"/>
  <c r="CV151" i="12"/>
  <c r="DN151" i="12"/>
  <c r="CW151" i="12"/>
  <c r="CU151" i="12"/>
  <c r="DK151" i="12"/>
  <c r="DO151" i="12"/>
  <c r="DD151" i="12"/>
  <c r="DP151" i="12"/>
  <c r="DH151" i="12"/>
  <c r="DG151" i="12"/>
  <c r="CZ151" i="12"/>
  <c r="DF151" i="12"/>
  <c r="CY151" i="12"/>
  <c r="DA151" i="12"/>
  <c r="DM151" i="12"/>
  <c r="DB151" i="12"/>
  <c r="DC151" i="12"/>
  <c r="DQ151" i="12"/>
  <c r="CX151" i="12"/>
  <c r="CT151" i="12"/>
  <c r="DE151" i="12"/>
  <c r="DM166" i="12"/>
  <c r="CY166" i="12"/>
  <c r="DN166" i="12"/>
  <c r="DQ166" i="12"/>
  <c r="CX166" i="12"/>
  <c r="CT166" i="12"/>
  <c r="DI166" i="12"/>
  <c r="DO166" i="12"/>
  <c r="DB166" i="12"/>
  <c r="DG166" i="12"/>
  <c r="DJ166" i="12"/>
  <c r="DA166" i="12"/>
  <c r="DH166" i="12"/>
  <c r="DD166" i="12"/>
  <c r="DE166" i="12"/>
  <c r="DP166" i="12"/>
  <c r="CW166" i="12"/>
  <c r="DL166" i="12"/>
  <c r="DK166" i="12"/>
  <c r="DC166" i="12"/>
  <c r="CZ166" i="12"/>
  <c r="DF166" i="12"/>
  <c r="CV166" i="12"/>
  <c r="CU166" i="12"/>
  <c r="DL67" i="12"/>
  <c r="DE67" i="12"/>
  <c r="CW67" i="12"/>
  <c r="DG67" i="12"/>
  <c r="DO67" i="12"/>
  <c r="CT67" i="12"/>
  <c r="CY67" i="12"/>
  <c r="DQ67" i="12"/>
  <c r="CX67" i="12"/>
  <c r="DM67" i="12"/>
  <c r="DD67" i="12"/>
  <c r="DK67" i="12"/>
  <c r="DH67" i="12"/>
  <c r="DI67" i="12"/>
  <c r="DC67" i="12"/>
  <c r="CU67" i="12"/>
  <c r="DN67" i="12"/>
  <c r="DB67" i="12"/>
  <c r="DA67" i="12"/>
  <c r="DF67" i="12"/>
  <c r="DJ67" i="12"/>
  <c r="CZ67" i="12"/>
  <c r="DP67" i="12"/>
  <c r="CV67" i="12"/>
  <c r="CZ147" i="12"/>
  <c r="DA147" i="12"/>
  <c r="DK147" i="12"/>
  <c r="DG147" i="12"/>
  <c r="DB147" i="12"/>
  <c r="DI147" i="12"/>
  <c r="DD147" i="12"/>
  <c r="CU147" i="12"/>
  <c r="CT147" i="12"/>
  <c r="DH147" i="12"/>
  <c r="DJ147" i="12"/>
  <c r="DO147" i="12"/>
  <c r="DL147" i="12"/>
  <c r="DM147" i="12"/>
  <c r="DN147" i="12"/>
  <c r="DP147" i="12"/>
  <c r="CY147" i="12"/>
  <c r="CW147" i="12"/>
  <c r="DF147" i="12"/>
  <c r="DQ147" i="12"/>
  <c r="DC147" i="12"/>
  <c r="CV147" i="12"/>
  <c r="CX147" i="12"/>
  <c r="DE147" i="12"/>
  <c r="DM48" i="12"/>
  <c r="DB48" i="12"/>
  <c r="CW48" i="12"/>
  <c r="CX48" i="12"/>
  <c r="CZ48" i="12"/>
  <c r="CT48" i="12"/>
  <c r="CU48" i="12"/>
  <c r="DD48" i="12"/>
  <c r="DA48" i="12"/>
  <c r="DP48" i="12"/>
  <c r="DH48" i="12"/>
  <c r="DN48" i="12"/>
  <c r="DQ48" i="12"/>
  <c r="DJ48" i="12"/>
  <c r="DE48" i="12"/>
  <c r="DO48" i="12"/>
  <c r="DG48" i="12"/>
  <c r="DF48" i="12"/>
  <c r="DL48" i="12"/>
  <c r="DC48" i="12"/>
  <c r="CV48" i="12"/>
  <c r="DK48" i="12"/>
  <c r="CY48" i="12"/>
  <c r="DI48" i="12"/>
  <c r="CT218" i="12"/>
  <c r="DN218" i="12"/>
  <c r="DE218" i="12"/>
  <c r="DJ218" i="12"/>
  <c r="CU218" i="12"/>
  <c r="DP218" i="12"/>
  <c r="DC218" i="12"/>
  <c r="DI218" i="12"/>
  <c r="DH218" i="12"/>
  <c r="DB218" i="12"/>
  <c r="CY218" i="12"/>
  <c r="DM218" i="12"/>
  <c r="DA218" i="12"/>
  <c r="DF218" i="12"/>
  <c r="DL218" i="12"/>
  <c r="DD218" i="12"/>
  <c r="DQ218" i="12"/>
  <c r="DG218" i="12"/>
  <c r="CW218" i="12"/>
  <c r="CV218" i="12"/>
  <c r="DO218" i="12"/>
  <c r="DK218" i="12"/>
  <c r="CZ218" i="12"/>
  <c r="CX218" i="12"/>
  <c r="DA105" i="12"/>
  <c r="DQ105" i="12"/>
  <c r="CW105" i="12"/>
  <c r="CY105" i="12"/>
  <c r="DE105" i="12"/>
  <c r="CT105" i="12"/>
  <c r="DK105" i="12"/>
  <c r="DB105" i="12"/>
  <c r="DG105" i="12"/>
  <c r="DI105" i="12"/>
  <c r="DN105" i="12"/>
  <c r="CU105" i="12"/>
  <c r="CX105" i="12"/>
  <c r="DH105" i="12"/>
  <c r="DP105" i="12"/>
  <c r="CV105" i="12"/>
  <c r="CZ105" i="12"/>
  <c r="DM105" i="12"/>
  <c r="DJ105" i="12"/>
  <c r="DL105" i="12"/>
  <c r="DD105" i="12"/>
  <c r="DO105" i="12"/>
  <c r="DC105" i="12"/>
  <c r="DF105" i="12"/>
  <c r="DM223" i="12"/>
  <c r="CZ223" i="12"/>
  <c r="DN223" i="12"/>
  <c r="DQ223" i="12"/>
  <c r="DI223" i="12"/>
  <c r="DO223" i="12"/>
  <c r="DP223" i="12"/>
  <c r="DE223" i="12"/>
  <c r="CY223" i="12"/>
  <c r="CV223" i="12"/>
  <c r="DK223" i="12"/>
  <c r="DB223" i="12"/>
  <c r="DL223" i="12"/>
  <c r="CT223" i="12"/>
  <c r="CX223" i="12"/>
  <c r="DC223" i="12"/>
  <c r="CU223" i="12"/>
  <c r="CW223" i="12"/>
  <c r="DD223" i="12"/>
  <c r="DF223" i="12"/>
  <c r="DG223" i="12"/>
  <c r="DJ223" i="12"/>
  <c r="DA223" i="12"/>
  <c r="DH223" i="12"/>
  <c r="CY200" i="12"/>
  <c r="DA200" i="12"/>
  <c r="DI200" i="12"/>
  <c r="DO200" i="12"/>
  <c r="DJ200" i="12"/>
  <c r="DH200" i="12"/>
  <c r="CV200" i="12"/>
  <c r="DQ200" i="12"/>
  <c r="CW200" i="12"/>
  <c r="CT200" i="12"/>
  <c r="DF200" i="12"/>
  <c r="DG200" i="12"/>
  <c r="DD200" i="12"/>
  <c r="DL200" i="12"/>
  <c r="DB200" i="12"/>
  <c r="CZ200" i="12"/>
  <c r="CU200" i="12"/>
  <c r="DP200" i="12"/>
  <c r="DM200" i="12"/>
  <c r="CX200" i="12"/>
  <c r="DC200" i="12"/>
  <c r="DE200" i="12"/>
  <c r="DK200" i="12"/>
  <c r="DN200" i="12"/>
  <c r="DA149" i="12"/>
  <c r="DQ149" i="12"/>
  <c r="CY149" i="12"/>
  <c r="CZ149" i="12"/>
  <c r="DM149" i="12"/>
  <c r="DF149" i="12"/>
  <c r="DJ149" i="12"/>
  <c r="DG149" i="12"/>
  <c r="CV149" i="12"/>
  <c r="DE149" i="12"/>
  <c r="DL149" i="12"/>
  <c r="DC149" i="12"/>
  <c r="CU149" i="12"/>
  <c r="CW149" i="12"/>
  <c r="DH149" i="12"/>
  <c r="DD149" i="12"/>
  <c r="DN149" i="12"/>
  <c r="DK149" i="12"/>
  <c r="CT149" i="12"/>
  <c r="DB149" i="12"/>
  <c r="DI149" i="12"/>
  <c r="DP149" i="12"/>
  <c r="DO149" i="12"/>
  <c r="CX149" i="12"/>
  <c r="CV206" i="12"/>
  <c r="DI206" i="12"/>
  <c r="DA206" i="12"/>
  <c r="DD206" i="12"/>
  <c r="DC206" i="12"/>
  <c r="CY206" i="12"/>
  <c r="DO206" i="12"/>
  <c r="CX206" i="12"/>
  <c r="DG206" i="12"/>
  <c r="DL206" i="12"/>
  <c r="DN206" i="12"/>
  <c r="DH206" i="12"/>
  <c r="DJ206" i="12"/>
  <c r="CT206" i="12"/>
  <c r="CU206" i="12"/>
  <c r="DQ206" i="12"/>
  <c r="DP206" i="12"/>
  <c r="CW206" i="12"/>
  <c r="DK206" i="12"/>
  <c r="DB206" i="12"/>
  <c r="CZ206" i="12"/>
  <c r="DM206" i="12"/>
  <c r="DF206" i="12"/>
  <c r="DE206" i="12"/>
  <c r="DC177" i="12"/>
  <c r="DG177" i="12"/>
  <c r="DD177" i="12"/>
  <c r="DA177" i="12"/>
  <c r="DQ177" i="12"/>
  <c r="CV177" i="12"/>
  <c r="CU177" i="12"/>
  <c r="CX177" i="12"/>
  <c r="CT177" i="12"/>
  <c r="DP177" i="12"/>
  <c r="DO177" i="12"/>
  <c r="DI177" i="12"/>
  <c r="DJ177" i="12"/>
  <c r="DE177" i="12"/>
  <c r="DH177" i="12"/>
  <c r="DN177" i="12"/>
  <c r="DM177" i="12"/>
  <c r="CZ177" i="12"/>
  <c r="DL177" i="12"/>
  <c r="DK177" i="12"/>
  <c r="CY177" i="12"/>
  <c r="DF177" i="12"/>
  <c r="DB177" i="12"/>
  <c r="CW177" i="12"/>
  <c r="CT81" i="12"/>
  <c r="DI81" i="12"/>
  <c r="CZ81" i="12"/>
  <c r="DA81" i="12"/>
  <c r="DG81" i="12"/>
  <c r="DL81" i="12"/>
  <c r="CU81" i="12"/>
  <c r="CV81" i="12"/>
  <c r="DF81" i="12"/>
  <c r="DP81" i="12"/>
  <c r="DN81" i="12"/>
  <c r="CX81" i="12"/>
  <c r="CW81" i="12"/>
  <c r="DH81" i="12"/>
  <c r="DK81" i="12"/>
  <c r="DQ81" i="12"/>
  <c r="DC81" i="12"/>
  <c r="DE81" i="12"/>
  <c r="DO81" i="12"/>
  <c r="DM81" i="12"/>
  <c r="DB81" i="12"/>
  <c r="DJ81" i="12"/>
  <c r="CY81" i="12"/>
  <c r="DD81" i="12"/>
  <c r="DB119" i="12"/>
  <c r="DE119" i="12"/>
  <c r="DC119" i="12"/>
  <c r="DA119" i="12"/>
  <c r="DG119" i="12"/>
  <c r="DF119" i="12"/>
  <c r="DI119" i="12"/>
  <c r="DQ119" i="12"/>
  <c r="CV119" i="12"/>
  <c r="CU119" i="12"/>
  <c r="CZ119" i="12"/>
  <c r="DP119" i="12"/>
  <c r="DM119" i="12"/>
  <c r="CY119" i="12"/>
  <c r="CT119" i="12"/>
  <c r="DH119" i="12"/>
  <c r="CW119" i="12"/>
  <c r="DK119" i="12"/>
  <c r="DO119" i="12"/>
  <c r="DD119" i="12"/>
  <c r="DL119" i="12"/>
  <c r="DN119" i="12"/>
  <c r="CX119" i="12"/>
  <c r="DJ119" i="12"/>
  <c r="DF40" i="12"/>
  <c r="DL40" i="12"/>
  <c r="CT40" i="12"/>
  <c r="CZ40" i="12"/>
  <c r="DK40" i="12"/>
  <c r="CW40" i="12"/>
  <c r="DM40" i="12"/>
  <c r="CU40" i="12"/>
  <c r="DG40" i="12"/>
  <c r="DH40" i="12"/>
  <c r="DJ40" i="12"/>
  <c r="DC40" i="12"/>
  <c r="DI40" i="12"/>
  <c r="CY40" i="12"/>
  <c r="DD40" i="12"/>
  <c r="DN40" i="12"/>
  <c r="DO40" i="12"/>
  <c r="CV40" i="12"/>
  <c r="DA40" i="12"/>
  <c r="DE40" i="12"/>
  <c r="DP40" i="12"/>
  <c r="DQ40" i="12"/>
  <c r="CX40" i="12"/>
  <c r="DB40" i="12"/>
  <c r="CT124" i="12"/>
  <c r="CV124" i="12"/>
  <c r="DC124" i="12"/>
  <c r="DA124" i="12"/>
  <c r="CZ124" i="12"/>
  <c r="DF124" i="12"/>
  <c r="CU124" i="12"/>
  <c r="DE124" i="12"/>
  <c r="DJ124" i="12"/>
  <c r="DO124" i="12"/>
  <c r="DB124" i="12"/>
  <c r="CX124" i="12"/>
  <c r="DL124" i="12"/>
  <c r="DI124" i="12"/>
  <c r="DM124" i="12"/>
  <c r="DQ124" i="12"/>
  <c r="DG124" i="12"/>
  <c r="DK124" i="12"/>
  <c r="DH124" i="12"/>
  <c r="DD124" i="12"/>
  <c r="CW124" i="12"/>
  <c r="CY124" i="12"/>
  <c r="DP124" i="12"/>
  <c r="DN124" i="12"/>
  <c r="CV8" i="12"/>
  <c r="DP8" i="12"/>
  <c r="DD8" i="12"/>
  <c r="DH8" i="12"/>
  <c r="DQ8" i="12"/>
  <c r="DL8" i="12"/>
  <c r="DE8" i="12"/>
  <c r="DK8" i="12"/>
  <c r="DB8" i="12"/>
  <c r="DN8" i="12"/>
  <c r="DO8" i="12"/>
  <c r="DJ8" i="12"/>
  <c r="DC8" i="12"/>
  <c r="DI8" i="12"/>
  <c r="DG8" i="12"/>
  <c r="CX8" i="12"/>
  <c r="DM8" i="12"/>
  <c r="CW8" i="12"/>
  <c r="DA8" i="12"/>
  <c r="CU8" i="12"/>
  <c r="CT8" i="12"/>
  <c r="CZ8" i="12"/>
  <c r="CY8" i="12"/>
  <c r="DF8" i="12"/>
  <c r="DJ44" i="12"/>
  <c r="DO44" i="12"/>
  <c r="CZ44" i="12"/>
  <c r="DB44" i="12"/>
  <c r="DG44" i="12"/>
  <c r="DP44" i="12"/>
  <c r="DI44" i="12"/>
  <c r="DA44" i="12"/>
  <c r="DD44" i="12"/>
  <c r="DH44" i="12"/>
  <c r="DM44" i="12"/>
  <c r="CY44" i="12"/>
  <c r="CX44" i="12"/>
  <c r="DF44" i="12"/>
  <c r="DL44" i="12"/>
  <c r="DQ44" i="12"/>
  <c r="CU44" i="12"/>
  <c r="CT44" i="12"/>
  <c r="DK44" i="12"/>
  <c r="DN44" i="12"/>
  <c r="CW44" i="12"/>
  <c r="CV44" i="12"/>
  <c r="DC44" i="12"/>
  <c r="DE44" i="12"/>
  <c r="DI179" i="12"/>
  <c r="DN179" i="12"/>
  <c r="DA179" i="12"/>
  <c r="DH179" i="12"/>
  <c r="CY179" i="12"/>
  <c r="DQ179" i="12"/>
  <c r="DE179" i="12"/>
  <c r="DK179" i="12"/>
  <c r="CV179" i="12"/>
  <c r="CW179" i="12"/>
  <c r="CX179" i="12"/>
  <c r="DJ179" i="12"/>
  <c r="DG179" i="12"/>
  <c r="DO179" i="12"/>
  <c r="CU179" i="12"/>
  <c r="DB179" i="12"/>
  <c r="DD179" i="12"/>
  <c r="DL179" i="12"/>
  <c r="DM179" i="12"/>
  <c r="CZ179" i="12"/>
  <c r="DF179" i="12"/>
  <c r="DC179" i="12"/>
  <c r="DP179" i="12"/>
  <c r="CT179" i="12"/>
  <c r="CW49" i="12"/>
  <c r="DG49" i="12"/>
  <c r="CZ49" i="12"/>
  <c r="DD49" i="12"/>
  <c r="CU49" i="12"/>
  <c r="DM49" i="12"/>
  <c r="DC49" i="12"/>
  <c r="DJ49" i="12"/>
  <c r="DL49" i="12"/>
  <c r="CY49" i="12"/>
  <c r="DQ49" i="12"/>
  <c r="CX49" i="12"/>
  <c r="DO49" i="12"/>
  <c r="DI49" i="12"/>
  <c r="DK49" i="12"/>
  <c r="DE49" i="12"/>
  <c r="DF49" i="12"/>
  <c r="DP49" i="12"/>
  <c r="DA49" i="12"/>
  <c r="DH49" i="12"/>
  <c r="CT49" i="12"/>
  <c r="CV49" i="12"/>
  <c r="DN49" i="12"/>
  <c r="DB49" i="12"/>
  <c r="CZ108" i="12"/>
  <c r="DL108" i="12"/>
  <c r="DH108" i="12"/>
  <c r="DQ108" i="12"/>
  <c r="DP108" i="12"/>
  <c r="DG108" i="12"/>
  <c r="DF108" i="12"/>
  <c r="DI108" i="12"/>
  <c r="DM108" i="12"/>
  <c r="CU108" i="12"/>
  <c r="DB108" i="12"/>
  <c r="CX108" i="12"/>
  <c r="CV108" i="12"/>
  <c r="CT108" i="12"/>
  <c r="DO108" i="12"/>
  <c r="DK108" i="12"/>
  <c r="DC108" i="12"/>
  <c r="DE108" i="12"/>
  <c r="CW108" i="12"/>
  <c r="CY108" i="12"/>
  <c r="DJ108" i="12"/>
  <c r="DN108" i="12"/>
  <c r="DA108" i="12"/>
  <c r="DD108" i="12"/>
  <c r="DM207" i="12"/>
  <c r="DF207" i="12"/>
  <c r="DD207" i="12"/>
  <c r="CW207" i="12"/>
  <c r="CX207" i="12"/>
  <c r="CV207" i="12"/>
  <c r="DG207" i="12"/>
  <c r="CZ207" i="12"/>
  <c r="DI207" i="12"/>
  <c r="CT207" i="12"/>
  <c r="DK207" i="12"/>
  <c r="CY207" i="12"/>
  <c r="DQ207" i="12"/>
  <c r="DH207" i="12"/>
  <c r="DC207" i="12"/>
  <c r="DO207" i="12"/>
  <c r="DE207" i="12"/>
  <c r="DL207" i="12"/>
  <c r="DP207" i="12"/>
  <c r="DB207" i="12"/>
  <c r="DJ207" i="12"/>
  <c r="DN207" i="12"/>
  <c r="CU207" i="12"/>
  <c r="DA207" i="12"/>
  <c r="CX72" i="12"/>
  <c r="CV72" i="12"/>
  <c r="DN72" i="12"/>
  <c r="CZ72" i="12"/>
  <c r="DA72" i="12"/>
  <c r="DI72" i="12"/>
  <c r="DK72" i="12"/>
  <c r="DF72" i="12"/>
  <c r="DB72" i="12"/>
  <c r="CW72" i="12"/>
  <c r="CT72" i="12"/>
  <c r="DO72" i="12"/>
  <c r="DL72" i="12"/>
  <c r="CY72" i="12"/>
  <c r="CU72" i="12"/>
  <c r="DG72" i="12"/>
  <c r="DQ72" i="12"/>
  <c r="DD72" i="12"/>
  <c r="DE72" i="12"/>
  <c r="DP72" i="12"/>
  <c r="DJ72" i="12"/>
  <c r="DC72" i="12"/>
  <c r="DM72" i="12"/>
  <c r="DH72" i="12"/>
  <c r="DI239" i="12"/>
  <c r="DD239" i="12"/>
  <c r="CW239" i="12"/>
  <c r="CZ239" i="12"/>
  <c r="DM239" i="12"/>
  <c r="CY239" i="12"/>
  <c r="DA239" i="12"/>
  <c r="DH239" i="12"/>
  <c r="DN239" i="12"/>
  <c r="CX239" i="12"/>
  <c r="DG239" i="12"/>
  <c r="CV239" i="12"/>
  <c r="DJ239" i="12"/>
  <c r="DP239" i="12"/>
  <c r="DK239" i="12"/>
  <c r="DL239" i="12"/>
  <c r="DB239" i="12"/>
  <c r="CT239" i="12"/>
  <c r="CU239" i="12"/>
  <c r="DE239" i="12"/>
  <c r="DC239" i="12"/>
  <c r="DO239" i="12"/>
  <c r="DQ239" i="12"/>
  <c r="DF239" i="12"/>
  <c r="DD194" i="12"/>
  <c r="DI194" i="12"/>
  <c r="DJ194" i="12"/>
  <c r="DA194" i="12"/>
  <c r="DH194" i="12"/>
  <c r="DE194" i="12"/>
  <c r="DK194" i="12"/>
  <c r="DP194" i="12"/>
  <c r="CY194" i="12"/>
  <c r="DG194" i="12"/>
  <c r="DN194" i="12"/>
  <c r="DM194" i="12"/>
  <c r="CT194" i="12"/>
  <c r="DF194" i="12"/>
  <c r="CU194" i="12"/>
  <c r="DQ194" i="12"/>
  <c r="CW194" i="12"/>
  <c r="CV194" i="12"/>
  <c r="CX194" i="12"/>
  <c r="DC194" i="12"/>
  <c r="CZ194" i="12"/>
  <c r="DO194" i="12"/>
  <c r="DL194" i="12"/>
  <c r="DB194" i="12"/>
  <c r="DE235" i="12"/>
  <c r="DC235" i="12"/>
  <c r="DH235" i="12"/>
  <c r="CY235" i="12"/>
  <c r="DI235" i="12"/>
  <c r="DM235" i="12"/>
  <c r="DD235" i="12"/>
  <c r="DA235" i="12"/>
  <c r="DQ235" i="12"/>
  <c r="CU235" i="12"/>
  <c r="DL235" i="12"/>
  <c r="DN235" i="12"/>
  <c r="CT235" i="12"/>
  <c r="DP235" i="12"/>
  <c r="DB235" i="12"/>
  <c r="DK235" i="12"/>
  <c r="CX235" i="12"/>
  <c r="CZ235" i="12"/>
  <c r="DO235" i="12"/>
  <c r="DG235" i="12"/>
  <c r="CW235" i="12"/>
  <c r="DF235" i="12"/>
  <c r="CV235" i="12"/>
  <c r="DJ235" i="12"/>
  <c r="CY184" i="12"/>
  <c r="DO184" i="12"/>
  <c r="DP184" i="12"/>
  <c r="DM184" i="12"/>
  <c r="DK184" i="12"/>
  <c r="CX184" i="12"/>
  <c r="DG184" i="12"/>
  <c r="DQ184" i="12"/>
  <c r="DL184" i="12"/>
  <c r="DB184" i="12"/>
  <c r="DN184" i="12"/>
  <c r="CW184" i="12"/>
  <c r="DE184" i="12"/>
  <c r="CT184" i="12"/>
  <c r="DJ184" i="12"/>
  <c r="CV184" i="12"/>
  <c r="DA184" i="12"/>
  <c r="DC184" i="12"/>
  <c r="DH184" i="12"/>
  <c r="DF184" i="12"/>
  <c r="CU184" i="12"/>
  <c r="DI184" i="12"/>
  <c r="CZ184" i="12"/>
  <c r="DD184" i="12"/>
  <c r="DJ168" i="12"/>
  <c r="DO168" i="12"/>
  <c r="DF168" i="12"/>
  <c r="DQ168" i="12"/>
  <c r="CX168" i="12"/>
  <c r="CV168" i="12"/>
  <c r="DE168" i="12"/>
  <c r="DB168" i="12"/>
  <c r="CY168" i="12"/>
  <c r="CW168" i="12"/>
  <c r="DC168" i="12"/>
  <c r="DD168" i="12"/>
  <c r="DA168" i="12"/>
  <c r="DH168" i="12"/>
  <c r="DM168" i="12"/>
  <c r="DN168" i="12"/>
  <c r="CT168" i="12"/>
  <c r="DG168" i="12"/>
  <c r="DL168" i="12"/>
  <c r="DI168" i="12"/>
  <c r="DP168" i="12"/>
  <c r="DK168" i="12"/>
  <c r="CZ168" i="12"/>
  <c r="CU168" i="12"/>
  <c r="DE97" i="12"/>
  <c r="DN97" i="12"/>
  <c r="CW97" i="12"/>
  <c r="CZ97" i="12"/>
  <c r="DF97" i="12"/>
  <c r="DQ97" i="12"/>
  <c r="DO97" i="12"/>
  <c r="CT97" i="12"/>
  <c r="DI97" i="12"/>
  <c r="DD97" i="12"/>
  <c r="DM97" i="12"/>
  <c r="CY97" i="12"/>
  <c r="DB97" i="12"/>
  <c r="DC97" i="12"/>
  <c r="DK97" i="12"/>
  <c r="DL97" i="12"/>
  <c r="CX97" i="12"/>
  <c r="DH97" i="12"/>
  <c r="DG97" i="12"/>
  <c r="CV97" i="12"/>
  <c r="DA97" i="12"/>
  <c r="DP97" i="12"/>
  <c r="CU97" i="12"/>
  <c r="DJ97" i="12"/>
  <c r="CV208" i="12"/>
  <c r="CY208" i="12"/>
  <c r="DG208" i="12"/>
  <c r="CW208" i="12"/>
  <c r="DA208" i="12"/>
  <c r="DQ208" i="12"/>
  <c r="DM208" i="12"/>
  <c r="DB208" i="12"/>
  <c r="DK208" i="12"/>
  <c r="DD208" i="12"/>
  <c r="DI208" i="12"/>
  <c r="CX208" i="12"/>
  <c r="DL208" i="12"/>
  <c r="DN208" i="12"/>
  <c r="DE208" i="12"/>
  <c r="DJ208" i="12"/>
  <c r="DC208" i="12"/>
  <c r="DH208" i="12"/>
  <c r="CZ208" i="12"/>
  <c r="CT208" i="12"/>
  <c r="DF208" i="12"/>
  <c r="DO208" i="12"/>
  <c r="DP208" i="12"/>
  <c r="CU208" i="12"/>
  <c r="CY76" i="12"/>
  <c r="DE76" i="12"/>
  <c r="CV76" i="12"/>
  <c r="DO76" i="12"/>
  <c r="DC76" i="12"/>
  <c r="DM76" i="12"/>
  <c r="DP76" i="12"/>
  <c r="CT76" i="12"/>
  <c r="DI76" i="12"/>
  <c r="DD76" i="12"/>
  <c r="CW76" i="12"/>
  <c r="DA76" i="12"/>
  <c r="CZ76" i="12"/>
  <c r="CU76" i="12"/>
  <c r="DQ76" i="12"/>
  <c r="DN76" i="12"/>
  <c r="CX76" i="12"/>
  <c r="DK76" i="12"/>
  <c r="DJ76" i="12"/>
  <c r="DF76" i="12"/>
  <c r="DH76" i="12"/>
  <c r="DL76" i="12"/>
  <c r="DG76" i="12"/>
  <c r="DB76" i="12"/>
  <c r="DQ229" i="12"/>
  <c r="CW229" i="12"/>
  <c r="DA229" i="12"/>
  <c r="CY229" i="12"/>
  <c r="CV229" i="12"/>
  <c r="DJ229" i="12"/>
  <c r="DK229" i="12"/>
  <c r="DN229" i="12"/>
  <c r="DC229" i="12"/>
  <c r="DB229" i="12"/>
  <c r="DG229" i="12"/>
  <c r="DP229" i="12"/>
  <c r="DH229" i="12"/>
  <c r="CU229" i="12"/>
  <c r="DO229" i="12"/>
  <c r="DE229" i="12"/>
  <c r="DM229" i="12"/>
  <c r="CZ229" i="12"/>
  <c r="CX229" i="12"/>
  <c r="DD229" i="12"/>
  <c r="DL229" i="12"/>
  <c r="DI229" i="12"/>
  <c r="CT229" i="12"/>
  <c r="DF229" i="12"/>
  <c r="DF56" i="12"/>
  <c r="DQ56" i="12"/>
  <c r="CY56" i="12"/>
  <c r="CZ56" i="12"/>
  <c r="DG56" i="12"/>
  <c r="CW56" i="12"/>
  <c r="DD56" i="12"/>
  <c r="CU56" i="12"/>
  <c r="DM56" i="12"/>
  <c r="DE56" i="12"/>
  <c r="DI56" i="12"/>
  <c r="DC56" i="12"/>
  <c r="CT56" i="12"/>
  <c r="DK56" i="12"/>
  <c r="DP56" i="12"/>
  <c r="DH56" i="12"/>
  <c r="CX56" i="12"/>
  <c r="DA56" i="12"/>
  <c r="DO56" i="12"/>
  <c r="DN56" i="12"/>
  <c r="DB56" i="12"/>
  <c r="DL56" i="12"/>
  <c r="CV56" i="12"/>
  <c r="DJ56" i="12"/>
  <c r="CX215" i="12"/>
  <c r="DJ215" i="12"/>
  <c r="DI215" i="12"/>
  <c r="CZ215" i="12"/>
  <c r="DD215" i="12"/>
  <c r="CY215" i="12"/>
  <c r="DE215" i="12"/>
  <c r="DP215" i="12"/>
  <c r="DL215" i="12"/>
  <c r="CV215" i="12"/>
  <c r="DO215" i="12"/>
  <c r="CW215" i="12"/>
  <c r="DH215" i="12"/>
  <c r="DM215" i="12"/>
  <c r="CU215" i="12"/>
  <c r="DK215" i="12"/>
  <c r="DG215" i="12"/>
  <c r="DC215" i="12"/>
  <c r="DQ215" i="12"/>
  <c r="CT215" i="12"/>
  <c r="DB215" i="12"/>
  <c r="DN215" i="12"/>
  <c r="DA215" i="12"/>
  <c r="DF215" i="12"/>
  <c r="DA150" i="12"/>
  <c r="DB150" i="12"/>
  <c r="CV150" i="12"/>
  <c r="DD150" i="12"/>
  <c r="DK150" i="12"/>
  <c r="DP150" i="12"/>
  <c r="DC150" i="12"/>
  <c r="CZ150" i="12"/>
  <c r="CT150" i="12"/>
  <c r="DF150" i="12"/>
  <c r="DI150" i="12"/>
  <c r="DO150" i="12"/>
  <c r="DN150" i="12"/>
  <c r="DH150" i="12"/>
  <c r="CY150" i="12"/>
  <c r="DG150" i="12"/>
  <c r="CX150" i="12"/>
  <c r="DQ150" i="12"/>
  <c r="DJ150" i="12"/>
  <c r="CW150" i="12"/>
  <c r="DL150" i="12"/>
  <c r="CU150" i="12"/>
  <c r="DM150" i="12"/>
  <c r="DE150" i="12"/>
  <c r="CW10" i="12"/>
  <c r="DF10" i="12"/>
  <c r="DN10" i="12"/>
  <c r="DL10" i="12"/>
  <c r="CX10" i="12"/>
  <c r="DE10" i="12"/>
  <c r="CT10" i="12"/>
  <c r="DI10" i="12"/>
  <c r="DD10" i="12"/>
  <c r="DO10" i="12"/>
  <c r="CV10" i="12"/>
  <c r="DC10" i="12"/>
  <c r="DM10" i="12"/>
  <c r="CU10" i="12"/>
  <c r="DA10" i="12"/>
  <c r="CY10" i="12"/>
  <c r="DG10" i="12"/>
  <c r="DP10" i="12"/>
  <c r="DB10" i="12"/>
  <c r="DH10" i="12"/>
  <c r="DK10" i="12"/>
  <c r="DJ10" i="12"/>
  <c r="DQ10" i="12"/>
  <c r="CZ10" i="12"/>
  <c r="DD157" i="12"/>
  <c r="CV157" i="12"/>
  <c r="DE157" i="12"/>
  <c r="DO157" i="12"/>
  <c r="DF157" i="12"/>
  <c r="DI157" i="12"/>
  <c r="CY157" i="12"/>
  <c r="DQ157" i="12"/>
  <c r="DJ157" i="12"/>
  <c r="DP157" i="12"/>
  <c r="DC157" i="12"/>
  <c r="CU157" i="12"/>
  <c r="DM157" i="12"/>
  <c r="DL157" i="12"/>
  <c r="CX157" i="12"/>
  <c r="DB157" i="12"/>
  <c r="DH157" i="12"/>
  <c r="DA157" i="12"/>
  <c r="CT157" i="12"/>
  <c r="DN157" i="12"/>
  <c r="CZ157" i="12"/>
  <c r="DG157" i="12"/>
  <c r="DK157" i="12"/>
  <c r="CW157" i="12"/>
  <c r="CW86" i="12"/>
  <c r="DN86" i="12"/>
  <c r="DI86" i="12"/>
  <c r="CY86" i="12"/>
  <c r="DB86" i="12"/>
  <c r="DQ86" i="12"/>
  <c r="DL86" i="12"/>
  <c r="CX86" i="12"/>
  <c r="DE86" i="12"/>
  <c r="DJ86" i="12"/>
  <c r="DH86" i="12"/>
  <c r="CV86" i="12"/>
  <c r="CZ86" i="12"/>
  <c r="DC86" i="12"/>
  <c r="DP86" i="12"/>
  <c r="DK86" i="12"/>
  <c r="CU86" i="12"/>
  <c r="DF86" i="12"/>
  <c r="DD86" i="12"/>
  <c r="CT86" i="12"/>
  <c r="DA86" i="12"/>
  <c r="DO86" i="12"/>
  <c r="DG86" i="12"/>
  <c r="DM86" i="12"/>
  <c r="DA217" i="12"/>
  <c r="DQ217" i="12"/>
  <c r="DD217" i="12"/>
  <c r="DF217" i="12"/>
  <c r="DB217" i="12"/>
  <c r="DJ217" i="12"/>
  <c r="DN217" i="12"/>
  <c r="DP217" i="12"/>
  <c r="CX217" i="12"/>
  <c r="CY217" i="12"/>
  <c r="DO217" i="12"/>
  <c r="DL217" i="12"/>
  <c r="CZ217" i="12"/>
  <c r="DE217" i="12"/>
  <c r="CU217" i="12"/>
  <c r="DM217" i="12"/>
  <c r="CV217" i="12"/>
  <c r="DG217" i="12"/>
  <c r="DC217" i="12"/>
  <c r="DI217" i="12"/>
  <c r="CW217" i="12"/>
  <c r="DK217" i="12"/>
  <c r="DH217" i="12"/>
  <c r="CT217" i="12"/>
  <c r="DH192" i="12"/>
  <c r="DE192" i="12"/>
  <c r="CW192" i="12"/>
  <c r="DP192" i="12"/>
  <c r="CZ192" i="12"/>
  <c r="DK192" i="12"/>
  <c r="DO192" i="12"/>
  <c r="DI192" i="12"/>
  <c r="DQ192" i="12"/>
  <c r="DA192" i="12"/>
  <c r="CV192" i="12"/>
  <c r="DG192" i="12"/>
  <c r="DB192" i="12"/>
  <c r="DN192" i="12"/>
  <c r="CX192" i="12"/>
  <c r="DD192" i="12"/>
  <c r="DC192" i="12"/>
  <c r="DF192" i="12"/>
  <c r="DJ192" i="12"/>
  <c r="DL192" i="12"/>
  <c r="CY192" i="12"/>
  <c r="CU192" i="12"/>
  <c r="CT192" i="12"/>
  <c r="DM192" i="12"/>
  <c r="DM23" i="12"/>
  <c r="DC23" i="12"/>
  <c r="DP23" i="12"/>
  <c r="CT23" i="12"/>
  <c r="DO23" i="12"/>
  <c r="DA23" i="12"/>
  <c r="DE23" i="12"/>
  <c r="DB23" i="12"/>
  <c r="DN23" i="12"/>
  <c r="CU23" i="12"/>
  <c r="CV23" i="12"/>
  <c r="DF23" i="12"/>
  <c r="DL23" i="12"/>
  <c r="DD23" i="12"/>
  <c r="DK23" i="12"/>
  <c r="CX23" i="12"/>
  <c r="DQ23" i="12"/>
  <c r="CW23" i="12"/>
  <c r="DG23" i="12"/>
  <c r="CY23" i="12"/>
  <c r="DH23" i="12"/>
  <c r="DJ23" i="12"/>
  <c r="CZ23" i="12"/>
  <c r="DI23" i="12"/>
  <c r="DO129" i="12"/>
  <c r="DE129" i="12"/>
  <c r="DF129" i="12"/>
  <c r="DQ129" i="12"/>
  <c r="DC129" i="12"/>
  <c r="DD129" i="12"/>
  <c r="DM129" i="12"/>
  <c r="DI129" i="12"/>
  <c r="CW129" i="12"/>
  <c r="DN129" i="12"/>
  <c r="DK129" i="12"/>
  <c r="DA129" i="12"/>
  <c r="DH129" i="12"/>
  <c r="DP129" i="12"/>
  <c r="CY129" i="12"/>
  <c r="CT129" i="12"/>
  <c r="CZ129" i="12"/>
  <c r="CU129" i="12"/>
  <c r="DL129" i="12"/>
  <c r="DG129" i="12"/>
  <c r="CX129" i="12"/>
  <c r="CV129" i="12"/>
  <c r="DJ129" i="12"/>
  <c r="DB129" i="12"/>
  <c r="DI41" i="12"/>
  <c r="DP41" i="12"/>
  <c r="CU41" i="12"/>
  <c r="DN41" i="12"/>
  <c r="DQ41" i="12"/>
  <c r="DM41" i="12"/>
  <c r="DC41" i="12"/>
  <c r="DE41" i="12"/>
  <c r="CW41" i="12"/>
  <c r="DD41" i="12"/>
  <c r="CV41" i="12"/>
  <c r="DO41" i="12"/>
  <c r="DJ41" i="12"/>
  <c r="DL41" i="12"/>
  <c r="CY41" i="12"/>
  <c r="CZ41" i="12"/>
  <c r="DA41" i="12"/>
  <c r="CX41" i="12"/>
  <c r="DG41" i="12"/>
  <c r="DK41" i="12"/>
  <c r="DF41" i="12"/>
  <c r="DB41" i="12"/>
  <c r="CT41" i="12"/>
  <c r="DH41" i="12"/>
  <c r="DK47" i="12"/>
  <c r="DJ47" i="12"/>
  <c r="DP47" i="12"/>
  <c r="CU47" i="12"/>
  <c r="CY47" i="12"/>
  <c r="DD47" i="12"/>
  <c r="DL47" i="12"/>
  <c r="DF47" i="12"/>
  <c r="CV47" i="12"/>
  <c r="DO47" i="12"/>
  <c r="CX47" i="12"/>
  <c r="DE47" i="12"/>
  <c r="DB47" i="12"/>
  <c r="DN47" i="12"/>
  <c r="DH47" i="12"/>
  <c r="CT47" i="12"/>
  <c r="CW47" i="12"/>
  <c r="DI47" i="12"/>
  <c r="DA47" i="12"/>
  <c r="CZ47" i="12"/>
  <c r="DQ47" i="12"/>
  <c r="DG47" i="12"/>
  <c r="DC47" i="12"/>
  <c r="DM47" i="12"/>
  <c r="CT156" i="12"/>
  <c r="DO156" i="12"/>
  <c r="CZ156" i="12"/>
  <c r="DA156" i="12"/>
  <c r="CV156" i="12"/>
  <c r="DD156" i="12"/>
  <c r="DM156" i="12"/>
  <c r="DP156" i="12"/>
  <c r="DI156" i="12"/>
  <c r="DG156" i="12"/>
  <c r="DE156" i="12"/>
  <c r="DK156" i="12"/>
  <c r="DJ156" i="12"/>
  <c r="DF156" i="12"/>
  <c r="CU156" i="12"/>
  <c r="DN156" i="12"/>
  <c r="DB156" i="12"/>
  <c r="DH156" i="12"/>
  <c r="DC156" i="12"/>
  <c r="CW156" i="12"/>
  <c r="DL156" i="12"/>
  <c r="CX156" i="12"/>
  <c r="CY156" i="12"/>
  <c r="DQ156" i="12"/>
  <c r="DQ63" i="12"/>
  <c r="DP63" i="12"/>
  <c r="DA63" i="12"/>
  <c r="CW63" i="12"/>
  <c r="DL63" i="12"/>
  <c r="DO63" i="12"/>
  <c r="DN63" i="12"/>
  <c r="CT63" i="12"/>
  <c r="DD63" i="12"/>
  <c r="DI63" i="12"/>
  <c r="DJ63" i="12"/>
  <c r="DC63" i="12"/>
  <c r="CU63" i="12"/>
  <c r="CZ63" i="12"/>
  <c r="DG63" i="12"/>
  <c r="DK63" i="12"/>
  <c r="DB63" i="12"/>
  <c r="DE63" i="12"/>
  <c r="DM63" i="12"/>
  <c r="DH63" i="12"/>
  <c r="CY63" i="12"/>
  <c r="CX63" i="12"/>
  <c r="CV63" i="12"/>
  <c r="DF63" i="12"/>
  <c r="CT175" i="12"/>
  <c r="DN175" i="12"/>
  <c r="DH175" i="12"/>
  <c r="DB175" i="12"/>
  <c r="CX175" i="12"/>
  <c r="CW175" i="12"/>
  <c r="DD175" i="12"/>
  <c r="CV175" i="12"/>
  <c r="DC175" i="12"/>
  <c r="DL175" i="12"/>
  <c r="CU175" i="12"/>
  <c r="DJ175" i="12"/>
  <c r="DA175" i="12"/>
  <c r="CY175" i="12"/>
  <c r="DI175" i="12"/>
  <c r="DG175" i="12"/>
  <c r="DK175" i="12"/>
  <c r="DP175" i="12"/>
  <c r="DM175" i="12"/>
  <c r="DE175" i="12"/>
  <c r="DQ175" i="12"/>
  <c r="DF175" i="12"/>
  <c r="DO175" i="12"/>
  <c r="CZ175" i="12"/>
  <c r="CS3" i="12"/>
  <c r="DF187" i="12"/>
  <c r="DB187" i="12"/>
  <c r="DJ187" i="12"/>
  <c r="CU187" i="12"/>
  <c r="DD187" i="12"/>
  <c r="DC187" i="12"/>
  <c r="CT187" i="12"/>
  <c r="DM187" i="12"/>
  <c r="DG187" i="12"/>
  <c r="DO187" i="12"/>
  <c r="DQ187" i="12"/>
  <c r="CV187" i="12"/>
  <c r="CW187" i="12"/>
  <c r="DP187" i="12"/>
  <c r="DI187" i="12"/>
  <c r="DK187" i="12"/>
  <c r="DE187" i="12"/>
  <c r="DN187" i="12"/>
  <c r="CZ187" i="12"/>
  <c r="CY187" i="12"/>
  <c r="CX187" i="12"/>
  <c r="DA187" i="12"/>
  <c r="DL187" i="12"/>
  <c r="DH187" i="12"/>
  <c r="DM53" i="12"/>
  <c r="CV53" i="12"/>
  <c r="DH53" i="12"/>
  <c r="DP53" i="12"/>
  <c r="DB53" i="12"/>
  <c r="DJ53" i="12"/>
  <c r="CX53" i="12"/>
  <c r="CU53" i="12"/>
  <c r="DC53" i="12"/>
  <c r="DD53" i="12"/>
  <c r="DO53" i="12"/>
  <c r="CW53" i="12"/>
  <c r="CT53" i="12"/>
  <c r="CY53" i="12"/>
  <c r="CZ53" i="12"/>
  <c r="DL53" i="12"/>
  <c r="DN53" i="12"/>
  <c r="DK53" i="12"/>
  <c r="DF53" i="12"/>
  <c r="DA53" i="12"/>
  <c r="DE53" i="12"/>
  <c r="DG53" i="12"/>
  <c r="DI53" i="12"/>
  <c r="DQ53" i="12"/>
  <c r="DP113" i="12"/>
  <c r="CV113" i="12"/>
  <c r="CT113" i="12"/>
  <c r="DG113" i="12"/>
  <c r="DE113" i="12"/>
  <c r="DB113" i="12"/>
  <c r="DO113" i="12"/>
  <c r="DA113" i="12"/>
  <c r="DQ113" i="12"/>
  <c r="DJ113" i="12"/>
  <c r="DN113" i="12"/>
  <c r="DH113" i="12"/>
  <c r="DK113" i="12"/>
  <c r="DI113" i="12"/>
  <c r="CW113" i="12"/>
  <c r="CY113" i="12"/>
  <c r="DF113" i="12"/>
  <c r="DM113" i="12"/>
  <c r="CX113" i="12"/>
  <c r="DL113" i="12"/>
  <c r="CU113" i="12"/>
  <c r="CZ113" i="12"/>
  <c r="DD113" i="12"/>
  <c r="DC113" i="12"/>
  <c r="DF7" i="12"/>
  <c r="DQ7" i="12"/>
  <c r="CW7" i="12"/>
  <c r="DN7" i="12"/>
  <c r="CY7" i="12"/>
  <c r="DE7" i="12"/>
  <c r="DL7" i="12"/>
  <c r="CX7" i="12"/>
  <c r="DB7" i="12"/>
  <c r="CU7" i="12"/>
  <c r="DK7" i="12"/>
  <c r="DJ7" i="12"/>
  <c r="DM7" i="12"/>
  <c r="DD7" i="12"/>
  <c r="DI7" i="12"/>
  <c r="DG7" i="12"/>
  <c r="CV7" i="12"/>
  <c r="DC7" i="12"/>
  <c r="CT7" i="12"/>
  <c r="DA7" i="12"/>
  <c r="DP7" i="12"/>
  <c r="DO7" i="12"/>
  <c r="CZ7" i="12"/>
  <c r="DH7" i="12"/>
  <c r="CT73" i="12"/>
  <c r="DQ73" i="12"/>
  <c r="DP73" i="12"/>
  <c r="DL73" i="12"/>
  <c r="DC73" i="12"/>
  <c r="DH73" i="12"/>
  <c r="CW73" i="12"/>
  <c r="CV73" i="12"/>
  <c r="DO73" i="12"/>
  <c r="DK73" i="12"/>
  <c r="DB73" i="12"/>
  <c r="DG73" i="12"/>
  <c r="DJ73" i="12"/>
  <c r="DI73" i="12"/>
  <c r="DN73" i="12"/>
  <c r="DD73" i="12"/>
  <c r="CU73" i="12"/>
  <c r="DE73" i="12"/>
  <c r="DA73" i="12"/>
  <c r="CY73" i="12"/>
  <c r="DM73" i="12"/>
  <c r="CX73" i="12"/>
  <c r="DF73" i="12"/>
  <c r="CZ73" i="12"/>
  <c r="DH139" i="12"/>
  <c r="CT139" i="12"/>
  <c r="DM139" i="12"/>
  <c r="DK139" i="12"/>
  <c r="CW139" i="12"/>
  <c r="DD139" i="12"/>
  <c r="DB139" i="12"/>
  <c r="DO139" i="12"/>
  <c r="DF139" i="12"/>
  <c r="CV139" i="12"/>
  <c r="CY139" i="12"/>
  <c r="DI139" i="12"/>
  <c r="DP139" i="12"/>
  <c r="DC139" i="12"/>
  <c r="DQ139" i="12"/>
  <c r="DA139" i="12"/>
  <c r="CX139" i="12"/>
  <c r="CZ139" i="12"/>
  <c r="DG139" i="12"/>
  <c r="DJ139" i="12"/>
  <c r="DN139" i="12"/>
  <c r="DE139" i="12"/>
  <c r="CU139" i="12"/>
  <c r="DL139" i="12"/>
  <c r="CW236" i="12"/>
  <c r="CU236" i="12"/>
  <c r="CT236" i="12"/>
  <c r="CZ236" i="12"/>
  <c r="DN236" i="12"/>
  <c r="DH236" i="12"/>
  <c r="DC236" i="12"/>
  <c r="CY236" i="12"/>
  <c r="DK236" i="12"/>
  <c r="DO236" i="12"/>
  <c r="CX236" i="12"/>
  <c r="DM236" i="12"/>
  <c r="DE236" i="12"/>
  <c r="DG236" i="12"/>
  <c r="DB236" i="12"/>
  <c r="CV236" i="12"/>
  <c r="DD236" i="12"/>
  <c r="DQ236" i="12"/>
  <c r="DP236" i="12"/>
  <c r="DJ236" i="12"/>
  <c r="DF236" i="12"/>
  <c r="DL236" i="12"/>
  <c r="DI236" i="12"/>
  <c r="DA236" i="12"/>
  <c r="CU134" i="12"/>
  <c r="CW134" i="12"/>
  <c r="CZ134" i="12"/>
  <c r="DM134" i="12"/>
  <c r="DK134" i="12"/>
  <c r="DB134" i="12"/>
  <c r="CT134" i="12"/>
  <c r="DJ134" i="12"/>
  <c r="DO134" i="12"/>
  <c r="DG134" i="12"/>
  <c r="DA134" i="12"/>
  <c r="DQ134" i="12"/>
  <c r="DL134" i="12"/>
  <c r="CY134" i="12"/>
  <c r="DN134" i="12"/>
  <c r="DD134" i="12"/>
  <c r="DI134" i="12"/>
  <c r="DE134" i="12"/>
  <c r="CV134" i="12"/>
  <c r="DH134" i="12"/>
  <c r="DP134" i="12"/>
  <c r="DF134" i="12"/>
  <c r="DC134" i="12"/>
  <c r="CX134" i="12"/>
  <c r="DF221" i="12"/>
  <c r="DN221" i="12"/>
  <c r="CZ221" i="12"/>
  <c r="CX221" i="12"/>
  <c r="DI221" i="12"/>
  <c r="DD221" i="12"/>
  <c r="DM221" i="12"/>
  <c r="CW221" i="12"/>
  <c r="DH221" i="12"/>
  <c r="DE221" i="12"/>
  <c r="DQ221" i="12"/>
  <c r="DB221" i="12"/>
  <c r="CY221" i="12"/>
  <c r="DC221" i="12"/>
  <c r="DL221" i="12"/>
  <c r="DK221" i="12"/>
  <c r="CU221" i="12"/>
  <c r="DG221" i="12"/>
  <c r="DP221" i="12"/>
  <c r="CV221" i="12"/>
  <c r="DA221" i="12"/>
  <c r="DO221" i="12"/>
  <c r="CT221" i="12"/>
  <c r="DJ221" i="12"/>
  <c r="DA178" i="12"/>
  <c r="DB178" i="12"/>
  <c r="CZ178" i="12"/>
  <c r="DC178" i="12"/>
  <c r="CY178" i="12"/>
  <c r="DH178" i="12"/>
  <c r="DI178" i="12"/>
  <c r="CT178" i="12"/>
  <c r="DN178" i="12"/>
  <c r="DO178" i="12"/>
  <c r="DQ178" i="12"/>
  <c r="CW178" i="12"/>
  <c r="DL178" i="12"/>
  <c r="CV178" i="12"/>
  <c r="DE178" i="12"/>
  <c r="DK178" i="12"/>
  <c r="DP178" i="12"/>
  <c r="DD178" i="12"/>
  <c r="DF178" i="12"/>
  <c r="DG178" i="12"/>
  <c r="CU178" i="12"/>
  <c r="DM178" i="12"/>
  <c r="CX178" i="12"/>
  <c r="DJ178" i="12"/>
  <c r="DJ59" i="12"/>
  <c r="DP59" i="12"/>
  <c r="DH59" i="12"/>
  <c r="CX59" i="12"/>
  <c r="DF59" i="12"/>
  <c r="DG59" i="12"/>
  <c r="DM59" i="12"/>
  <c r="CV59" i="12"/>
  <c r="DA59" i="12"/>
  <c r="DI59" i="12"/>
  <c r="DL59" i="12"/>
  <c r="DC59" i="12"/>
  <c r="DK59" i="12"/>
  <c r="CT59" i="12"/>
  <c r="DD59" i="12"/>
  <c r="CY59" i="12"/>
  <c r="DQ59" i="12"/>
  <c r="CZ59" i="12"/>
  <c r="CU59" i="12"/>
  <c r="DE59" i="12"/>
  <c r="DO59" i="12"/>
  <c r="CW59" i="12"/>
  <c r="DB59" i="12"/>
  <c r="DN59" i="12"/>
  <c r="CX82" i="12"/>
  <c r="DK82" i="12"/>
  <c r="DN82" i="12"/>
  <c r="DC82" i="12"/>
  <c r="DF82" i="12"/>
  <c r="DQ82" i="12"/>
  <c r="DL82" i="12"/>
  <c r="CY82" i="12"/>
  <c r="DD82" i="12"/>
  <c r="CV82" i="12"/>
  <c r="CZ82" i="12"/>
  <c r="CW82" i="12"/>
  <c r="DH82" i="12"/>
  <c r="CU82" i="12"/>
  <c r="DM82" i="12"/>
  <c r="DO82" i="12"/>
  <c r="CT82" i="12"/>
  <c r="DE82" i="12"/>
  <c r="DB82" i="12"/>
  <c r="DJ82" i="12"/>
  <c r="DP82" i="12"/>
  <c r="DI82" i="12"/>
  <c r="DG82" i="12"/>
  <c r="DA82" i="12"/>
  <c r="DI114" i="12"/>
  <c r="DM114" i="12"/>
  <c r="DD114" i="12"/>
  <c r="DP114" i="12"/>
  <c r="CV114" i="12"/>
  <c r="DJ114" i="12"/>
  <c r="DN114" i="12"/>
  <c r="CX114" i="12"/>
  <c r="DC114" i="12"/>
  <c r="CY114" i="12"/>
  <c r="DG114" i="12"/>
  <c r="CU114" i="12"/>
  <c r="CW114" i="12"/>
  <c r="DH114" i="12"/>
  <c r="CT114" i="12"/>
  <c r="DF114" i="12"/>
  <c r="DO114" i="12"/>
  <c r="DL114" i="12"/>
  <c r="DA114" i="12"/>
  <c r="DB114" i="12"/>
  <c r="DK114" i="12"/>
  <c r="DQ114" i="12"/>
  <c r="CZ114" i="12"/>
  <c r="DE114" i="12"/>
  <c r="CX182" i="12"/>
  <c r="CY182" i="12"/>
  <c r="DC182" i="12"/>
  <c r="DJ182" i="12"/>
  <c r="DL182" i="12"/>
  <c r="DA182" i="12"/>
  <c r="DO182" i="12"/>
  <c r="DH182" i="12"/>
  <c r="DD182" i="12"/>
  <c r="CV182" i="12"/>
  <c r="DI182" i="12"/>
  <c r="CZ182" i="12"/>
  <c r="DM182" i="12"/>
  <c r="DB182" i="12"/>
  <c r="DG182" i="12"/>
  <c r="DP182" i="12"/>
  <c r="DN182" i="12"/>
  <c r="CW182" i="12"/>
  <c r="CU182" i="12"/>
  <c r="DK182" i="12"/>
  <c r="DE182" i="12"/>
  <c r="DQ182" i="12"/>
  <c r="CT182" i="12"/>
  <c r="DF182" i="12"/>
  <c r="DP118" i="12"/>
  <c r="CU118" i="12"/>
  <c r="DC118" i="12"/>
  <c r="DL118" i="12"/>
  <c r="DK118" i="12"/>
  <c r="CZ118" i="12"/>
  <c r="CX118" i="12"/>
  <c r="DN118" i="12"/>
  <c r="DI118" i="12"/>
  <c r="CY118" i="12"/>
  <c r="DE118" i="12"/>
  <c r="DG118" i="12"/>
  <c r="DQ118" i="12"/>
  <c r="CW118" i="12"/>
  <c r="DF118" i="12"/>
  <c r="DA118" i="12"/>
  <c r="DO118" i="12"/>
  <c r="CV118" i="12"/>
  <c r="DJ118" i="12"/>
  <c r="CT118" i="12"/>
  <c r="DM118" i="12"/>
  <c r="DB118" i="12"/>
  <c r="DD118" i="12"/>
  <c r="DH118" i="12"/>
  <c r="DJ43" i="12"/>
  <c r="DC43" i="12"/>
  <c r="DK43" i="12"/>
  <c r="DA43" i="12"/>
  <c r="CV43" i="12"/>
  <c r="DF43" i="12"/>
  <c r="DI43" i="12"/>
  <c r="CU43" i="12"/>
  <c r="DB43" i="12"/>
  <c r="DE43" i="12"/>
  <c r="CY43" i="12"/>
  <c r="DD43" i="12"/>
  <c r="DG43" i="12"/>
  <c r="DL43" i="12"/>
  <c r="DM43" i="12"/>
  <c r="DP43" i="12"/>
  <c r="DQ43" i="12"/>
  <c r="CW43" i="12"/>
  <c r="CT43" i="12"/>
  <c r="CZ43" i="12"/>
  <c r="DN43" i="12"/>
  <c r="DH43" i="12"/>
  <c r="CX43" i="12"/>
  <c r="DO43" i="12"/>
  <c r="CZ93" i="12"/>
  <c r="DA93" i="12"/>
  <c r="CV93" i="12"/>
  <c r="DQ93" i="12"/>
  <c r="CU93" i="12"/>
  <c r="DL93" i="12"/>
  <c r="DG93" i="12"/>
  <c r="DH93" i="12"/>
  <c r="DE93" i="12"/>
  <c r="DJ93" i="12"/>
  <c r="CY93" i="12"/>
  <c r="DD93" i="12"/>
  <c r="DK93" i="12"/>
  <c r="DI93" i="12"/>
  <c r="CT93" i="12"/>
  <c r="DB93" i="12"/>
  <c r="DC93" i="12"/>
  <c r="DM93" i="12"/>
  <c r="DN93" i="12"/>
  <c r="CX93" i="12"/>
  <c r="DF93" i="12"/>
  <c r="DO93" i="12"/>
  <c r="DP93" i="12"/>
  <c r="CW93" i="12"/>
  <c r="DQ167" i="12"/>
  <c r="DL167" i="12"/>
  <c r="CX167" i="12"/>
  <c r="DC167" i="12"/>
  <c r="DH167" i="12"/>
  <c r="DI167" i="12"/>
  <c r="DM167" i="12"/>
  <c r="DF167" i="12"/>
  <c r="CZ167" i="12"/>
  <c r="DE167" i="12"/>
  <c r="CV167" i="12"/>
  <c r="DB167" i="12"/>
  <c r="DA167" i="12"/>
  <c r="DN167" i="12"/>
  <c r="DO167" i="12"/>
  <c r="DP167" i="12"/>
  <c r="DJ167" i="12"/>
  <c r="CU167" i="12"/>
  <c r="DK167" i="12"/>
  <c r="DG167" i="12"/>
  <c r="CT167" i="12"/>
  <c r="CW167" i="12"/>
  <c r="CY167" i="12"/>
  <c r="DD167" i="12"/>
  <c r="DF96" i="12"/>
  <c r="CU96" i="12"/>
  <c r="DH96" i="12"/>
  <c r="DB96" i="12"/>
  <c r="DE96" i="12"/>
  <c r="DK96" i="12"/>
  <c r="DN96" i="12"/>
  <c r="DM96" i="12"/>
  <c r="DD96" i="12"/>
  <c r="CV96" i="12"/>
  <c r="DA96" i="12"/>
  <c r="DO96" i="12"/>
  <c r="CX96" i="12"/>
  <c r="DG96" i="12"/>
  <c r="DQ96" i="12"/>
  <c r="DP96" i="12"/>
  <c r="CY96" i="12"/>
  <c r="CW96" i="12"/>
  <c r="DC96" i="12"/>
  <c r="DJ96" i="12"/>
  <c r="CT96" i="12"/>
  <c r="CZ96" i="12"/>
  <c r="DL96" i="12"/>
  <c r="DI96" i="12"/>
  <c r="CX9" i="12"/>
  <c r="DH9" i="12"/>
  <c r="DO9" i="12"/>
  <c r="DN9" i="12"/>
  <c r="CZ9" i="12"/>
  <c r="DF9" i="12"/>
  <c r="DJ9" i="12"/>
  <c r="DA9" i="12"/>
  <c r="CY9" i="12"/>
  <c r="DM9" i="12"/>
  <c r="CU9" i="12"/>
  <c r="CV9" i="12"/>
  <c r="CT9" i="12"/>
  <c r="DK9" i="12"/>
  <c r="DB9" i="12"/>
  <c r="DQ9" i="12"/>
  <c r="DP9" i="12"/>
  <c r="DD9" i="12"/>
  <c r="DI9" i="12"/>
  <c r="DG9" i="12"/>
  <c r="DC9" i="12"/>
  <c r="DL9" i="12"/>
  <c r="DE9" i="12"/>
  <c r="CW9" i="12"/>
  <c r="DD171" i="12"/>
  <c r="DI171" i="12"/>
  <c r="CV171" i="12"/>
  <c r="CX171" i="12"/>
  <c r="CT171" i="12"/>
  <c r="DO171" i="12"/>
  <c r="DM171" i="12"/>
  <c r="DP171" i="12"/>
  <c r="CU171" i="12"/>
  <c r="DL171" i="12"/>
  <c r="DK171" i="12"/>
  <c r="DQ171" i="12"/>
  <c r="DF171" i="12"/>
  <c r="DE171" i="12"/>
  <c r="CY171" i="12"/>
  <c r="DA171" i="12"/>
  <c r="DB171" i="12"/>
  <c r="DC171" i="12"/>
  <c r="DJ171" i="12"/>
  <c r="CW171" i="12"/>
  <c r="CZ171" i="12"/>
  <c r="DG171" i="12"/>
  <c r="DH171" i="12"/>
  <c r="DN171" i="12"/>
  <c r="DD164" i="12"/>
  <c r="DH164" i="12"/>
  <c r="DI164" i="12"/>
  <c r="DC164" i="12"/>
  <c r="CX164" i="12"/>
  <c r="CW164" i="12"/>
  <c r="CU164" i="12"/>
  <c r="CV164" i="12"/>
  <c r="DM164" i="12"/>
  <c r="DJ164" i="12"/>
  <c r="DP164" i="12"/>
  <c r="CZ164" i="12"/>
  <c r="DA164" i="12"/>
  <c r="DB164" i="12"/>
  <c r="DL164" i="12"/>
  <c r="DN164" i="12"/>
  <c r="CT164" i="12"/>
  <c r="DK164" i="12"/>
  <c r="DO164" i="12"/>
  <c r="CY164" i="12"/>
  <c r="DQ164" i="12"/>
  <c r="DF164" i="12"/>
  <c r="DG164" i="12"/>
  <c r="DE164" i="12"/>
  <c r="DL228" i="12"/>
  <c r="DM228" i="12"/>
  <c r="CY228" i="12"/>
  <c r="CV228" i="12"/>
  <c r="DD228" i="12"/>
  <c r="CW228" i="12"/>
  <c r="DI228" i="12"/>
  <c r="DG228" i="12"/>
  <c r="DO228" i="12"/>
  <c r="DP228" i="12"/>
  <c r="DA228" i="12"/>
  <c r="DJ228" i="12"/>
  <c r="CT228" i="12"/>
  <c r="DC228" i="12"/>
  <c r="DK228" i="12"/>
  <c r="DF228" i="12"/>
  <c r="DQ228" i="12"/>
  <c r="CX228" i="12"/>
  <c r="DB228" i="12"/>
  <c r="DN228" i="12"/>
  <c r="DE228" i="12"/>
  <c r="CU228" i="12"/>
  <c r="CZ228" i="12"/>
  <c r="DH228" i="12"/>
  <c r="DB160" i="12"/>
  <c r="DC160" i="12"/>
  <c r="DD160" i="12"/>
  <c r="DI160" i="12"/>
  <c r="CX160" i="12"/>
  <c r="CW160" i="12"/>
  <c r="DN160" i="12"/>
  <c r="DM160" i="12"/>
  <c r="CU160" i="12"/>
  <c r="DF160" i="12"/>
  <c r="DL160" i="12"/>
  <c r="CY160" i="12"/>
  <c r="CT160" i="12"/>
  <c r="DJ160" i="12"/>
  <c r="DH160" i="12"/>
  <c r="DQ160" i="12"/>
  <c r="DO160" i="12"/>
  <c r="DK160" i="12"/>
  <c r="CV160" i="12"/>
  <c r="DG160" i="12"/>
  <c r="DA160" i="12"/>
  <c r="DE160" i="12"/>
  <c r="CZ160" i="12"/>
  <c r="DP160" i="12"/>
  <c r="DN74" i="12"/>
  <c r="DJ74" i="12"/>
  <c r="CV74" i="12"/>
  <c r="CT74" i="12"/>
  <c r="CX74" i="12"/>
  <c r="DE74" i="12"/>
  <c r="DO74" i="12"/>
  <c r="DQ74" i="12"/>
  <c r="CU74" i="12"/>
  <c r="DB74" i="12"/>
  <c r="DF74" i="12"/>
  <c r="DD74" i="12"/>
  <c r="DM74" i="12"/>
  <c r="CY74" i="12"/>
  <c r="DH74" i="12"/>
  <c r="DG74" i="12"/>
  <c r="DL74" i="12"/>
  <c r="CW74" i="12"/>
  <c r="DC74" i="12"/>
  <c r="DP74" i="12"/>
  <c r="DA74" i="12"/>
  <c r="DI74" i="12"/>
  <c r="CZ74" i="12"/>
  <c r="DK74" i="12"/>
  <c r="DD111" i="12"/>
  <c r="DP111" i="12"/>
  <c r="DG111" i="12"/>
  <c r="DA111" i="12"/>
  <c r="CU111" i="12"/>
  <c r="CV111" i="12"/>
  <c r="DL111" i="12"/>
  <c r="DE111" i="12"/>
  <c r="DQ111" i="12"/>
  <c r="DN111" i="12"/>
  <c r="DM111" i="12"/>
  <c r="CW111" i="12"/>
  <c r="CT111" i="12"/>
  <c r="DO111" i="12"/>
  <c r="DJ111" i="12"/>
  <c r="CZ111" i="12"/>
  <c r="DI111" i="12"/>
  <c r="CY111" i="12"/>
  <c r="DC111" i="12"/>
  <c r="DK111" i="12"/>
  <c r="DB111" i="12"/>
  <c r="DF111" i="12"/>
  <c r="DH111" i="12"/>
  <c r="CX111" i="12"/>
  <c r="CU83" i="12"/>
  <c r="DH83" i="12"/>
  <c r="DO83" i="12"/>
  <c r="DL83" i="12"/>
  <c r="DB83" i="12"/>
  <c r="DI83" i="12"/>
  <c r="CV83" i="12"/>
  <c r="DQ83" i="12"/>
  <c r="CX83" i="12"/>
  <c r="DN83" i="12"/>
  <c r="CY83" i="12"/>
  <c r="DG83" i="12"/>
  <c r="DF83" i="12"/>
  <c r="CT83" i="12"/>
  <c r="CW83" i="12"/>
  <c r="CZ83" i="12"/>
  <c r="DJ83" i="12"/>
  <c r="DP83" i="12"/>
  <c r="DM83" i="12"/>
  <c r="DC83" i="12"/>
  <c r="DE83" i="12"/>
  <c r="DD83" i="12"/>
  <c r="DK83" i="12"/>
  <c r="DA83" i="12"/>
  <c r="CZ115" i="12"/>
  <c r="DD115" i="12"/>
  <c r="CT115" i="12"/>
  <c r="CX115" i="12"/>
  <c r="DE115" i="12"/>
  <c r="CV115" i="12"/>
  <c r="DI115" i="12"/>
  <c r="CW115" i="12"/>
  <c r="DB115" i="12"/>
  <c r="DQ115" i="12"/>
  <c r="DM115" i="12"/>
  <c r="DO115" i="12"/>
  <c r="DJ115" i="12"/>
  <c r="CY115" i="12"/>
  <c r="DH115" i="12"/>
  <c r="DA115" i="12"/>
  <c r="DN115" i="12"/>
  <c r="DC115" i="12"/>
  <c r="DG115" i="12"/>
  <c r="DF115" i="12"/>
  <c r="DL115" i="12"/>
  <c r="DP115" i="12"/>
  <c r="DK115" i="12"/>
  <c r="CU115" i="12"/>
  <c r="DD204" i="12"/>
  <c r="DH204" i="12"/>
  <c r="DJ204" i="12"/>
  <c r="DP204" i="12"/>
  <c r="DB204" i="12"/>
  <c r="CZ204" i="12"/>
  <c r="DI204" i="12"/>
  <c r="DL204" i="12"/>
  <c r="CX204" i="12"/>
  <c r="DN204" i="12"/>
  <c r="DQ204" i="12"/>
  <c r="DO204" i="12"/>
  <c r="DG204" i="12"/>
  <c r="DF204" i="12"/>
  <c r="CV204" i="12"/>
  <c r="DM204" i="12"/>
  <c r="DK204" i="12"/>
  <c r="CY204" i="12"/>
  <c r="CU204" i="12"/>
  <c r="DA204" i="12"/>
  <c r="CT204" i="12"/>
  <c r="DC204" i="12"/>
  <c r="CW204" i="12"/>
  <c r="DE204" i="12"/>
  <c r="DA106" i="12"/>
  <c r="DJ106" i="12"/>
  <c r="CY106" i="12"/>
  <c r="CW106" i="12"/>
  <c r="DE106" i="12"/>
  <c r="DO106" i="12"/>
  <c r="DM106" i="12"/>
  <c r="DK106" i="12"/>
  <c r="DI106" i="12"/>
  <c r="DN106" i="12"/>
  <c r="DB106" i="12"/>
  <c r="CV106" i="12"/>
  <c r="DD106" i="12"/>
  <c r="CU106" i="12"/>
  <c r="DQ106" i="12"/>
  <c r="DG106" i="12"/>
  <c r="DC106" i="12"/>
  <c r="CZ106" i="12"/>
  <c r="DF106" i="12"/>
  <c r="CT106" i="12"/>
  <c r="DL106" i="12"/>
  <c r="DP106" i="12"/>
  <c r="CX106" i="12"/>
  <c r="DH106" i="12"/>
  <c r="CV154" i="12"/>
  <c r="DC154" i="12"/>
  <c r="DB154" i="12"/>
  <c r="DE154" i="12"/>
  <c r="DD154" i="12"/>
  <c r="DF154" i="12"/>
  <c r="DK154" i="12"/>
  <c r="DJ154" i="12"/>
  <c r="CT154" i="12"/>
  <c r="DL154" i="12"/>
  <c r="DG154" i="12"/>
  <c r="CX154" i="12"/>
  <c r="DI154" i="12"/>
  <c r="CZ154" i="12"/>
  <c r="CW154" i="12"/>
  <c r="CY154" i="12"/>
  <c r="DA154" i="12"/>
  <c r="DP154" i="12"/>
  <c r="DH154" i="12"/>
  <c r="DN154" i="12"/>
  <c r="DQ154" i="12"/>
  <c r="DO154" i="12"/>
  <c r="CU154" i="12"/>
  <c r="DM154" i="12"/>
  <c r="DK13" i="12"/>
  <c r="DC13" i="12"/>
  <c r="DE13" i="12"/>
  <c r="DG13" i="12"/>
  <c r="DI13" i="12"/>
  <c r="DO13" i="12"/>
  <c r="DB13" i="12"/>
  <c r="DH13" i="12"/>
  <c r="CZ13" i="12"/>
  <c r="DA13" i="12"/>
  <c r="DD13" i="12"/>
  <c r="DN13" i="12"/>
  <c r="DM13" i="12"/>
  <c r="DQ13" i="12"/>
  <c r="CW13" i="12"/>
  <c r="CU13" i="12"/>
  <c r="CX13" i="12"/>
  <c r="DF13" i="12"/>
  <c r="DP13" i="12"/>
  <c r="CY13" i="12"/>
  <c r="CV13" i="12"/>
  <c r="CT13" i="12"/>
  <c r="DL13" i="12"/>
  <c r="DJ13" i="12"/>
  <c r="CV227" i="12"/>
  <c r="DO227" i="12"/>
  <c r="CZ227" i="12"/>
  <c r="DI227" i="12"/>
  <c r="CU227" i="12"/>
  <c r="DF227" i="12"/>
  <c r="DC227" i="12"/>
  <c r="DN227" i="12"/>
  <c r="DQ227" i="12"/>
  <c r="DE227" i="12"/>
  <c r="DG227" i="12"/>
  <c r="CT227" i="12"/>
  <c r="CW227" i="12"/>
  <c r="DP227" i="12"/>
  <c r="DD227" i="12"/>
  <c r="DJ227" i="12"/>
  <c r="CX227" i="12"/>
  <c r="DH227" i="12"/>
  <c r="DA227" i="12"/>
  <c r="DM227" i="12"/>
  <c r="DK227" i="12"/>
  <c r="DL227" i="12"/>
  <c r="DB227" i="12"/>
  <c r="CY227" i="12"/>
  <c r="DH28" i="12"/>
  <c r="CT28" i="12"/>
  <c r="DB28" i="12"/>
  <c r="CU28" i="12"/>
  <c r="DK28" i="12"/>
  <c r="DF28" i="12"/>
  <c r="DD28" i="12"/>
  <c r="DE28" i="12"/>
  <c r="DP28" i="12"/>
  <c r="DG28" i="12"/>
  <c r="DN28" i="12"/>
  <c r="CY28" i="12"/>
  <c r="DL28" i="12"/>
  <c r="CV28" i="12"/>
  <c r="DI28" i="12"/>
  <c r="DO28" i="12"/>
  <c r="DQ28" i="12"/>
  <c r="CX28" i="12"/>
  <c r="DA28" i="12"/>
  <c r="DM28" i="12"/>
  <c r="DJ28" i="12"/>
  <c r="CZ28" i="12"/>
  <c r="CW28" i="12"/>
  <c r="DC28" i="12"/>
  <c r="DA140" i="12"/>
  <c r="DE140" i="12"/>
  <c r="DD140" i="12"/>
  <c r="CT140" i="12"/>
  <c r="CY140" i="12"/>
  <c r="DO140" i="12"/>
  <c r="DF140" i="12"/>
  <c r="DL140" i="12"/>
  <c r="CX140" i="12"/>
  <c r="DQ140" i="12"/>
  <c r="DB140" i="12"/>
  <c r="CW140" i="12"/>
  <c r="DC140" i="12"/>
  <c r="CU140" i="12"/>
  <c r="DK140" i="12"/>
  <c r="DM140" i="12"/>
  <c r="CZ140" i="12"/>
  <c r="DN140" i="12"/>
  <c r="DJ140" i="12"/>
  <c r="DG140" i="12"/>
  <c r="DP140" i="12"/>
  <c r="CV140" i="12"/>
  <c r="DH140" i="12"/>
  <c r="DI140" i="12"/>
  <c r="DJ222" i="12"/>
  <c r="DO222" i="12"/>
  <c r="CZ222" i="12"/>
  <c r="CT222" i="12"/>
  <c r="CW222" i="12"/>
  <c r="CV222" i="12"/>
  <c r="DH222" i="12"/>
  <c r="CX222" i="12"/>
  <c r="DL222" i="12"/>
  <c r="CU222" i="12"/>
  <c r="DB222" i="12"/>
  <c r="DC222" i="12"/>
  <c r="DF222" i="12"/>
  <c r="DA222" i="12"/>
  <c r="DN222" i="12"/>
  <c r="DQ222" i="12"/>
  <c r="DE222" i="12"/>
  <c r="DD222" i="12"/>
  <c r="DK222" i="12"/>
  <c r="CY222" i="12"/>
  <c r="DG222" i="12"/>
  <c r="DP222" i="12"/>
  <c r="DI222" i="12"/>
  <c r="DM222" i="12"/>
  <c r="DL226" i="12"/>
  <c r="DN226" i="12"/>
  <c r="DD226" i="12"/>
  <c r="CZ226" i="12"/>
  <c r="DG226" i="12"/>
  <c r="DI226" i="12"/>
  <c r="DA226" i="12"/>
  <c r="CT226" i="12"/>
  <c r="DP226" i="12"/>
  <c r="DJ226" i="12"/>
  <c r="CY226" i="12"/>
  <c r="DK226" i="12"/>
  <c r="DM226" i="12"/>
  <c r="CV226" i="12"/>
  <c r="DF226" i="12"/>
  <c r="DO226" i="12"/>
  <c r="CU226" i="12"/>
  <c r="CW226" i="12"/>
  <c r="DB226" i="12"/>
  <c r="DH226" i="12"/>
  <c r="DE226" i="12"/>
  <c r="DQ226" i="12"/>
  <c r="DC226" i="12"/>
  <c r="CX226" i="12"/>
  <c r="CV161" i="12"/>
  <c r="DQ161" i="12"/>
  <c r="CW161" i="12"/>
  <c r="CX161" i="12"/>
  <c r="DH161" i="12"/>
  <c r="CT161" i="12"/>
  <c r="DO161" i="12"/>
  <c r="DN161" i="12"/>
  <c r="DA161" i="12"/>
  <c r="CZ161" i="12"/>
  <c r="DI161" i="12"/>
  <c r="CU161" i="12"/>
  <c r="DJ161" i="12"/>
  <c r="DG161" i="12"/>
  <c r="DM161" i="12"/>
  <c r="DL161" i="12"/>
  <c r="DF161" i="12"/>
  <c r="DK161" i="12"/>
  <c r="CY161" i="12"/>
  <c r="DE161" i="12"/>
  <c r="DD161" i="12"/>
  <c r="DP161" i="12"/>
  <c r="DB161" i="12"/>
  <c r="DC161" i="12"/>
  <c r="DC224" i="12"/>
  <c r="CX224" i="12"/>
  <c r="DA224" i="12"/>
  <c r="DI224" i="12"/>
  <c r="CW224" i="12"/>
  <c r="DO224" i="12"/>
  <c r="DG224" i="12"/>
  <c r="DN224" i="12"/>
  <c r="CT224" i="12"/>
  <c r="DK224" i="12"/>
  <c r="DM224" i="12"/>
  <c r="DQ224" i="12"/>
  <c r="CZ224" i="12"/>
  <c r="DH224" i="12"/>
  <c r="DP224" i="12"/>
  <c r="CU224" i="12"/>
  <c r="DD224" i="12"/>
  <c r="DE224" i="12"/>
  <c r="CY224" i="12"/>
  <c r="DJ224" i="12"/>
  <c r="DB224" i="12"/>
  <c r="DF224" i="12"/>
  <c r="CV224" i="12"/>
  <c r="DL224" i="12"/>
  <c r="CX127" i="12"/>
  <c r="CU127" i="12"/>
  <c r="CZ127" i="12"/>
  <c r="DG127" i="12"/>
  <c r="DN127" i="12"/>
  <c r="DL127" i="12"/>
  <c r="DE127" i="12"/>
  <c r="CT127" i="12"/>
  <c r="CW127" i="12"/>
  <c r="CV127" i="12"/>
  <c r="DK127" i="12"/>
  <c r="DA127" i="12"/>
  <c r="DI127" i="12"/>
  <c r="DQ127" i="12"/>
  <c r="DF127" i="12"/>
  <c r="DD127" i="12"/>
  <c r="DP127" i="12"/>
  <c r="DJ127" i="12"/>
  <c r="CY127" i="12"/>
  <c r="DC127" i="12"/>
  <c r="DO127" i="12"/>
  <c r="DH127" i="12"/>
  <c r="DM127" i="12"/>
  <c r="DB127" i="12"/>
  <c r="DL109" i="12"/>
  <c r="DQ109" i="12"/>
  <c r="CU109" i="12"/>
  <c r="DP109" i="12"/>
  <c r="DK109" i="12"/>
  <c r="CX109" i="12"/>
  <c r="DN109" i="12"/>
  <c r="CV109" i="12"/>
  <c r="DC109" i="12"/>
  <c r="DF109" i="12"/>
  <c r="DD109" i="12"/>
  <c r="CZ109" i="12"/>
  <c r="CY109" i="12"/>
  <c r="DG109" i="12"/>
  <c r="DI109" i="12"/>
  <c r="DB109" i="12"/>
  <c r="DO109" i="12"/>
  <c r="CT109" i="12"/>
  <c r="DE109" i="12"/>
  <c r="DJ109" i="12"/>
  <c r="DA109" i="12"/>
  <c r="DH109" i="12"/>
  <c r="DM109" i="12"/>
  <c r="CW109" i="12"/>
  <c r="CU234" i="12"/>
  <c r="DB234" i="12"/>
  <c r="CY234" i="12"/>
  <c r="DI234" i="12"/>
  <c r="DG234" i="12"/>
  <c r="DL234" i="12"/>
  <c r="DD234" i="12"/>
  <c r="CW234" i="12"/>
  <c r="DC234" i="12"/>
  <c r="DQ234" i="12"/>
  <c r="DO234" i="12"/>
  <c r="CZ234" i="12"/>
  <c r="DJ234" i="12"/>
  <c r="DE234" i="12"/>
  <c r="DF234" i="12"/>
  <c r="CT234" i="12"/>
  <c r="DK234" i="12"/>
  <c r="DP234" i="12"/>
  <c r="DA234" i="12"/>
  <c r="DN234" i="12"/>
  <c r="CV234" i="12"/>
  <c r="DH234" i="12"/>
  <c r="DM234" i="12"/>
  <c r="CX234" i="12"/>
  <c r="CW144" i="12"/>
  <c r="DF144" i="12"/>
  <c r="DD144" i="12"/>
  <c r="DM144" i="12"/>
  <c r="DC144" i="12"/>
  <c r="CX144" i="12"/>
  <c r="DL144" i="12"/>
  <c r="DQ144" i="12"/>
  <c r="CU144" i="12"/>
  <c r="DA144" i="12"/>
  <c r="DK144" i="12"/>
  <c r="CV144" i="12"/>
  <c r="CT144" i="12"/>
  <c r="DP144" i="12"/>
  <c r="DG144" i="12"/>
  <c r="DJ144" i="12"/>
  <c r="DH144" i="12"/>
  <c r="DE144" i="12"/>
  <c r="CY144" i="12"/>
  <c r="DO144" i="12"/>
  <c r="DB144" i="12"/>
  <c r="DI144" i="12"/>
  <c r="CZ144" i="12"/>
  <c r="DN144" i="12"/>
  <c r="DC165" i="12"/>
  <c r="DP165" i="12"/>
  <c r="DJ165" i="12"/>
  <c r="DF165" i="12"/>
  <c r="DG165" i="12"/>
  <c r="DM165" i="12"/>
  <c r="DI165" i="12"/>
  <c r="CU165" i="12"/>
  <c r="DK165" i="12"/>
  <c r="DE165" i="12"/>
  <c r="DH165" i="12"/>
  <c r="DB165" i="12"/>
  <c r="CX165" i="12"/>
  <c r="DA165" i="12"/>
  <c r="DL165" i="12"/>
  <c r="CT165" i="12"/>
  <c r="CW165" i="12"/>
  <c r="CZ165" i="12"/>
  <c r="DD165" i="12"/>
  <c r="DO165" i="12"/>
  <c r="DN165" i="12"/>
  <c r="DQ165" i="12"/>
  <c r="CY165" i="12"/>
  <c r="CV165" i="12"/>
  <c r="DM170" i="12"/>
  <c r="DJ170" i="12"/>
  <c r="DB170" i="12"/>
  <c r="DL170" i="12"/>
  <c r="DO170" i="12"/>
  <c r="CU170" i="12"/>
  <c r="DE170" i="12"/>
  <c r="DP170" i="12"/>
  <c r="DC170" i="12"/>
  <c r="DD170" i="12"/>
  <c r="DG170" i="12"/>
  <c r="CT170" i="12"/>
  <c r="CX170" i="12"/>
  <c r="DH170" i="12"/>
  <c r="DA170" i="12"/>
  <c r="DK170" i="12"/>
  <c r="CW170" i="12"/>
  <c r="DQ170" i="12"/>
  <c r="CV170" i="12"/>
  <c r="DN170" i="12"/>
  <c r="CY170" i="12"/>
  <c r="DI170" i="12"/>
  <c r="CZ170" i="12"/>
  <c r="DF170" i="12"/>
  <c r="DF100" i="12"/>
  <c r="DH100" i="12"/>
  <c r="CW100" i="12"/>
  <c r="DD100" i="12"/>
  <c r="DQ100" i="12"/>
  <c r="DM100" i="12"/>
  <c r="DC100" i="12"/>
  <c r="DJ100" i="12"/>
  <c r="CU100" i="12"/>
  <c r="CT100" i="12"/>
  <c r="CX100" i="12"/>
  <c r="DP100" i="12"/>
  <c r="CY100" i="12"/>
  <c r="DN100" i="12"/>
  <c r="CZ100" i="12"/>
  <c r="DB100" i="12"/>
  <c r="DA100" i="12"/>
  <c r="DE100" i="12"/>
  <c r="DL100" i="12"/>
  <c r="CV100" i="12"/>
  <c r="DG100" i="12"/>
  <c r="DK100" i="12"/>
  <c r="DO100" i="12"/>
  <c r="DI100" i="12"/>
  <c r="CT88" i="12"/>
  <c r="DB88" i="12"/>
  <c r="CZ88" i="12"/>
  <c r="DM88" i="12"/>
  <c r="DK88" i="12"/>
  <c r="DJ88" i="12"/>
  <c r="CW88" i="12"/>
  <c r="DI88" i="12"/>
  <c r="DN88" i="12"/>
  <c r="DE88" i="12"/>
  <c r="DD88" i="12"/>
  <c r="DP88" i="12"/>
  <c r="DF88" i="12"/>
  <c r="DG88" i="12"/>
  <c r="DO88" i="12"/>
  <c r="CU88" i="12"/>
  <c r="DH88" i="12"/>
  <c r="DL88" i="12"/>
  <c r="CV88" i="12"/>
  <c r="DC88" i="12"/>
  <c r="CY88" i="12"/>
  <c r="DQ88" i="12"/>
  <c r="DA88" i="12"/>
  <c r="CX88" i="12"/>
  <c r="DO68" i="12"/>
  <c r="DC68" i="12"/>
  <c r="DE68" i="12"/>
  <c r="DD68" i="12"/>
  <c r="DP68" i="12"/>
  <c r="CX68" i="12"/>
  <c r="DK68" i="12"/>
  <c r="DN68" i="12"/>
  <c r="DA68" i="12"/>
  <c r="CZ68" i="12"/>
  <c r="CU68" i="12"/>
  <c r="DF68" i="12"/>
  <c r="DG68" i="12"/>
  <c r="DL68" i="12"/>
  <c r="DQ68" i="12"/>
  <c r="DJ68" i="12"/>
  <c r="CT68" i="12"/>
  <c r="DM68" i="12"/>
  <c r="DB68" i="12"/>
  <c r="CV68" i="12"/>
  <c r="CY68" i="12"/>
  <c r="CW68" i="12"/>
  <c r="DH68" i="12"/>
  <c r="DI68" i="12"/>
  <c r="DK31" i="12"/>
  <c r="DD31" i="12"/>
  <c r="DN31" i="12"/>
  <c r="CU31" i="12"/>
  <c r="DJ31" i="12"/>
  <c r="CY31" i="12"/>
  <c r="DL31" i="12"/>
  <c r="DP31" i="12"/>
  <c r="CW31" i="12"/>
  <c r="DO31" i="12"/>
  <c r="DG31" i="12"/>
  <c r="CT31" i="12"/>
  <c r="CZ31" i="12"/>
  <c r="DF31" i="12"/>
  <c r="DB31" i="12"/>
  <c r="DH31" i="12"/>
  <c r="DI31" i="12"/>
  <c r="DC31" i="12"/>
  <c r="DQ31" i="12"/>
  <c r="DA31" i="12"/>
  <c r="DE31" i="12"/>
  <c r="DM31" i="12"/>
  <c r="CX31" i="12"/>
  <c r="CV31" i="12"/>
  <c r="CV54" i="12"/>
  <c r="DN54" i="12"/>
  <c r="DH54" i="12"/>
  <c r="DL54" i="12"/>
  <c r="DC54" i="12"/>
  <c r="CW54" i="12"/>
  <c r="CX54" i="12"/>
  <c r="DJ54" i="12"/>
  <c r="DG54" i="12"/>
  <c r="DK54" i="12"/>
  <c r="DA54" i="12"/>
  <c r="DP54" i="12"/>
  <c r="DO54" i="12"/>
  <c r="CU54" i="12"/>
  <c r="DM54" i="12"/>
  <c r="DE54" i="12"/>
  <c r="CZ54" i="12"/>
  <c r="DI54" i="12"/>
  <c r="DQ54" i="12"/>
  <c r="CT54" i="12"/>
  <c r="CY54" i="12"/>
  <c r="DB54" i="12"/>
  <c r="DD54" i="12"/>
  <c r="DF54" i="12"/>
  <c r="DM116" i="12"/>
  <c r="CU116" i="12"/>
  <c r="DQ116" i="12"/>
  <c r="CW116" i="12"/>
  <c r="CT116" i="12"/>
  <c r="DC116" i="12"/>
  <c r="DI116" i="12"/>
  <c r="CY116" i="12"/>
  <c r="DN116" i="12"/>
  <c r="DJ116" i="12"/>
  <c r="DH116" i="12"/>
  <c r="DA116" i="12"/>
  <c r="DK116" i="12"/>
  <c r="DF116" i="12"/>
  <c r="DP116" i="12"/>
  <c r="DB116" i="12"/>
  <c r="DO116" i="12"/>
  <c r="CV116" i="12"/>
  <c r="CZ116" i="12"/>
  <c r="DE116" i="12"/>
  <c r="DL116" i="12"/>
  <c r="DG116" i="12"/>
  <c r="CX116" i="12"/>
  <c r="DD116" i="12"/>
  <c r="CX135" i="12"/>
  <c r="DD135" i="12"/>
  <c r="DA135" i="12"/>
  <c r="CY135" i="12"/>
  <c r="DF135" i="12"/>
  <c r="DP135" i="12"/>
  <c r="CV135" i="12"/>
  <c r="DQ135" i="12"/>
  <c r="CZ135" i="12"/>
  <c r="DN135" i="12"/>
  <c r="DB135" i="12"/>
  <c r="DM135" i="12"/>
  <c r="CU135" i="12"/>
  <c r="DJ135" i="12"/>
  <c r="CT135" i="12"/>
  <c r="DK135" i="12"/>
  <c r="DO135" i="12"/>
  <c r="CW135" i="12"/>
  <c r="DH135" i="12"/>
  <c r="DC135" i="12"/>
  <c r="DI135" i="12"/>
  <c r="DL135" i="12"/>
  <c r="DG135" i="12"/>
  <c r="DE135" i="12"/>
  <c r="DA225" i="12"/>
  <c r="DI225" i="12"/>
  <c r="DD225" i="12"/>
  <c r="DQ225" i="12"/>
  <c r="CZ225" i="12"/>
  <c r="CV225" i="12"/>
  <c r="DG225" i="12"/>
  <c r="DM225" i="12"/>
  <c r="CT225" i="12"/>
  <c r="CW225" i="12"/>
  <c r="DC225" i="12"/>
  <c r="DJ225" i="12"/>
  <c r="DE225" i="12"/>
  <c r="DF225" i="12"/>
  <c r="CY225" i="12"/>
  <c r="DB225" i="12"/>
  <c r="DK225" i="12"/>
  <c r="DL225" i="12"/>
  <c r="DN225" i="12"/>
  <c r="CX225" i="12"/>
  <c r="DO225" i="12"/>
  <c r="DP225" i="12"/>
  <c r="DH225" i="12"/>
  <c r="CU225" i="12"/>
  <c r="DO205" i="12"/>
  <c r="CY205" i="12"/>
  <c r="CW205" i="12"/>
  <c r="DA205" i="12"/>
  <c r="DF205" i="12"/>
  <c r="DN205" i="12"/>
  <c r="CU205" i="12"/>
  <c r="DK205" i="12"/>
  <c r="DC205" i="12"/>
  <c r="DM205" i="12"/>
  <c r="DQ205" i="12"/>
  <c r="DH205" i="12"/>
  <c r="DD205" i="12"/>
  <c r="CV205" i="12"/>
  <c r="DB205" i="12"/>
  <c r="DI205" i="12"/>
  <c r="CX205" i="12"/>
  <c r="DL205" i="12"/>
  <c r="CZ205" i="12"/>
  <c r="DE205" i="12"/>
  <c r="DP205" i="12"/>
  <c r="DJ205" i="12"/>
  <c r="CT205" i="12"/>
  <c r="DG205" i="12"/>
  <c r="DL42" i="12"/>
  <c r="DK42" i="12"/>
  <c r="DB42" i="12"/>
  <c r="CW42" i="12"/>
  <c r="DI42" i="12"/>
  <c r="CY42" i="12"/>
  <c r="DE42" i="12"/>
  <c r="CU42" i="12"/>
  <c r="DM42" i="12"/>
  <c r="CZ42" i="12"/>
  <c r="CX42" i="12"/>
  <c r="DF42" i="12"/>
  <c r="DH42" i="12"/>
  <c r="DJ42" i="12"/>
  <c r="CT42" i="12"/>
  <c r="DP42" i="12"/>
  <c r="DA42" i="12"/>
  <c r="DC42" i="12"/>
  <c r="DG42" i="12"/>
  <c r="DN42" i="12"/>
  <c r="DD42" i="12"/>
  <c r="DO42" i="12"/>
  <c r="CV42" i="12"/>
  <c r="DQ42" i="12"/>
  <c r="DI27" i="12"/>
  <c r="DG27" i="12"/>
  <c r="DJ27" i="12"/>
  <c r="DP27" i="12"/>
  <c r="CV27" i="12"/>
  <c r="DC27" i="12"/>
  <c r="DF27" i="12"/>
  <c r="DA27" i="12"/>
  <c r="CW27" i="12"/>
  <c r="DB27" i="12"/>
  <c r="DE27" i="12"/>
  <c r="CT27" i="12"/>
  <c r="DH27" i="12"/>
  <c r="CX27" i="12"/>
  <c r="DN27" i="12"/>
  <c r="DM27" i="12"/>
  <c r="DO27" i="12"/>
  <c r="CZ27" i="12"/>
  <c r="CY27" i="12"/>
  <c r="DK27" i="12"/>
  <c r="DL27" i="12"/>
  <c r="DD27" i="12"/>
  <c r="CU27" i="12"/>
  <c r="DQ27" i="12"/>
  <c r="DI199" i="12"/>
  <c r="DF199" i="12"/>
  <c r="DD199" i="12"/>
  <c r="CU199" i="12"/>
  <c r="CW199" i="12"/>
  <c r="CV199" i="12"/>
  <c r="DM199" i="12"/>
  <c r="CZ199" i="12"/>
  <c r="DE199" i="12"/>
  <c r="DA199" i="12"/>
  <c r="DG199" i="12"/>
  <c r="DB199" i="12"/>
  <c r="DP199" i="12"/>
  <c r="CT199" i="12"/>
  <c r="DQ199" i="12"/>
  <c r="DN199" i="12"/>
  <c r="DL199" i="12"/>
  <c r="DK199" i="12"/>
  <c r="CY199" i="12"/>
  <c r="DJ199" i="12"/>
  <c r="DC199" i="12"/>
  <c r="DO199" i="12"/>
  <c r="DH199" i="12"/>
  <c r="CX199" i="12"/>
  <c r="CW191" i="12"/>
  <c r="DN191" i="12"/>
  <c r="CY191" i="12"/>
  <c r="DP191" i="12"/>
  <c r="CU191" i="12"/>
  <c r="DI191" i="12"/>
  <c r="DA191" i="12"/>
  <c r="DD191" i="12"/>
  <c r="DH191" i="12"/>
  <c r="DL191" i="12"/>
  <c r="CX191" i="12"/>
  <c r="DC191" i="12"/>
  <c r="DO191" i="12"/>
  <c r="DE191" i="12"/>
  <c r="CT191" i="12"/>
  <c r="DG191" i="12"/>
  <c r="DQ191" i="12"/>
  <c r="DJ191" i="12"/>
  <c r="DF191" i="12"/>
  <c r="CZ191" i="12"/>
  <c r="DM191" i="12"/>
  <c r="DK191" i="12"/>
  <c r="DB191" i="12"/>
  <c r="CV191" i="12"/>
  <c r="CW243" i="12" l="1"/>
  <c r="EK5" i="12" s="1"/>
  <c r="CS41" i="12"/>
  <c r="DM243" i="12"/>
  <c r="EK21" i="12" s="1"/>
  <c r="CS229" i="12"/>
  <c r="CS39" i="12"/>
  <c r="CS34" i="12"/>
  <c r="CS69" i="12"/>
  <c r="CS44" i="12"/>
  <c r="CS151" i="12"/>
  <c r="CS241" i="12"/>
  <c r="CS172" i="12"/>
  <c r="CS152" i="12"/>
  <c r="CS148" i="12"/>
  <c r="CS7" i="12"/>
  <c r="CS211" i="12"/>
  <c r="CS30" i="12"/>
  <c r="CS25" i="12"/>
  <c r="CS66" i="12"/>
  <c r="CS104" i="12"/>
  <c r="CS230" i="12"/>
  <c r="DO243" i="12"/>
  <c r="EK23" i="12" s="1"/>
  <c r="CS192" i="12"/>
  <c r="DL243" i="12"/>
  <c r="EK20" i="12" s="1"/>
  <c r="CY243" i="12"/>
  <c r="EK7" i="12" s="1"/>
  <c r="CZ243" i="12"/>
  <c r="EK8" i="12" s="1"/>
  <c r="DP243" i="12"/>
  <c r="EK24" i="12" s="1"/>
  <c r="CX243" i="12"/>
  <c r="EK6" i="12" s="1"/>
  <c r="CT243" i="12"/>
  <c r="EK2" i="12" s="1"/>
  <c r="DA243" i="12"/>
  <c r="EK9" i="12" s="1"/>
  <c r="DN243" i="12"/>
  <c r="EK22" i="12" s="1"/>
  <c r="CS169" i="12"/>
  <c r="CS5" i="12"/>
  <c r="DI243" i="12"/>
  <c r="EK17" i="12" s="1"/>
  <c r="CS238" i="12"/>
  <c r="DD243" i="12"/>
  <c r="EK12" i="12" s="1"/>
  <c r="CS43" i="12"/>
  <c r="DK243" i="12"/>
  <c r="EK19" i="12" s="1"/>
  <c r="DQ243" i="12"/>
  <c r="EK25" i="12" s="1"/>
  <c r="CU243" i="12"/>
  <c r="EK3" i="12" s="1"/>
  <c r="DF243" i="12"/>
  <c r="EK14" i="12" s="1"/>
  <c r="DC243" i="12"/>
  <c r="EK11" i="12" s="1"/>
  <c r="CS157" i="12"/>
  <c r="CS68" i="12"/>
  <c r="CV243" i="12"/>
  <c r="EK4" i="12" s="1"/>
  <c r="DB243" i="12"/>
  <c r="EK10" i="12" s="1"/>
  <c r="DE243" i="12"/>
  <c r="EK13" i="12" s="1"/>
  <c r="DH243" i="12"/>
  <c r="EK16" i="12" s="1"/>
  <c r="DG243" i="12"/>
  <c r="EK15" i="12" s="1"/>
  <c r="DJ243" i="12"/>
  <c r="EK18" i="12" s="1"/>
  <c r="CS225" i="12"/>
  <c r="CS88" i="12"/>
  <c r="CS224" i="12"/>
  <c r="CS154" i="12"/>
  <c r="CS106" i="12"/>
  <c r="CS74" i="12"/>
  <c r="CS118" i="12"/>
  <c r="CS10" i="12"/>
  <c r="CS200" i="12"/>
  <c r="CS181" i="12"/>
  <c r="CS210" i="12"/>
  <c r="CS143" i="12"/>
  <c r="CS120" i="12"/>
  <c r="CS142" i="12"/>
  <c r="CS95" i="12"/>
  <c r="CS237" i="12"/>
  <c r="CS213" i="12"/>
  <c r="CS196" i="12"/>
  <c r="CS162" i="12"/>
  <c r="CS20" i="12"/>
  <c r="CS91" i="12"/>
  <c r="CS209" i="12"/>
  <c r="CS87" i="12"/>
  <c r="CS137" i="12"/>
  <c r="CS127" i="12"/>
  <c r="CS226" i="12"/>
  <c r="CS115" i="12"/>
  <c r="CS236" i="12"/>
  <c r="CS113" i="12"/>
  <c r="CS184" i="12"/>
  <c r="CS108" i="12"/>
  <c r="CS124" i="12"/>
  <c r="CS81" i="12"/>
  <c r="CS177" i="12"/>
  <c r="CS218" i="12"/>
  <c r="CS147" i="12"/>
  <c r="CS197" i="12"/>
  <c r="CS185" i="12"/>
  <c r="CS64" i="12"/>
  <c r="CS46" i="12"/>
  <c r="CS219" i="12"/>
  <c r="CS201" i="12"/>
  <c r="CS125" i="12"/>
  <c r="CS198" i="12"/>
  <c r="CS60" i="12"/>
  <c r="CS38" i="12"/>
  <c r="CS58" i="12"/>
  <c r="CS220" i="12"/>
  <c r="CS165" i="12"/>
  <c r="CS234" i="12"/>
  <c r="CS191" i="12"/>
  <c r="CS42" i="12"/>
  <c r="CS205" i="12"/>
  <c r="CS135" i="12"/>
  <c r="CS139" i="12"/>
  <c r="CS56" i="12"/>
  <c r="CS235" i="12"/>
  <c r="CS194" i="12"/>
  <c r="CS179" i="12"/>
  <c r="CS8" i="12"/>
  <c r="CS84" i="12"/>
  <c r="CS212" i="12"/>
  <c r="CS141" i="12"/>
  <c r="CS186" i="12"/>
  <c r="CS45" i="12"/>
  <c r="CS78" i="12"/>
  <c r="CS79" i="12"/>
  <c r="CS190" i="12"/>
  <c r="CS98" i="12"/>
  <c r="CS19" i="12"/>
  <c r="CS94" i="12"/>
  <c r="CS195" i="12"/>
  <c r="CS145" i="12"/>
  <c r="CS71" i="12"/>
  <c r="CS193" i="12"/>
  <c r="CS199" i="12"/>
  <c r="CS161" i="12"/>
  <c r="CS13" i="12"/>
  <c r="CS164" i="12"/>
  <c r="CS82" i="12"/>
  <c r="CS73" i="12"/>
  <c r="CS23" i="12"/>
  <c r="CS86" i="12"/>
  <c r="CS215" i="12"/>
  <c r="CS208" i="12"/>
  <c r="CS119" i="12"/>
  <c r="CS37" i="12"/>
  <c r="CS16" i="12"/>
  <c r="CS188" i="12"/>
  <c r="CS50" i="12"/>
  <c r="CS136" i="12"/>
  <c r="CS18" i="12"/>
  <c r="CS89" i="12"/>
  <c r="CS33" i="12"/>
  <c r="CS130" i="12"/>
  <c r="CS128" i="12"/>
  <c r="CS52" i="12"/>
  <c r="CS203" i="12"/>
  <c r="CS116" i="12"/>
  <c r="CS144" i="12"/>
  <c r="CS178" i="12"/>
  <c r="CS72" i="12"/>
  <c r="CS206" i="12"/>
  <c r="CS223" i="12"/>
  <c r="CS105" i="12"/>
  <c r="CS48" i="12"/>
  <c r="CS67" i="12"/>
  <c r="CS166" i="12"/>
  <c r="CS173" i="12"/>
  <c r="CS75" i="12"/>
  <c r="CS29" i="12"/>
  <c r="CS131" i="12"/>
  <c r="CS15" i="12"/>
  <c r="CS21" i="12"/>
  <c r="CS112" i="12"/>
  <c r="CS77" i="12"/>
  <c r="CS174" i="12"/>
  <c r="CS183" i="12"/>
  <c r="CS159" i="12"/>
  <c r="CS36" i="12"/>
  <c r="CS17" i="12"/>
  <c r="CS146" i="12"/>
  <c r="CS233" i="12"/>
  <c r="CS103" i="12"/>
  <c r="CS99" i="12"/>
  <c r="CS107" i="12"/>
  <c r="CS27" i="12"/>
  <c r="CS54" i="12"/>
  <c r="CS170" i="12"/>
  <c r="CS222" i="12"/>
  <c r="CS140" i="12"/>
  <c r="CS227" i="12"/>
  <c r="CS93" i="12"/>
  <c r="CS182" i="12"/>
  <c r="CS114" i="12"/>
  <c r="CS221" i="12"/>
  <c r="CS134" i="12"/>
  <c r="CS187" i="12"/>
  <c r="CS239" i="12"/>
  <c r="CS207" i="12"/>
  <c r="CS49" i="12"/>
  <c r="CS101" i="12"/>
  <c r="CS12" i="12"/>
  <c r="CS122" i="12"/>
  <c r="CS24" i="12"/>
  <c r="CS133" i="12"/>
  <c r="CS176" i="12"/>
  <c r="CS231" i="12"/>
  <c r="CS6" i="12"/>
  <c r="CS51" i="12"/>
  <c r="CS180" i="12"/>
  <c r="CS31" i="12"/>
  <c r="CS83" i="12"/>
  <c r="CS59" i="12"/>
  <c r="CS175" i="12"/>
  <c r="CS156" i="12"/>
  <c r="CS150" i="12"/>
  <c r="CS168" i="12"/>
  <c r="CS22" i="12"/>
  <c r="CS117" i="12"/>
  <c r="CS121" i="12"/>
  <c r="CS216" i="12"/>
  <c r="CS240" i="12"/>
  <c r="CS132" i="12"/>
  <c r="CS92" i="12"/>
  <c r="CS155" i="12"/>
  <c r="CS189" i="12"/>
  <c r="CS163" i="12"/>
  <c r="CS153" i="12"/>
  <c r="CS232" i="12"/>
  <c r="CS70" i="12"/>
  <c r="CS14" i="12"/>
  <c r="CS65" i="12"/>
  <c r="CS102" i="12"/>
  <c r="CS32" i="12"/>
  <c r="CS100" i="12"/>
  <c r="CS109" i="12"/>
  <c r="CS28" i="12"/>
  <c r="CS204" i="12"/>
  <c r="CS111" i="12"/>
  <c r="CS160" i="12"/>
  <c r="CS228" i="12"/>
  <c r="CS171" i="12"/>
  <c r="CS9" i="12"/>
  <c r="CS96" i="12"/>
  <c r="CS167" i="12"/>
  <c r="CS53" i="12"/>
  <c r="CS63" i="12"/>
  <c r="CS47" i="12"/>
  <c r="CS129" i="12"/>
  <c r="CS217" i="12"/>
  <c r="CS76" i="12"/>
  <c r="CS97" i="12"/>
  <c r="CS40" i="12"/>
  <c r="CS149" i="12"/>
  <c r="CS138" i="12"/>
  <c r="CS11" i="12"/>
  <c r="CS55" i="12"/>
  <c r="CS126" i="12"/>
  <c r="CS90" i="12"/>
  <c r="CS202" i="12"/>
  <c r="CS4" i="12"/>
  <c r="CS123" i="12"/>
  <c r="CS61" i="12"/>
  <c r="CS110" i="12"/>
  <c r="CS80" i="12"/>
  <c r="CS62" i="12"/>
  <c r="CS85" i="12"/>
  <c r="CS214" i="12"/>
  <c r="CS26" i="12"/>
  <c r="CS57" i="12"/>
  <c r="CS158" i="12"/>
  <c r="CS35" i="12"/>
  <c r="EH24" i="12" l="1"/>
  <c r="EH15" i="12"/>
  <c r="EH7" i="12"/>
  <c r="EH19" i="12"/>
  <c r="EH6" i="12"/>
  <c r="EH23" i="12"/>
  <c r="EQ23" i="12"/>
  <c r="EP23" i="12" s="1"/>
  <c r="EH18" i="12"/>
  <c r="EQ2" i="12"/>
  <c r="EQ24" i="12"/>
  <c r="EP24" i="12" s="1"/>
  <c r="EQ15" i="12"/>
  <c r="EP15" i="12" s="1"/>
  <c r="EQ14" i="12"/>
  <c r="EP14" i="12" s="1"/>
  <c r="EH16" i="12"/>
  <c r="EH12" i="12"/>
  <c r="EQ7" i="12"/>
  <c r="EQ22" i="12"/>
  <c r="EP22" i="12" s="1"/>
  <c r="EQ12" i="12"/>
  <c r="EP12" i="12" s="1"/>
  <c r="EH20" i="12"/>
  <c r="EQ8" i="12"/>
  <c r="EH13" i="12"/>
  <c r="EH17" i="12"/>
  <c r="EQ17" i="12"/>
  <c r="EP17" i="12" s="1"/>
  <c r="EQ21" i="12"/>
  <c r="EP21" i="12" s="1"/>
  <c r="EQ20" i="12"/>
  <c r="EP20" i="12" s="1"/>
  <c r="EH25" i="12"/>
  <c r="EH10" i="12"/>
  <c r="EH22" i="12"/>
  <c r="EQ4" i="12"/>
  <c r="EQ10" i="12"/>
  <c r="EQ11" i="12"/>
  <c r="EP11" i="12" s="1"/>
  <c r="EH8" i="12"/>
  <c r="EH4" i="12"/>
  <c r="EH9" i="12"/>
  <c r="EQ25" i="12"/>
  <c r="EP25" i="12" s="1"/>
  <c r="EQ6" i="12"/>
  <c r="EQ3" i="12"/>
  <c r="EH14" i="12"/>
  <c r="EH11" i="12"/>
  <c r="EQ13" i="12"/>
  <c r="EQ16" i="12"/>
  <c r="EP16" i="12" s="1"/>
  <c r="EQ9" i="12"/>
  <c r="EH2" i="12"/>
  <c r="EI2" i="12" s="1"/>
  <c r="EH5" i="12"/>
  <c r="EH21" i="12"/>
  <c r="EH3" i="12"/>
  <c r="EQ19" i="12"/>
  <c r="EP19" i="12" s="1"/>
  <c r="EQ5" i="12"/>
  <c r="EQ18" i="12"/>
  <c r="EP18" i="12" s="1"/>
  <c r="EI11" i="12" l="1"/>
  <c r="EI7" i="12"/>
  <c r="EI9" i="12"/>
  <c r="EI6" i="12"/>
  <c r="EI18" i="12"/>
  <c r="EI3" i="12"/>
  <c r="EI14" i="12"/>
  <c r="EI24" i="12"/>
  <c r="EI25" i="12"/>
  <c r="EM13" i="12"/>
  <c r="EI21" i="12"/>
  <c r="EM10" i="12"/>
  <c r="EM9" i="12"/>
  <c r="EM8" i="12"/>
  <c r="EM19" i="12"/>
  <c r="EM21" i="12"/>
  <c r="EM12" i="12"/>
  <c r="EM3" i="12"/>
  <c r="EM22" i="12"/>
  <c r="EM17" i="12"/>
  <c r="EM18" i="12"/>
  <c r="EM6" i="12"/>
  <c r="EM4" i="12"/>
  <c r="EM15" i="12"/>
  <c r="EI22" i="12"/>
  <c r="EI17" i="12"/>
  <c r="EM7" i="12"/>
  <c r="EM2" i="12"/>
  <c r="EN2" i="12" s="1"/>
  <c r="EM16" i="12"/>
  <c r="EI12" i="12"/>
  <c r="EM24" i="12"/>
  <c r="EM5" i="12"/>
  <c r="EM25" i="12"/>
  <c r="EI20" i="12"/>
  <c r="EI23" i="12"/>
  <c r="EI13" i="12"/>
  <c r="EI19" i="12"/>
  <c r="EM14" i="12"/>
  <c r="EP13" i="12"/>
  <c r="EI5" i="12"/>
  <c r="EI10" i="12"/>
  <c r="EM11" i="12"/>
  <c r="EM20" i="12"/>
  <c r="EI8" i="12"/>
  <c r="EI16" i="12"/>
  <c r="EM23" i="12"/>
  <c r="EI15" i="12"/>
  <c r="EI4" i="12"/>
  <c r="EN3" i="12" l="1"/>
  <c r="EP3" i="12" s="1"/>
  <c r="EN6" i="12"/>
  <c r="EP6" i="12" s="1"/>
  <c r="EN4" i="12"/>
  <c r="EP4" i="12" s="1"/>
  <c r="EN24" i="12"/>
  <c r="EN10" i="12"/>
  <c r="EP10" i="12" s="1"/>
  <c r="EN21" i="12"/>
  <c r="EN8" i="12"/>
  <c r="EP8" i="12" s="1"/>
  <c r="EN22" i="12"/>
  <c r="EN13" i="12"/>
  <c r="EN16" i="12"/>
  <c r="EN19" i="12"/>
  <c r="EN7" i="12"/>
  <c r="EP7" i="12" s="1"/>
  <c r="EN23" i="12"/>
  <c r="EN9" i="12"/>
  <c r="EP9" i="12" s="1"/>
  <c r="EN15" i="12"/>
  <c r="EN20" i="12"/>
  <c r="EN11" i="12"/>
  <c r="EN18" i="12"/>
  <c r="EN14" i="12"/>
  <c r="EN25" i="12"/>
  <c r="EN12" i="12"/>
  <c r="EN5" i="12"/>
  <c r="EP5" i="12" s="1"/>
  <c r="EP2" i="12"/>
  <c r="EN17" i="12"/>
  <c r="EW11" i="12" l="1"/>
  <c r="EW3" i="12"/>
  <c r="EU3" i="12"/>
  <c r="EU11" i="12"/>
  <c r="ET13" i="12"/>
  <c r="EW4" i="12"/>
  <c r="EW9" i="12"/>
  <c r="EU4" i="12"/>
  <c r="EU10" i="12"/>
  <c r="EU9" i="12"/>
  <c r="EW2" i="12"/>
  <c r="EX2" i="12" s="1"/>
  <c r="EW7" i="12"/>
  <c r="EW5" i="12"/>
  <c r="EU6" i="12"/>
  <c r="EU8" i="12"/>
  <c r="EW6" i="12"/>
  <c r="EW10" i="12"/>
  <c r="EW8" i="12"/>
  <c r="EU7" i="12"/>
  <c r="EU2" i="12"/>
  <c r="EU5" i="12"/>
  <c r="ET14" i="12" l="1"/>
  <c r="ET16" i="12" s="1"/>
  <c r="EX8" i="12"/>
  <c r="EX6" i="12"/>
  <c r="ET15" i="12"/>
  <c r="EX10" i="12"/>
  <c r="EX5" i="12"/>
  <c r="EX11" i="12"/>
  <c r="EX9" i="12"/>
  <c r="EX4" i="12"/>
  <c r="EX7" i="12"/>
  <c r="ET10" i="12" s="1"/>
  <c r="EX3" i="12"/>
  <c r="ET8" i="12" s="1"/>
  <c r="ET2" i="12" l="1"/>
  <c r="ET9" i="12"/>
  <c r="ET11" i="12"/>
  <c r="ET4" i="12"/>
  <c r="ET7" i="12"/>
  <c r="ET6" i="12"/>
  <c r="ET3" i="12"/>
  <c r="ET5" i="12"/>
</calcChain>
</file>

<file path=xl/sharedStrings.xml><?xml version="1.0" encoding="utf-8"?>
<sst xmlns="http://schemas.openxmlformats.org/spreadsheetml/2006/main" count="3755" uniqueCount="2416">
  <si>
    <t>Not specified</t>
  </si>
  <si>
    <t>H</t>
  </si>
  <si>
    <t>Comment Box</t>
  </si>
  <si>
    <t>Reporting Period</t>
  </si>
  <si>
    <t>Not yet defined</t>
  </si>
  <si>
    <t>Accounting Standard</t>
  </si>
  <si>
    <t>3.1</t>
  </si>
  <si>
    <t>3.2</t>
  </si>
  <si>
    <t>4.3</t>
  </si>
  <si>
    <t>5.3</t>
  </si>
  <si>
    <t>6.10</t>
  </si>
  <si>
    <t>6.11</t>
  </si>
  <si>
    <t>6.12</t>
  </si>
  <si>
    <t>6.13</t>
  </si>
  <si>
    <t>6.14</t>
  </si>
  <si>
    <t>6.15</t>
  </si>
  <si>
    <t>8.3</t>
  </si>
  <si>
    <t>Portfolio Information</t>
  </si>
  <si>
    <t>9.2</t>
  </si>
  <si>
    <t>9.7</t>
  </si>
  <si>
    <t>Environmental - Vehicle Level Data</t>
  </si>
  <si>
    <t>Topic</t>
  </si>
  <si>
    <r>
      <t>Instruction and definition (</t>
    </r>
    <r>
      <rPr>
        <u/>
        <sz val="12"/>
        <color theme="0"/>
        <rFont val="Open Sans"/>
        <family val="2"/>
      </rPr>
      <t>click to see Global Definition Database</t>
    </r>
    <r>
      <rPr>
        <sz val="12"/>
        <color theme="0"/>
        <rFont val="Open Sans"/>
        <family val="2"/>
      </rPr>
      <t>)</t>
    </r>
  </si>
  <si>
    <t>SFDR PAI</t>
  </si>
  <si>
    <t>EET Template</t>
  </si>
  <si>
    <t>Year</t>
  </si>
  <si>
    <t>Total Area</t>
  </si>
  <si>
    <t>AUM</t>
  </si>
  <si>
    <t>ESG Overview</t>
  </si>
  <si>
    <t>ESG Targets</t>
  </si>
  <si>
    <t>See INREV definition</t>
  </si>
  <si>
    <t>Reference framework / tool used</t>
  </si>
  <si>
    <t>Policies related to climate change mitigation and adaptation</t>
  </si>
  <si>
    <t>Targets validated against science-based criteria</t>
  </si>
  <si>
    <t>Long-term performance improvement target</t>
  </si>
  <si>
    <t>Third party assurance</t>
  </si>
  <si>
    <t xml:space="preserve">Details on methodology </t>
  </si>
  <si>
    <t>ESG Performance</t>
  </si>
  <si>
    <t>ESG Factor</t>
  </si>
  <si>
    <t>Required ESG KPIs 
(according to INREV Guidelines)</t>
  </si>
  <si>
    <t>Reference field</t>
  </si>
  <si>
    <t>Energy Consumption</t>
  </si>
  <si>
    <t>ENV1 - Required KPI</t>
  </si>
  <si>
    <t>ENV2 - Required KPI</t>
  </si>
  <si>
    <t>ENV3 - Required KPI</t>
  </si>
  <si>
    <t>Energy consumed during the operational phase of a building. This includes the landlord' controlled energy consumption and the tenant controlled actual and estimated energy consumption.</t>
  </si>
  <si>
    <t>ENV4 - Required KPI</t>
  </si>
  <si>
    <t>ENV5 - Required KPI</t>
  </si>
  <si>
    <t>ENV6 - Required KPI</t>
  </si>
  <si>
    <t>SFDR Annex 1 Table 2 Additional Real Estate PAI – 19 (Unit of measure: Gwh per million EU of revenue)</t>
  </si>
  <si>
    <t>ENV7 - Required KPI</t>
  </si>
  <si>
    <t>Renewable Energy</t>
  </si>
  <si>
    <t>Asset data - Sum of AL4.1</t>
  </si>
  <si>
    <t>ENV8 - Required KPI</t>
  </si>
  <si>
    <t>145 / 149</t>
  </si>
  <si>
    <t>Asset data - Sum of AL4.2</t>
  </si>
  <si>
    <t>ENV9 - Required KPI</t>
  </si>
  <si>
    <t>Asset data - Sum of AL4.3</t>
  </si>
  <si>
    <t>ENV10 - Required KPI</t>
  </si>
  <si>
    <t>Asset data - Sum of AL4.4</t>
  </si>
  <si>
    <t>ENV11 - Required KPI</t>
  </si>
  <si>
    <t>Asset data - Sum of AL4.5</t>
  </si>
  <si>
    <t>ENV12 - Required KPI</t>
  </si>
  <si>
    <t>ENV13 - Required KPI</t>
  </si>
  <si>
    <t>147 / 151</t>
  </si>
  <si>
    <t>Greenhouse gas emissions</t>
  </si>
  <si>
    <t>ENV14 - Required KPI</t>
  </si>
  <si>
    <t>SFDR Annex 1 Table 2 Additional Real Estate PAI – 18 / SFDR Annex 1 Table 1 Universal PAI – 1</t>
  </si>
  <si>
    <t>ENV15 - Required KPI</t>
  </si>
  <si>
    <t>ENV16 - Required KPI</t>
  </si>
  <si>
    <t>ENV17 - Required KPI</t>
  </si>
  <si>
    <t>ENV18 - Required KPI</t>
  </si>
  <si>
    <t>ENV19 - Required KPI</t>
  </si>
  <si>
    <t>ENV20 - Required KPI</t>
  </si>
  <si>
    <t>SFDR Annex 1 Table 1 Universal PAI - 3</t>
  </si>
  <si>
    <t>ENV21 - Required KPI</t>
  </si>
  <si>
    <t>Climate change - Transition risks</t>
  </si>
  <si>
    <t>Exposure to fossil fuels through real estate assets (% of AUM)</t>
  </si>
  <si>
    <t>ENV22 - Required KPI</t>
  </si>
  <si>
    <t>SFDR Annex 1 Table 1 Real Estate  PAI – 17</t>
  </si>
  <si>
    <t>Climate change - Physical risks</t>
  </si>
  <si>
    <t>Proportion of assets that are at low risk, in any category, from climate-related physical hazards (% of AUM)</t>
  </si>
  <si>
    <t>ENV23 - Required KPI</t>
  </si>
  <si>
    <t>Climate change - physical risks</t>
  </si>
  <si>
    <t>Proportion of assets that are at medium risk, in any category, from climate-related physical hazards (% of AUM)</t>
  </si>
  <si>
    <t>Proportion of assets that are at high risk, in any category, from climate-related physical hazards (% of AUM)</t>
  </si>
  <si>
    <t>Water consumption</t>
  </si>
  <si>
    <t>Asset data - Sum of AL8.1</t>
  </si>
  <si>
    <t>ENV24 - Required KPI</t>
  </si>
  <si>
    <t>Waste management</t>
  </si>
  <si>
    <t>ENV25 - Required KPI</t>
  </si>
  <si>
    <t>Building certifications</t>
  </si>
  <si>
    <t>ENV26 - Required KPI</t>
  </si>
  <si>
    <t>Energy rating</t>
  </si>
  <si>
    <t>ENV27 - Required KPI</t>
  </si>
  <si>
    <t>Exposure to energy-inefficient real estate assets (% of AUM)</t>
  </si>
  <si>
    <t>ENV28 - Required KPI</t>
  </si>
  <si>
    <t>SFDR Annex 1 Table 1 Real Estate  PAI 18</t>
  </si>
  <si>
    <t>Asset data - Sum of AL3.1</t>
  </si>
  <si>
    <t>Asset data - Sum of AL3.2</t>
  </si>
  <si>
    <t>Asset data - Sum of AL3.3</t>
  </si>
  <si>
    <t>Asset data - Sum of AL3.4</t>
  </si>
  <si>
    <t>Asset data - Sum of AL3.5</t>
  </si>
  <si>
    <t>Environmental Asset Level Data</t>
  </si>
  <si>
    <t>Legend:</t>
  </si>
  <si>
    <t>Fields that could be copied from GRESB Asset Spreadsheet</t>
  </si>
  <si>
    <t>Fields that could be calculated from GRESB Asset Spreadsheet</t>
  </si>
  <si>
    <t>Identifier</t>
  </si>
  <si>
    <t>AL1.1</t>
  </si>
  <si>
    <t>AL1.2</t>
  </si>
  <si>
    <t>AL1.3</t>
  </si>
  <si>
    <t>AL1.4</t>
  </si>
  <si>
    <t>AL1.5</t>
  </si>
  <si>
    <t>AL1.6</t>
  </si>
  <si>
    <t>AL1.7</t>
  </si>
  <si>
    <t>AL1.8</t>
  </si>
  <si>
    <t>AL1.9</t>
  </si>
  <si>
    <t>AL1.10</t>
  </si>
  <si>
    <t>AL1.11</t>
  </si>
  <si>
    <t>AL1.12</t>
  </si>
  <si>
    <t>AL1.13</t>
  </si>
  <si>
    <t>AL1.14</t>
  </si>
  <si>
    <t>AL2.1</t>
  </si>
  <si>
    <t>AL2.2</t>
  </si>
  <si>
    <t>AL3.1</t>
  </si>
  <si>
    <t>AL3.2</t>
  </si>
  <si>
    <t>AL3.3</t>
  </si>
  <si>
    <t>AL3.4</t>
  </si>
  <si>
    <t>AL3.5</t>
  </si>
  <si>
    <t>AL4.1</t>
  </si>
  <si>
    <t>AL4.2</t>
  </si>
  <si>
    <t>AL4.3</t>
  </si>
  <si>
    <t>AL4.4</t>
  </si>
  <si>
    <t>AL4.5</t>
  </si>
  <si>
    <t>AL4.6</t>
  </si>
  <si>
    <t>AL5.1</t>
  </si>
  <si>
    <t>AL6.1</t>
  </si>
  <si>
    <t>AL7.1</t>
  </si>
  <si>
    <t>AL8.1</t>
  </si>
  <si>
    <t>AL10.1</t>
  </si>
  <si>
    <t>AL11.1</t>
  </si>
  <si>
    <t>AL11.2</t>
  </si>
  <si>
    <t>Field name</t>
  </si>
  <si>
    <t>Asset name</t>
  </si>
  <si>
    <t>Address 1</t>
  </si>
  <si>
    <t>Address 2</t>
  </si>
  <si>
    <t>Postal code</t>
  </si>
  <si>
    <t>City name</t>
  </si>
  <si>
    <t>Country</t>
  </si>
  <si>
    <t>GEO Code</t>
  </si>
  <si>
    <t>Asset sector</t>
  </si>
  <si>
    <t>Asset sub sector</t>
  </si>
  <si>
    <t>Asset life cycle</t>
  </si>
  <si>
    <t>Vehicle/fund name</t>
  </si>
  <si>
    <t>Manager internal vehicle/fund ID</t>
  </si>
  <si>
    <t>Asset exposed to fossil fuels (YES/NO)</t>
  </si>
  <si>
    <t>ENV1 - Required INREV KPI - Vehicle Level</t>
  </si>
  <si>
    <t>ENV2 - Required INREV KPI - Vehicle Level</t>
  </si>
  <si>
    <t>ENV3 - Required INREV KPI - Vehicle Level</t>
  </si>
  <si>
    <t>ENV4 - Required INREV KPI - Vehicle Level</t>
  </si>
  <si>
    <t>ENV5 - Required INREV KPI - Vehicle Level</t>
  </si>
  <si>
    <t>ENV6 / 7 - Required INREV KPI - Vehicle Level</t>
  </si>
  <si>
    <t>ENV8 - Required INREV KPI - Vehicle Level</t>
  </si>
  <si>
    <t>ENV9 - Required INREV KPI - Vehicle Level</t>
  </si>
  <si>
    <t>ENV10 - Required INREV KPI - Vehicle Level</t>
  </si>
  <si>
    <t>ENV11 - Required INREV KPI - Vehicle Level</t>
  </si>
  <si>
    <t>ENV12 - Required INREV KPI - Vehicle Level</t>
  </si>
  <si>
    <t>ENV14 - Required INREV KPI - Vehicle Level</t>
  </si>
  <si>
    <t>ENV15 - Required INREV KPI - Vehicle Level</t>
  </si>
  <si>
    <t>ENV16 - Required INREV KPI - Vehicle Level</t>
  </si>
  <si>
    <t>ENV17 - Required INREV KPI - Vehicle Level</t>
  </si>
  <si>
    <t>ENV18 - Required INREV KPI - Vehicle Level</t>
  </si>
  <si>
    <t>ENV19 - Required INREV KPI - Vehicle Level</t>
  </si>
  <si>
    <t>ENV20 / 21 - Required INREV KPI - Vehicle Level</t>
  </si>
  <si>
    <t>ENV20 - Required INREV KPI - Vehicle Level</t>
  </si>
  <si>
    <t>ENV22 - Required INREV KPI - Vehicle Level</t>
  </si>
  <si>
    <t>ENV23 - Required INREV KPI - Vehicle Level</t>
  </si>
  <si>
    <t>ENV24 - Required INREV KPI - Vehicle Level</t>
  </si>
  <si>
    <t>ENV25 - Required INREV KPI - Vehicle Level</t>
  </si>
  <si>
    <t>ENV26 - Required INREV KPI - Vehicle Level</t>
  </si>
  <si>
    <t>ENV27 / 28 - Required INREV KPI - Vehicle Level</t>
  </si>
  <si>
    <t>NA</t>
  </si>
  <si>
    <t>RC tab - C4</t>
  </si>
  <si>
    <t>RC tab - I5</t>
  </si>
  <si>
    <t>RC tab - H5</t>
  </si>
  <si>
    <t>RC tab - F5</t>
  </si>
  <si>
    <t>RC tab - E4</t>
  </si>
  <si>
    <t>GHG tab - E7</t>
  </si>
  <si>
    <t>GHG tab - I7</t>
  </si>
  <si>
    <t>GHG tab - O7</t>
  </si>
  <si>
    <t>BC tab - D6</t>
  </si>
  <si>
    <t>BC tab - E6</t>
  </si>
  <si>
    <t>BC tab - N6</t>
  </si>
  <si>
    <t>BC tab - O6</t>
  </si>
  <si>
    <t>Office</t>
  </si>
  <si>
    <t>Retail</t>
  </si>
  <si>
    <t>Hotel</t>
  </si>
  <si>
    <t>Leisure</t>
  </si>
  <si>
    <t>Health care</t>
  </si>
  <si>
    <t>Aged care</t>
  </si>
  <si>
    <t>Education</t>
  </si>
  <si>
    <t>Agricultural</t>
  </si>
  <si>
    <t>Other</t>
  </si>
  <si>
    <t>YES/NO</t>
  </si>
  <si>
    <t>INREV sector</t>
  </si>
  <si>
    <t>INREV sub sector</t>
  </si>
  <si>
    <t>Risks</t>
  </si>
  <si>
    <t>Yes</t>
  </si>
  <si>
    <t>Low</t>
  </si>
  <si>
    <t>No</t>
  </si>
  <si>
    <t>Office park</t>
  </si>
  <si>
    <t>Medium</t>
  </si>
  <si>
    <t>Residential</t>
  </si>
  <si>
    <t>Medical offices</t>
  </si>
  <si>
    <t>High</t>
  </si>
  <si>
    <t>Industrial/logistics</t>
  </si>
  <si>
    <t>Life sciences</t>
  </si>
  <si>
    <t>Parking</t>
  </si>
  <si>
    <t>Other office</t>
  </si>
  <si>
    <t>Student housing</t>
  </si>
  <si>
    <t>High street shop</t>
  </si>
  <si>
    <t>Shopping centre</t>
  </si>
  <si>
    <t>Retail park</t>
  </si>
  <si>
    <t>Retail warehouse</t>
  </si>
  <si>
    <t>Supermarket / superstore</t>
  </si>
  <si>
    <t>Department store</t>
  </si>
  <si>
    <t>Public houses/Bars and pubs</t>
  </si>
  <si>
    <t>Other retail (post offices, banks, etc)</t>
  </si>
  <si>
    <t>Private Rental Sector/Multi-family</t>
  </si>
  <si>
    <t>Private Rental Sector/Single-family</t>
  </si>
  <si>
    <t>Social housing</t>
  </si>
  <si>
    <t>Industrial</t>
  </si>
  <si>
    <t>Logistics</t>
  </si>
  <si>
    <t>Distribution warehouse</t>
  </si>
  <si>
    <t>Other industrial/logistics</t>
  </si>
  <si>
    <t>Student Housing - Direct Let</t>
  </si>
  <si>
    <t>Student Housing - Leased</t>
  </si>
  <si>
    <t>Health &amp; Fitness</t>
  </si>
  <si>
    <t>Restaurants</t>
  </si>
  <si>
    <t>Other leisure (cinema / bowling etc)</t>
  </si>
  <si>
    <t>Hospital</t>
  </si>
  <si>
    <t>Hospitals care homes</t>
  </si>
  <si>
    <t>Assisted living homes</t>
  </si>
  <si>
    <t>Retirement homes</t>
  </si>
  <si>
    <t>Nursing homes</t>
  </si>
  <si>
    <t>Other aged care</t>
  </si>
  <si>
    <t>Health clubs</t>
  </si>
  <si>
    <t>Education centers</t>
  </si>
  <si>
    <t>Kindergardens</t>
  </si>
  <si>
    <t>Farms</t>
  </si>
  <si>
    <t>Woodland</t>
  </si>
  <si>
    <t>Data centres</t>
  </si>
  <si>
    <t>Self-storage</t>
  </si>
  <si>
    <t>Other real estate type</t>
  </si>
  <si>
    <t>Portfolio Allocation</t>
  </si>
  <si>
    <t>Industrial / Logistics</t>
  </si>
  <si>
    <t>Mixed</t>
  </si>
  <si>
    <t>Student Housing</t>
  </si>
  <si>
    <t>Health Care</t>
  </si>
  <si>
    <t>Development</t>
  </si>
  <si>
    <t>Development Office</t>
  </si>
  <si>
    <t>Development Retail</t>
  </si>
  <si>
    <t>Development Industrial / Logistics</t>
  </si>
  <si>
    <t>Development Residential</t>
  </si>
  <si>
    <t>Development Mixed</t>
  </si>
  <si>
    <t>Development Parking</t>
  </si>
  <si>
    <t>Development Student Housing</t>
  </si>
  <si>
    <t>Development Hotel</t>
  </si>
  <si>
    <t>Development Leisure</t>
  </si>
  <si>
    <t>Development Healthcare</t>
  </si>
  <si>
    <t>Development Aged care</t>
  </si>
  <si>
    <t>ID</t>
  </si>
  <si>
    <t>NR</t>
  </si>
  <si>
    <t>Ranking</t>
  </si>
  <si>
    <t>True Ranking</t>
  </si>
  <si>
    <t>All Portfolio Data</t>
  </si>
  <si>
    <t>Total</t>
  </si>
  <si>
    <t>Development
Student Housing</t>
  </si>
  <si>
    <t>Dynamic Dropdown all data</t>
  </si>
  <si>
    <t>ALL COUNTRIES</t>
  </si>
  <si>
    <t>Country (selection sectors)</t>
  </si>
  <si>
    <t>Development Industrial /
Logistcis</t>
  </si>
  <si>
    <t>Select</t>
  </si>
  <si>
    <t>Country (selection countries)</t>
  </si>
  <si>
    <t>All Portfolio Allocation Data</t>
  </si>
  <si>
    <t>True ranking</t>
  </si>
  <si>
    <t>Ranking Portfolio Data</t>
  </si>
  <si>
    <t>ALL SECTORS</t>
  </si>
  <si>
    <t>Data after selection country</t>
  </si>
  <si>
    <t>Ranking after selection countries</t>
  </si>
  <si>
    <t>Tenants</t>
  </si>
  <si>
    <t>Number</t>
  </si>
  <si>
    <t>Overview Data</t>
  </si>
  <si>
    <t>Divide</t>
  </si>
  <si>
    <t>Graph 4</t>
  </si>
  <si>
    <t>Item</t>
  </si>
  <si>
    <t>Full Amount</t>
  </si>
  <si>
    <t>0-1 year</t>
  </si>
  <si>
    <t>(Thousands)</t>
  </si>
  <si>
    <t>1,000</t>
  </si>
  <si>
    <t>1-2 years</t>
  </si>
  <si>
    <t>(Millions)</t>
  </si>
  <si>
    <t>1,000,000</t>
  </si>
  <si>
    <t>2-3 years</t>
  </si>
  <si>
    <t>3-4 years</t>
  </si>
  <si>
    <t>4-5 years</t>
  </si>
  <si>
    <t>&gt;5 years</t>
  </si>
  <si>
    <t>Aged Care</t>
  </si>
  <si>
    <t>Top:</t>
  </si>
  <si>
    <t>Specified:</t>
  </si>
  <si>
    <t>Graph 5</t>
  </si>
  <si>
    <t>Not specified:</t>
  </si>
  <si>
    <t>NOI</t>
  </si>
  <si>
    <t>Graph title:</t>
  </si>
  <si>
    <t>Occupancy</t>
  </si>
  <si>
    <t>Capex as % of NOI</t>
  </si>
  <si>
    <t>Graph 6</t>
  </si>
  <si>
    <t>FV of Inv Portfolio</t>
  </si>
  <si>
    <t>Vehicle NAV</t>
  </si>
  <si>
    <t>INREV NAV</t>
  </si>
  <si>
    <t>Selection Sector</t>
  </si>
  <si>
    <t>Selection Country</t>
  </si>
  <si>
    <t>Selection sectors</t>
  </si>
  <si>
    <t>Total per sector</t>
  </si>
  <si>
    <t>Legal Fund Structure</t>
  </si>
  <si>
    <t xml:space="preserve">Structure </t>
  </si>
  <si>
    <t>SCP</t>
  </si>
  <si>
    <t>Currency (ISO)</t>
  </si>
  <si>
    <t>Release</t>
  </si>
  <si>
    <t>Nr</t>
  </si>
  <si>
    <t>Region Country</t>
  </si>
  <si>
    <t>Style Classification Parameters</t>
  </si>
  <si>
    <t>For testing</t>
  </si>
  <si>
    <t>For calculating style</t>
  </si>
  <si>
    <t>SCPa</t>
  </si>
  <si>
    <t>Id</t>
  </si>
  <si>
    <t>Sub continent</t>
  </si>
  <si>
    <t>Continent</t>
  </si>
  <si>
    <t>Alpha2</t>
  </si>
  <si>
    <t>Alpha3</t>
  </si>
  <si>
    <t>Period</t>
  </si>
  <si>
    <t>PeriodNr</t>
  </si>
  <si>
    <t>Sequence</t>
  </si>
  <si>
    <t>Name</t>
  </si>
  <si>
    <t>Quarters</t>
  </si>
  <si>
    <t>Years</t>
  </si>
  <si>
    <t>AB</t>
  </si>
  <si>
    <t>Open end</t>
  </si>
  <si>
    <t>EUR (EURO)</t>
  </si>
  <si>
    <t>EUR</t>
  </si>
  <si>
    <t>Austria</t>
  </si>
  <si>
    <t>Eurozone</t>
  </si>
  <si>
    <t>Europe</t>
  </si>
  <si>
    <t>1. Target % non income producing Investments</t>
  </si>
  <si>
    <t xml:space="preserve">&gt; 15% - ≤ 40% </t>
  </si>
  <si>
    <t>XX</t>
  </si>
  <si>
    <t>XXX</t>
  </si>
  <si>
    <t>Q1 2005</t>
  </si>
  <si>
    <t>200501</t>
  </si>
  <si>
    <t>Q1</t>
  </si>
  <si>
    <t>AG</t>
  </si>
  <si>
    <t>Closed end</t>
  </si>
  <si>
    <t>Core ≤ 40%</t>
  </si>
  <si>
    <t>GBP (UK STERLING)</t>
  </si>
  <si>
    <t>GBP</t>
  </si>
  <si>
    <t>Belgium</t>
  </si>
  <si>
    <t>2. Target % of (re)development exposure</t>
  </si>
  <si>
    <t xml:space="preserve">≤ 15% </t>
  </si>
  <si>
    <t>Albania</t>
  </si>
  <si>
    <t>Non Eurozone</t>
  </si>
  <si>
    <t>AL</t>
  </si>
  <si>
    <t>ALB</t>
  </si>
  <si>
    <t>Q2 2005</t>
  </si>
  <si>
    <t>200502</t>
  </si>
  <si>
    <t>Q2</t>
  </si>
  <si>
    <t>Anlagestiftung</t>
  </si>
  <si>
    <t>Core &gt; 40%</t>
  </si>
  <si>
    <t>USD (US DOLLAR)</t>
  </si>
  <si>
    <t>USD</t>
  </si>
  <si>
    <t>Estonia</t>
  </si>
  <si>
    <t>3. Maximum LTV</t>
  </si>
  <si>
    <t>Algeria</t>
  </si>
  <si>
    <t>Northern Africa</t>
  </si>
  <si>
    <t>Africa</t>
  </si>
  <si>
    <t>DZ</t>
  </si>
  <si>
    <t>DZA</t>
  </si>
  <si>
    <t>Q3 2005</t>
  </si>
  <si>
    <t>200503</t>
  </si>
  <si>
    <t>Q3</t>
  </si>
  <si>
    <t>Common Investment Fund</t>
  </si>
  <si>
    <t>Data</t>
  </si>
  <si>
    <t>Value Added</t>
  </si>
  <si>
    <t>AUS (AUSTRALIAN DOLLAR)</t>
  </si>
  <si>
    <t>AUS</t>
  </si>
  <si>
    <t>Finland</t>
  </si>
  <si>
    <t xml:space="preserve">&gt; 40% </t>
  </si>
  <si>
    <t>American Samoa</t>
  </si>
  <si>
    <t>Oceania</t>
  </si>
  <si>
    <t>Asia</t>
  </si>
  <si>
    <t>AS</t>
  </si>
  <si>
    <t>ASM</t>
  </si>
  <si>
    <t>Q4 2005</t>
  </si>
  <si>
    <t>200504</t>
  </si>
  <si>
    <t>Q4</t>
  </si>
  <si>
    <t xml:space="preserve">Corporate </t>
  </si>
  <si>
    <t>Preliminary</t>
  </si>
  <si>
    <t>Opportunity</t>
  </si>
  <si>
    <t>BRL (BRAZIL REAL)</t>
  </si>
  <si>
    <t>BRL</t>
  </si>
  <si>
    <t>France</t>
  </si>
  <si>
    <t>Max value:</t>
  </si>
  <si>
    <t>Andorra</t>
  </si>
  <si>
    <t>AD</t>
  </si>
  <si>
    <t>AND</t>
  </si>
  <si>
    <t>FY 2005</t>
  </si>
  <si>
    <t>FY</t>
  </si>
  <si>
    <t>CV</t>
  </si>
  <si>
    <t>Final</t>
  </si>
  <si>
    <t>CAD (CANADIAN DOLLAR)</t>
  </si>
  <si>
    <t>CAD</t>
  </si>
  <si>
    <t>Germany</t>
  </si>
  <si>
    <t>SCPb</t>
  </si>
  <si>
    <t>Angola</t>
  </si>
  <si>
    <t>Sub Saharan Africa</t>
  </si>
  <si>
    <t>AO</t>
  </si>
  <si>
    <t>AGO</t>
  </si>
  <si>
    <t>YTD 2005</t>
  </si>
  <si>
    <t>YTD</t>
  </si>
  <si>
    <t>Dutch N.V.</t>
  </si>
  <si>
    <t>Final &amp; Audited</t>
  </si>
  <si>
    <t>CHF (SWISS FRANC)</t>
  </si>
  <si>
    <t>CHF</t>
  </si>
  <si>
    <t>Greece</t>
  </si>
  <si>
    <t>4. Target return derived from income</t>
  </si>
  <si>
    <t>Anguilla</t>
  </si>
  <si>
    <t>Americas</t>
  </si>
  <si>
    <t>AI</t>
  </si>
  <si>
    <t>AIA</t>
  </si>
  <si>
    <t>Q1 2006</t>
  </si>
  <si>
    <t>200601</t>
  </si>
  <si>
    <t>FCP</t>
  </si>
  <si>
    <t>CNY (YUAN RENMINBI)</t>
  </si>
  <si>
    <t>CNY</t>
  </si>
  <si>
    <t>Ireland</t>
  </si>
  <si>
    <t xml:space="preserve">≤ 5% </t>
  </si>
  <si>
    <t>Antarctica</t>
  </si>
  <si>
    <t>AQ</t>
  </si>
  <si>
    <t>ATA</t>
  </si>
  <si>
    <t>Q2 2006</t>
  </si>
  <si>
    <t>200602</t>
  </si>
  <si>
    <t>FGR</t>
  </si>
  <si>
    <t>Yes/No</t>
  </si>
  <si>
    <t>CZK (CZECH KORUNA)</t>
  </si>
  <si>
    <t>CZK</t>
  </si>
  <si>
    <t>Italy</t>
  </si>
  <si>
    <t>Final Style:</t>
  </si>
  <si>
    <t xml:space="preserve">&gt; 5 - ≤ 25% </t>
  </si>
  <si>
    <t>Antigua and Barbuda</t>
  </si>
  <si>
    <t>ATG</t>
  </si>
  <si>
    <t>Q3 2006</t>
  </si>
  <si>
    <t>200603</t>
  </si>
  <si>
    <t>German KAG</t>
  </si>
  <si>
    <t>DKK (DANISH KRONE)</t>
  </si>
  <si>
    <t>DKK</t>
  </si>
  <si>
    <t>Luxembourg</t>
  </si>
  <si>
    <t xml:space="preserve">&gt; 25% </t>
  </si>
  <si>
    <t>Argentina</t>
  </si>
  <si>
    <t>AR</t>
  </si>
  <si>
    <t>ARG</t>
  </si>
  <si>
    <t>Q4 2006</t>
  </si>
  <si>
    <t>200604</t>
  </si>
  <si>
    <t>Investment Company</t>
  </si>
  <si>
    <t>EGP (EGYPTIAN POUND)</t>
  </si>
  <si>
    <t>EGP</t>
  </si>
  <si>
    <t>Netherlands</t>
  </si>
  <si>
    <t>Armenia</t>
  </si>
  <si>
    <t>AM</t>
  </si>
  <si>
    <t>ARM</t>
  </si>
  <si>
    <t>FY 2006</t>
  </si>
  <si>
    <t>Investment Fund</t>
  </si>
  <si>
    <t>HKD (HONGKONG DOLLAR)</t>
  </si>
  <si>
    <t>HKD</t>
  </si>
  <si>
    <t>Portugal</t>
  </si>
  <si>
    <t>SCPc</t>
  </si>
  <si>
    <t>Aruba</t>
  </si>
  <si>
    <t>AW</t>
  </si>
  <si>
    <t>ABW</t>
  </si>
  <si>
    <t>YTD 2006</t>
  </si>
  <si>
    <t>Irish QIF</t>
  </si>
  <si>
    <t>Net/Gross</t>
  </si>
  <si>
    <t>IDR (INDONES. RUPIAH)</t>
  </si>
  <si>
    <t>IDR</t>
  </si>
  <si>
    <t>Slovakia</t>
  </si>
  <si>
    <t>Australia</t>
  </si>
  <si>
    <t>AU</t>
  </si>
  <si>
    <t>Q1 2007</t>
  </si>
  <si>
    <t>200701</t>
  </si>
  <si>
    <t>Limited Liability Partnership</t>
  </si>
  <si>
    <t>Net</t>
  </si>
  <si>
    <t>INR (INDIAN RUPEE)</t>
  </si>
  <si>
    <t>INR</t>
  </si>
  <si>
    <t>Slovenia</t>
  </si>
  <si>
    <t>≥ 60%</t>
  </si>
  <si>
    <t>AT</t>
  </si>
  <si>
    <t>AUT</t>
  </si>
  <si>
    <t>Q2 2007</t>
  </si>
  <si>
    <t>200702</t>
  </si>
  <si>
    <t>Limited Partnership</t>
  </si>
  <si>
    <t>Gross</t>
  </si>
  <si>
    <t>JPY (JAPANESE YEN)</t>
  </si>
  <si>
    <t>JPY</t>
  </si>
  <si>
    <t>Spain</t>
  </si>
  <si>
    <t>N/A</t>
  </si>
  <si>
    <t>Azerbaijan</t>
  </si>
  <si>
    <t>AZ</t>
  </si>
  <si>
    <t>AZE</t>
  </si>
  <si>
    <t>Q3 2007</t>
  </si>
  <si>
    <t>200703</t>
  </si>
  <si>
    <t>Luxembourg SICAV</t>
  </si>
  <si>
    <t>KHR (CAMBODIA RIEL)</t>
  </si>
  <si>
    <t>KHR</t>
  </si>
  <si>
    <t>Bulgaria</t>
  </si>
  <si>
    <t>Bahamas</t>
  </si>
  <si>
    <t>BS</t>
  </si>
  <si>
    <t>BHS</t>
  </si>
  <si>
    <t>Q4 2007</t>
  </si>
  <si>
    <t>200704</t>
  </si>
  <si>
    <t>Luxembourg unregulated vehicle</t>
  </si>
  <si>
    <t>KRW (KOREAN (S) WON)</t>
  </si>
  <si>
    <t>KRW</t>
  </si>
  <si>
    <t>Czech Republic</t>
  </si>
  <si>
    <t>SCPd</t>
  </si>
  <si>
    <t>Bahrain</t>
  </si>
  <si>
    <t>Middle East</t>
  </si>
  <si>
    <t>BH</t>
  </si>
  <si>
    <t>BHR</t>
  </si>
  <si>
    <t>FY 2007</t>
  </si>
  <si>
    <t>Managed Fund</t>
  </si>
  <si>
    <t>KWD (KUWAITI DINAR)</t>
  </si>
  <si>
    <t>KWD</t>
  </si>
  <si>
    <t>Denmark</t>
  </si>
  <si>
    <t>Bangladesh</t>
  </si>
  <si>
    <t>BD</t>
  </si>
  <si>
    <t>BGD</t>
  </si>
  <si>
    <t>YTD 2007</t>
  </si>
  <si>
    <t>Marchandis de Biens</t>
  </si>
  <si>
    <t>MMK (MYANMAR KYAT)</t>
  </si>
  <si>
    <t>MMK</t>
  </si>
  <si>
    <t>Hungary</t>
  </si>
  <si>
    <t xml:space="preserve">≤ 40% </t>
  </si>
  <si>
    <t>Barbados</t>
  </si>
  <si>
    <t>BB</t>
  </si>
  <si>
    <t>BRB</t>
  </si>
  <si>
    <t>Q1 2008</t>
  </si>
  <si>
    <t>200801</t>
  </si>
  <si>
    <t>Part II UCI</t>
  </si>
  <si>
    <t>MOP (MACAU PATACA)</t>
  </si>
  <si>
    <t>MOP</t>
  </si>
  <si>
    <t>Latvia</t>
  </si>
  <si>
    <t>Belarus</t>
  </si>
  <si>
    <t>BY</t>
  </si>
  <si>
    <t>BLR</t>
  </si>
  <si>
    <t>Q2 2008</t>
  </si>
  <si>
    <t>200802</t>
  </si>
  <si>
    <t>Property unit trust</t>
  </si>
  <si>
    <t>MUR (MAURITIUS RUPEE)</t>
  </si>
  <si>
    <t>MUR</t>
  </si>
  <si>
    <t>Lithuania</t>
  </si>
  <si>
    <t xml:space="preserve">&gt; 40% - ≤ 60% </t>
  </si>
  <si>
    <t>BE</t>
  </si>
  <si>
    <t>BEL</t>
  </si>
  <si>
    <t>Q3 2008</t>
  </si>
  <si>
    <t>200803</t>
  </si>
  <si>
    <t>Real Estate Collective Investment Products</t>
  </si>
  <si>
    <t>MXN (MEXICAN NEW)</t>
  </si>
  <si>
    <t>MXN</t>
  </si>
  <si>
    <t>Norway</t>
  </si>
  <si>
    <t xml:space="preserve">&gt; 60% </t>
  </si>
  <si>
    <t>Belize</t>
  </si>
  <si>
    <t>BZ</t>
  </si>
  <si>
    <t>BLZ</t>
  </si>
  <si>
    <t>Q4 2008</t>
  </si>
  <si>
    <t>200804</t>
  </si>
  <si>
    <t>Real Estate Company</t>
  </si>
  <si>
    <t>MYR (RINGGIT MALAYSIA)</t>
  </si>
  <si>
    <t>MYR</t>
  </si>
  <si>
    <t>Poland</t>
  </si>
  <si>
    <t>Benin</t>
  </si>
  <si>
    <t>BJ</t>
  </si>
  <si>
    <t>BEN</t>
  </si>
  <si>
    <t>FY 2008</t>
  </si>
  <si>
    <t>Real Estate Fund</t>
  </si>
  <si>
    <t>NOK (NORWEGIAN KRONE)</t>
  </si>
  <si>
    <t>NOK</t>
  </si>
  <si>
    <t>Romania</t>
  </si>
  <si>
    <t>Bermuda</t>
  </si>
  <si>
    <t>BM</t>
  </si>
  <si>
    <t>BMU</t>
  </si>
  <si>
    <t>YTD 2008</t>
  </si>
  <si>
    <t>REIT</t>
  </si>
  <si>
    <t>NZD (NEW ZEALAND DOLLAR)</t>
  </si>
  <si>
    <t>NZD</t>
  </si>
  <si>
    <t>Russia</t>
  </si>
  <si>
    <t>Bhutan</t>
  </si>
  <si>
    <t>BT</t>
  </si>
  <si>
    <t>BTN</t>
  </si>
  <si>
    <t>Q1 2009</t>
  </si>
  <si>
    <t>200901</t>
  </si>
  <si>
    <t>SCI</t>
  </si>
  <si>
    <t>PHP (PHILIPPINE PESO)</t>
  </si>
  <si>
    <t>PHP</t>
  </si>
  <si>
    <t>Sweden</t>
  </si>
  <si>
    <t>Bolivia</t>
  </si>
  <si>
    <t>BO</t>
  </si>
  <si>
    <t>BOL</t>
  </si>
  <si>
    <t>Q2 2009</t>
  </si>
  <si>
    <t>200902</t>
  </si>
  <si>
    <t>SCPI</t>
  </si>
  <si>
    <t>PKR (PAKISTAN RUPEE)</t>
  </si>
  <si>
    <t>PKR</t>
  </si>
  <si>
    <t>Switzerland</t>
  </si>
  <si>
    <t>Bosnia and Herzegovina</t>
  </si>
  <si>
    <t>BA</t>
  </si>
  <si>
    <t>BIH</t>
  </si>
  <si>
    <t>Q3 2009</t>
  </si>
  <si>
    <t>200903</t>
  </si>
  <si>
    <t>SICAV</t>
  </si>
  <si>
    <t>PTE (PORTUGUE ESCUDO)</t>
  </si>
  <si>
    <t>PTE</t>
  </si>
  <si>
    <t>Turkey</t>
  </si>
  <si>
    <t>Botswana</t>
  </si>
  <si>
    <t>BW</t>
  </si>
  <si>
    <t>BWA</t>
  </si>
  <si>
    <t>Q4 2009</t>
  </si>
  <si>
    <t>200904</t>
  </si>
  <si>
    <t>SICAV-SIF</t>
  </si>
  <si>
    <t>RUB (RUSSIAN RUBLE)</t>
  </si>
  <si>
    <t>RUB</t>
  </si>
  <si>
    <t>United Kingdom</t>
  </si>
  <si>
    <t>Bouvet Island</t>
  </si>
  <si>
    <t>BV</t>
  </si>
  <si>
    <t>BVT</t>
  </si>
  <si>
    <t>FY 2009</t>
  </si>
  <si>
    <t>SICAR</t>
  </si>
  <si>
    <t>SEK (SWEDISH KRONA)</t>
  </si>
  <si>
    <t>SEK</t>
  </si>
  <si>
    <t>Other Europe</t>
  </si>
  <si>
    <t>Brazil</t>
  </si>
  <si>
    <t>BR</t>
  </si>
  <si>
    <t>BRA</t>
  </si>
  <si>
    <t>YTD 2009</t>
  </si>
  <si>
    <t>SIF</t>
  </si>
  <si>
    <t>SGD (SINGAPORE DOLLAR)</t>
  </si>
  <si>
    <t>SGD</t>
  </si>
  <si>
    <t>British Virgin Islands</t>
  </si>
  <si>
    <t>VG</t>
  </si>
  <si>
    <t>VGB</t>
  </si>
  <si>
    <t>Q1 2010</t>
  </si>
  <si>
    <t>201001</t>
  </si>
  <si>
    <t>SOPARFI</t>
  </si>
  <si>
    <t>THB (THAI BAHT)</t>
  </si>
  <si>
    <t>THB</t>
  </si>
  <si>
    <t>Cambodia</t>
  </si>
  <si>
    <t>Brunei Darussalam</t>
  </si>
  <si>
    <t>BN</t>
  </si>
  <si>
    <t>BRN</t>
  </si>
  <si>
    <t>Q2 2010</t>
  </si>
  <si>
    <t>201002</t>
  </si>
  <si>
    <t>Societe Anonyme</t>
  </si>
  <si>
    <t>TRL (TURKISH LIRA)</t>
  </si>
  <si>
    <t>TRL</t>
  </si>
  <si>
    <t>China</t>
  </si>
  <si>
    <t>BG</t>
  </si>
  <si>
    <t>BGR</t>
  </si>
  <si>
    <t>Q3 2010</t>
  </si>
  <si>
    <t>201003</t>
  </si>
  <si>
    <t>Special Fund</t>
  </si>
  <si>
    <t>TWD (NEW TAIWAN $)</t>
  </si>
  <si>
    <t>TWD</t>
  </si>
  <si>
    <t>Hong Kong</t>
  </si>
  <si>
    <t>Burkina Faso</t>
  </si>
  <si>
    <t>BF</t>
  </si>
  <si>
    <t>BFA</t>
  </si>
  <si>
    <t>Q4 2010</t>
  </si>
  <si>
    <t>201004</t>
  </si>
  <si>
    <t>SPPICAV</t>
  </si>
  <si>
    <t>VND (VIETNAMESE DONG)</t>
  </si>
  <si>
    <t>VND</t>
  </si>
  <si>
    <t>India</t>
  </si>
  <si>
    <t>Burundi</t>
  </si>
  <si>
    <t>BI</t>
  </si>
  <si>
    <t>BDI</t>
  </si>
  <si>
    <t>FY 2010</t>
  </si>
  <si>
    <t>Unit Trust</t>
  </si>
  <si>
    <t>Indonesia</t>
  </si>
  <si>
    <t>KH</t>
  </si>
  <si>
    <t>KHM</t>
  </si>
  <si>
    <t>FY 2020</t>
  </si>
  <si>
    <t>Other, please specify in the comment box.</t>
  </si>
  <si>
    <t>Japan</t>
  </si>
  <si>
    <t>Cameroon</t>
  </si>
  <si>
    <t>CM</t>
  </si>
  <si>
    <t>CMR</t>
  </si>
  <si>
    <t>YTD 2010</t>
  </si>
  <si>
    <t>Macau</t>
  </si>
  <si>
    <t>Canada</t>
  </si>
  <si>
    <t>CA</t>
  </si>
  <si>
    <t>CAN</t>
  </si>
  <si>
    <t>Q1 2011</t>
  </si>
  <si>
    <t>201101</t>
  </si>
  <si>
    <t>Style</t>
  </si>
  <si>
    <t>Malaysia</t>
  </si>
  <si>
    <t>Cape Verde</t>
  </si>
  <si>
    <t>CPV</t>
  </si>
  <si>
    <t>Q2 2011</t>
  </si>
  <si>
    <t>201102</t>
  </si>
  <si>
    <t>Core</t>
  </si>
  <si>
    <t>New Zealand</t>
  </si>
  <si>
    <t>Cayman Islands</t>
  </si>
  <si>
    <t>KY</t>
  </si>
  <si>
    <t>CYM</t>
  </si>
  <si>
    <t>Q3 2011</t>
  </si>
  <si>
    <t>201103</t>
  </si>
  <si>
    <t>Philippines</t>
  </si>
  <si>
    <t>Central African Republic</t>
  </si>
  <si>
    <t>CF</t>
  </si>
  <si>
    <t>CAF</t>
  </si>
  <si>
    <t>Q4 2011</t>
  </si>
  <si>
    <t>201104</t>
  </si>
  <si>
    <t xml:space="preserve">Opportunity </t>
  </si>
  <si>
    <t>Singapore</t>
  </si>
  <si>
    <t>Chad</t>
  </si>
  <si>
    <t>TD</t>
  </si>
  <si>
    <t>TCD</t>
  </si>
  <si>
    <t>FY 2011</t>
  </si>
  <si>
    <t>South Korea</t>
  </si>
  <si>
    <t>Chile</t>
  </si>
  <si>
    <t>CL</t>
  </si>
  <si>
    <t>CHL</t>
  </si>
  <si>
    <t>YTD 2011</t>
  </si>
  <si>
    <t>Thailand</t>
  </si>
  <si>
    <t>CN</t>
  </si>
  <si>
    <t>CHN</t>
  </si>
  <si>
    <t>Q1 2012</t>
  </si>
  <si>
    <t>201201</t>
  </si>
  <si>
    <t>Unit of Area Measurement</t>
  </si>
  <si>
    <t>Vietnam</t>
  </si>
  <si>
    <t>Christmas Island</t>
  </si>
  <si>
    <t>CX</t>
  </si>
  <si>
    <t>CXR</t>
  </si>
  <si>
    <t>Q2 2012</t>
  </si>
  <si>
    <t>201202</t>
  </si>
  <si>
    <t>SqF</t>
  </si>
  <si>
    <t>Other Asia</t>
  </si>
  <si>
    <t>Cocos (Keeling) Islands</t>
  </si>
  <si>
    <t>CC</t>
  </si>
  <si>
    <t>CCK</t>
  </si>
  <si>
    <t>Q3 2012</t>
  </si>
  <si>
    <t>201203</t>
  </si>
  <si>
    <t>SqM</t>
  </si>
  <si>
    <t xml:space="preserve">North East </t>
  </si>
  <si>
    <t>Colombia</t>
  </si>
  <si>
    <t>CO</t>
  </si>
  <si>
    <t>COL</t>
  </si>
  <si>
    <t>Q4 2012</t>
  </si>
  <si>
    <t>201204</t>
  </si>
  <si>
    <t>mu</t>
  </si>
  <si>
    <t>Mid East</t>
  </si>
  <si>
    <t>Comoros, Union of the</t>
  </si>
  <si>
    <t>KM</t>
  </si>
  <si>
    <t>COM</t>
  </si>
  <si>
    <t>FY 2012</t>
  </si>
  <si>
    <t>ping</t>
  </si>
  <si>
    <t>South East</t>
  </si>
  <si>
    <t>Congo</t>
  </si>
  <si>
    <t>CD</t>
  </si>
  <si>
    <t>COD</t>
  </si>
  <si>
    <t>YTD 2012</t>
  </si>
  <si>
    <t>pyung</t>
  </si>
  <si>
    <t>South West</t>
  </si>
  <si>
    <t>CG</t>
  </si>
  <si>
    <t>COG</t>
  </si>
  <si>
    <t>Q1 2013</t>
  </si>
  <si>
    <t>201301</t>
  </si>
  <si>
    <t>tsubo</t>
  </si>
  <si>
    <t>Mountain</t>
  </si>
  <si>
    <t>Cook Islands</t>
  </si>
  <si>
    <t>CK</t>
  </si>
  <si>
    <t>COK</t>
  </si>
  <si>
    <t>Q2 2013</t>
  </si>
  <si>
    <t>201302</t>
  </si>
  <si>
    <t>Pacific</t>
  </si>
  <si>
    <t>Costa Rica</t>
  </si>
  <si>
    <t>CR</t>
  </si>
  <si>
    <t>CRI</t>
  </si>
  <si>
    <t>Q3 2013</t>
  </si>
  <si>
    <t>201303</t>
  </si>
  <si>
    <t>West North Central</t>
  </si>
  <si>
    <t>Cote D'Ivoire</t>
  </si>
  <si>
    <t>CI</t>
  </si>
  <si>
    <t>CIV</t>
  </si>
  <si>
    <t>Q4 2013</t>
  </si>
  <si>
    <t>201304</t>
  </si>
  <si>
    <t>East North Central</t>
  </si>
  <si>
    <t>Croatia</t>
  </si>
  <si>
    <t>HR</t>
  </si>
  <si>
    <t>HRV</t>
  </si>
  <si>
    <t>FY 2013</t>
  </si>
  <si>
    <t>IFRS-EU</t>
  </si>
  <si>
    <t>Cuba</t>
  </si>
  <si>
    <t>CU</t>
  </si>
  <si>
    <t>CUB</t>
  </si>
  <si>
    <t>YTD 2013</t>
  </si>
  <si>
    <t>IFRS-Other</t>
  </si>
  <si>
    <t>Mexico</t>
  </si>
  <si>
    <t>Cyprus</t>
  </si>
  <si>
    <t>CY</t>
  </si>
  <si>
    <t>CYP</t>
  </si>
  <si>
    <t>Q1 2014</t>
  </si>
  <si>
    <t>201401</t>
  </si>
  <si>
    <t>Dutch GAAP</t>
  </si>
  <si>
    <t>Central America</t>
  </si>
  <si>
    <t>CZ</t>
  </si>
  <si>
    <t>CZE</t>
  </si>
  <si>
    <t>Q2 2014</t>
  </si>
  <si>
    <t>201402</t>
  </si>
  <si>
    <t>French GAAP</t>
  </si>
  <si>
    <t>DK</t>
  </si>
  <si>
    <t>DNK</t>
  </si>
  <si>
    <t>Q3 2014</t>
  </si>
  <si>
    <t>201403</t>
  </si>
  <si>
    <t>German GAAP</t>
  </si>
  <si>
    <t>Djibouti</t>
  </si>
  <si>
    <t>DJ</t>
  </si>
  <si>
    <t>DJI</t>
  </si>
  <si>
    <t>Q4 2014</t>
  </si>
  <si>
    <t>201404</t>
  </si>
  <si>
    <t>Italian GAAP</t>
  </si>
  <si>
    <t>Peru</t>
  </si>
  <si>
    <t>Dominica</t>
  </si>
  <si>
    <t>DM</t>
  </si>
  <si>
    <t>DMA</t>
  </si>
  <si>
    <t>FY 2014</t>
  </si>
  <si>
    <t>Jersey GAAP</t>
  </si>
  <si>
    <t>Other South America</t>
  </si>
  <si>
    <t>Dominican Republic</t>
  </si>
  <si>
    <t>DO</t>
  </si>
  <si>
    <t>DOM</t>
  </si>
  <si>
    <t>YTD 2014</t>
  </si>
  <si>
    <t>Luxembourg GAAP</t>
  </si>
  <si>
    <t>Ecuador</t>
  </si>
  <si>
    <t>EC</t>
  </si>
  <si>
    <t>ECU</t>
  </si>
  <si>
    <t>Q1 2015</t>
  </si>
  <si>
    <t>201501</t>
  </si>
  <si>
    <t>UK GAAP</t>
  </si>
  <si>
    <t>Egypt</t>
  </si>
  <si>
    <t>EG</t>
  </si>
  <si>
    <t>EGY</t>
  </si>
  <si>
    <t>Q2 2015</t>
  </si>
  <si>
    <t>201502</t>
  </si>
  <si>
    <t>US GAAP</t>
  </si>
  <si>
    <t>El Salvador</t>
  </si>
  <si>
    <t>SV</t>
  </si>
  <si>
    <t>SLV</t>
  </si>
  <si>
    <t>Q3 2015</t>
  </si>
  <si>
    <t>201503</t>
  </si>
  <si>
    <t>Other (specify in comments)</t>
  </si>
  <si>
    <t>Equatorial Guinea</t>
  </si>
  <si>
    <t>GQ</t>
  </si>
  <si>
    <t>GNQ</t>
  </si>
  <si>
    <t>Q4 2015</t>
  </si>
  <si>
    <t>201504</t>
  </si>
  <si>
    <t>Vehicle specific accounting standard</t>
  </si>
  <si>
    <t>Eritrea</t>
  </si>
  <si>
    <t>ER</t>
  </si>
  <si>
    <t>ERI</t>
  </si>
  <si>
    <t>FY 2015</t>
  </si>
  <si>
    <t>EE</t>
  </si>
  <si>
    <t>EST</t>
  </si>
  <si>
    <t>YTD 2015</t>
  </si>
  <si>
    <t>Ethiopia</t>
  </si>
  <si>
    <t>ET</t>
  </si>
  <si>
    <t>ETH</t>
  </si>
  <si>
    <t>Q1 2016</t>
  </si>
  <si>
    <t>201601</t>
  </si>
  <si>
    <t>Faeroe Islands</t>
  </si>
  <si>
    <t>FO</t>
  </si>
  <si>
    <t>FRO</t>
  </si>
  <si>
    <t>Q2 2016</t>
  </si>
  <si>
    <t>201602</t>
  </si>
  <si>
    <t>Falkland Islands</t>
  </si>
  <si>
    <t>FK</t>
  </si>
  <si>
    <t>FLK</t>
  </si>
  <si>
    <t>Q3 2016</t>
  </si>
  <si>
    <t>201603</t>
  </si>
  <si>
    <t>Fiji the Fiji Islands</t>
  </si>
  <si>
    <t>FJ</t>
  </si>
  <si>
    <t>FJI</t>
  </si>
  <si>
    <t>Q4 2016</t>
  </si>
  <si>
    <t>201604</t>
  </si>
  <si>
    <t>FI</t>
  </si>
  <si>
    <t>FIN</t>
  </si>
  <si>
    <t>FY 2016</t>
  </si>
  <si>
    <t>FR</t>
  </si>
  <si>
    <t>FRA</t>
  </si>
  <si>
    <t>YTD 2016</t>
  </si>
  <si>
    <t>French Guiana</t>
  </si>
  <si>
    <t>GF</t>
  </si>
  <si>
    <t>GUF</t>
  </si>
  <si>
    <t>Q1 2017</t>
  </si>
  <si>
    <t>201701</t>
  </si>
  <si>
    <t>French Polynesia</t>
  </si>
  <si>
    <t>PF</t>
  </si>
  <si>
    <t>PYF</t>
  </si>
  <si>
    <t>Q2 2017</t>
  </si>
  <si>
    <t>201702</t>
  </si>
  <si>
    <t>French Southern Territories</t>
  </si>
  <si>
    <t>TF</t>
  </si>
  <si>
    <t>ATF</t>
  </si>
  <si>
    <t>Q3 2017</t>
  </si>
  <si>
    <t>201703</t>
  </si>
  <si>
    <t>Gabon</t>
  </si>
  <si>
    <t>GA</t>
  </si>
  <si>
    <t>GAB</t>
  </si>
  <si>
    <t>Q4 2017</t>
  </si>
  <si>
    <t>201704</t>
  </si>
  <si>
    <t>Gambia the</t>
  </si>
  <si>
    <t>GM</t>
  </si>
  <si>
    <t>GMB</t>
  </si>
  <si>
    <t>FY 2017</t>
  </si>
  <si>
    <t>Georgia</t>
  </si>
  <si>
    <t>GE</t>
  </si>
  <si>
    <t>GEO</t>
  </si>
  <si>
    <t>YTD 2017</t>
  </si>
  <si>
    <t>DE</t>
  </si>
  <si>
    <t>DEU</t>
  </si>
  <si>
    <t>Q1 2018</t>
  </si>
  <si>
    <t>Ghana</t>
  </si>
  <si>
    <t>GH</t>
  </si>
  <si>
    <t>GHA</t>
  </si>
  <si>
    <t>Q2 2018</t>
  </si>
  <si>
    <t>Gibraltar</t>
  </si>
  <si>
    <t>GI</t>
  </si>
  <si>
    <t>GIB</t>
  </si>
  <si>
    <t>Q3 2018</t>
  </si>
  <si>
    <t>GR</t>
  </si>
  <si>
    <t>GRC</t>
  </si>
  <si>
    <t>Q4 2018</t>
  </si>
  <si>
    <t>Greenland</t>
  </si>
  <si>
    <t>GL</t>
  </si>
  <si>
    <t>GRL</t>
  </si>
  <si>
    <t>FY 2018</t>
  </si>
  <si>
    <t>Grenada</t>
  </si>
  <si>
    <t>GD</t>
  </si>
  <si>
    <t>GRD</t>
  </si>
  <si>
    <t>YTD 2018</t>
  </si>
  <si>
    <t>Guadaloupe</t>
  </si>
  <si>
    <t>GP</t>
  </si>
  <si>
    <t>GLP</t>
  </si>
  <si>
    <t>Q1 2019</t>
  </si>
  <si>
    <t>Guam</t>
  </si>
  <si>
    <t>GU</t>
  </si>
  <si>
    <t>GUM</t>
  </si>
  <si>
    <t>Q2 2019</t>
  </si>
  <si>
    <t>Guatemala</t>
  </si>
  <si>
    <t>GT</t>
  </si>
  <si>
    <t>GTM</t>
  </si>
  <si>
    <t>Q3 2019</t>
  </si>
  <si>
    <t>Guernsey</t>
  </si>
  <si>
    <t>GG</t>
  </si>
  <si>
    <t>GGY</t>
  </si>
  <si>
    <t>Q4 2019</t>
  </si>
  <si>
    <t>Guinea</t>
  </si>
  <si>
    <t>GN</t>
  </si>
  <si>
    <t>GIN</t>
  </si>
  <si>
    <t>FY 2019</t>
  </si>
  <si>
    <t>Guinea-Bissau</t>
  </si>
  <si>
    <t>GW</t>
  </si>
  <si>
    <t>GNB</t>
  </si>
  <si>
    <t>YTD 2019</t>
  </si>
  <si>
    <t>Guyana</t>
  </si>
  <si>
    <t>GY</t>
  </si>
  <si>
    <t>GUY</t>
  </si>
  <si>
    <t>Q1 2020</t>
  </si>
  <si>
    <t>Haiti</t>
  </si>
  <si>
    <t>HT</t>
  </si>
  <si>
    <t>HTI</t>
  </si>
  <si>
    <t>Q2 2020</t>
  </si>
  <si>
    <t>Heard and McDonald Islands</t>
  </si>
  <si>
    <t>HM</t>
  </si>
  <si>
    <t>HMD</t>
  </si>
  <si>
    <t>Q3 2020</t>
  </si>
  <si>
    <t>Holy See (Vatican City State)</t>
  </si>
  <si>
    <t>VA</t>
  </si>
  <si>
    <t>VAT</t>
  </si>
  <si>
    <t>Q4 2020</t>
  </si>
  <si>
    <t>Honduras</t>
  </si>
  <si>
    <t>HN</t>
  </si>
  <si>
    <t>HND</t>
  </si>
  <si>
    <t>HK</t>
  </si>
  <si>
    <t>HKG</t>
  </si>
  <si>
    <t>YTD 2020</t>
  </si>
  <si>
    <t>HU</t>
  </si>
  <si>
    <t>HUN</t>
  </si>
  <si>
    <t>Q1 2021</t>
  </si>
  <si>
    <t>Iceland</t>
  </si>
  <si>
    <t>IS</t>
  </si>
  <si>
    <t>ISL</t>
  </si>
  <si>
    <t>Q2 2021</t>
  </si>
  <si>
    <t>IN</t>
  </si>
  <si>
    <t>IND</t>
  </si>
  <si>
    <t>Q3 2021</t>
  </si>
  <si>
    <t>IDN</t>
  </si>
  <si>
    <t>Q4 2021</t>
  </si>
  <si>
    <t>Iran</t>
  </si>
  <si>
    <t>IR</t>
  </si>
  <si>
    <t>IRN</t>
  </si>
  <si>
    <t>FY 2021</t>
  </si>
  <si>
    <t>Iraq</t>
  </si>
  <si>
    <t>IQ</t>
  </si>
  <si>
    <t>IRQ</t>
  </si>
  <si>
    <t>YTD 2021</t>
  </si>
  <si>
    <t>IE</t>
  </si>
  <si>
    <t>IRL</t>
  </si>
  <si>
    <t>Q1 2022</t>
  </si>
  <si>
    <t>Israel</t>
  </si>
  <si>
    <t>IL</t>
  </si>
  <si>
    <t>ISR</t>
  </si>
  <si>
    <t>Q2 2022</t>
  </si>
  <si>
    <t>IT</t>
  </si>
  <si>
    <t>ITA</t>
  </si>
  <si>
    <t>Q3 2022</t>
  </si>
  <si>
    <t>Jamaica</t>
  </si>
  <si>
    <t>JM</t>
  </si>
  <si>
    <t>JAM</t>
  </si>
  <si>
    <t>Q4 2022</t>
  </si>
  <si>
    <t>JP</t>
  </si>
  <si>
    <t>JPN</t>
  </si>
  <si>
    <t>FY 2022</t>
  </si>
  <si>
    <t>Jersey</t>
  </si>
  <si>
    <t>JE</t>
  </si>
  <si>
    <t>JEY</t>
  </si>
  <si>
    <t>YTD 2022</t>
  </si>
  <si>
    <t>Jordan</t>
  </si>
  <si>
    <t>JO</t>
  </si>
  <si>
    <t>JOR</t>
  </si>
  <si>
    <t>Q1 2023</t>
  </si>
  <si>
    <t>Kazakhstan</t>
  </si>
  <si>
    <t>KZ</t>
  </si>
  <si>
    <t>KAZ</t>
  </si>
  <si>
    <t>Q2 2023</t>
  </si>
  <si>
    <t>Kenya</t>
  </si>
  <si>
    <t>KE</t>
  </si>
  <si>
    <t>KEN</t>
  </si>
  <si>
    <t>Q3 2023</t>
  </si>
  <si>
    <t>Kiribati</t>
  </si>
  <si>
    <t>KI</t>
  </si>
  <si>
    <t>KIR</t>
  </si>
  <si>
    <t>Q4 2023</t>
  </si>
  <si>
    <t>Korea</t>
  </si>
  <si>
    <t>KR</t>
  </si>
  <si>
    <t>KOR</t>
  </si>
  <si>
    <t>FY 2023</t>
  </si>
  <si>
    <t>Kuwait</t>
  </si>
  <si>
    <t>KW</t>
  </si>
  <si>
    <t>KWT</t>
  </si>
  <si>
    <t>YTD 2023</t>
  </si>
  <si>
    <t>Kyrgyz Republic</t>
  </si>
  <si>
    <t>KG</t>
  </si>
  <si>
    <t>KGZ</t>
  </si>
  <si>
    <t>Q1 2024</t>
  </si>
  <si>
    <t>Lao</t>
  </si>
  <si>
    <t>LA</t>
  </si>
  <si>
    <t>LAO</t>
  </si>
  <si>
    <t>Q2 2024</t>
  </si>
  <si>
    <t>LV</t>
  </si>
  <si>
    <t>LVA</t>
  </si>
  <si>
    <t>Q3 2024</t>
  </si>
  <si>
    <t>Lebanon</t>
  </si>
  <si>
    <t>LB</t>
  </si>
  <si>
    <t>LBN</t>
  </si>
  <si>
    <t>Q4 2024</t>
  </si>
  <si>
    <t>Lesotho</t>
  </si>
  <si>
    <t>LS</t>
  </si>
  <si>
    <t>LSO</t>
  </si>
  <si>
    <t>FY 2024</t>
  </si>
  <si>
    <t>Liberia</t>
  </si>
  <si>
    <t>LR</t>
  </si>
  <si>
    <t>LBR</t>
  </si>
  <si>
    <t>YTD 2024</t>
  </si>
  <si>
    <t>Libyan Arab Jamahiriya</t>
  </si>
  <si>
    <t>LY</t>
  </si>
  <si>
    <t>LBY</t>
  </si>
  <si>
    <t>Q1 2025</t>
  </si>
  <si>
    <t>Liechtenstein</t>
  </si>
  <si>
    <t>LI</t>
  </si>
  <si>
    <t>LIE</t>
  </si>
  <si>
    <t>Q2 2025</t>
  </si>
  <si>
    <t>LT</t>
  </si>
  <si>
    <t>LTU</t>
  </si>
  <si>
    <t>Q3 2025</t>
  </si>
  <si>
    <t>LU</t>
  </si>
  <si>
    <t>LUX</t>
  </si>
  <si>
    <t>Q4 2025</t>
  </si>
  <si>
    <t>MO</t>
  </si>
  <si>
    <t>MAC</t>
  </si>
  <si>
    <t>FY 2025</t>
  </si>
  <si>
    <t>Macedonia</t>
  </si>
  <si>
    <t>MK</t>
  </si>
  <si>
    <t>MKD</t>
  </si>
  <si>
    <t>YTD 2025</t>
  </si>
  <si>
    <t>Madagascar</t>
  </si>
  <si>
    <t>MG</t>
  </si>
  <si>
    <t>MDG</t>
  </si>
  <si>
    <t>Not reported</t>
  </si>
  <si>
    <t>Malawi</t>
  </si>
  <si>
    <t>MW</t>
  </si>
  <si>
    <t>MWI</t>
  </si>
  <si>
    <t>MY</t>
  </si>
  <si>
    <t>MYS</t>
  </si>
  <si>
    <t>Maldives</t>
  </si>
  <si>
    <t>MV</t>
  </si>
  <si>
    <t>MDV</t>
  </si>
  <si>
    <t>Mali</t>
  </si>
  <si>
    <t>ML</t>
  </si>
  <si>
    <t>MLI</t>
  </si>
  <si>
    <t>Malta</t>
  </si>
  <si>
    <t>MT</t>
  </si>
  <si>
    <t>MLT</t>
  </si>
  <si>
    <t>Marshall Islands</t>
  </si>
  <si>
    <t>MH</t>
  </si>
  <si>
    <t>MHL</t>
  </si>
  <si>
    <t>Martinique</t>
  </si>
  <si>
    <t>MQ</t>
  </si>
  <si>
    <t>MTQ</t>
  </si>
  <si>
    <t>Mauritania</t>
  </si>
  <si>
    <t>MR</t>
  </si>
  <si>
    <t>MRT</t>
  </si>
  <si>
    <t>Mauritius</t>
  </si>
  <si>
    <t>MU</t>
  </si>
  <si>
    <t>MUS</t>
  </si>
  <si>
    <t>Mayotte</t>
  </si>
  <si>
    <t>YT</t>
  </si>
  <si>
    <t>MYT</t>
  </si>
  <si>
    <t>MX</t>
  </si>
  <si>
    <t>MEX</t>
  </si>
  <si>
    <t>Micronesia</t>
  </si>
  <si>
    <t>FM</t>
  </si>
  <si>
    <t>FSM</t>
  </si>
  <si>
    <t>Moldova</t>
  </si>
  <si>
    <t>MD</t>
  </si>
  <si>
    <t>MDA</t>
  </si>
  <si>
    <t>Monaco</t>
  </si>
  <si>
    <t>MC</t>
  </si>
  <si>
    <t>MCO</t>
  </si>
  <si>
    <t>Mongolia</t>
  </si>
  <si>
    <t>MN</t>
  </si>
  <si>
    <t>MNG</t>
  </si>
  <si>
    <t>Montserrat</t>
  </si>
  <si>
    <t>MS</t>
  </si>
  <si>
    <t>MSR</t>
  </si>
  <si>
    <t>Morocco</t>
  </si>
  <si>
    <t>MA</t>
  </si>
  <si>
    <t>MAR</t>
  </si>
  <si>
    <t>Mozambique</t>
  </si>
  <si>
    <t>MZ</t>
  </si>
  <si>
    <t>MOZ</t>
  </si>
  <si>
    <t>Myanmar</t>
  </si>
  <si>
    <t>MM</t>
  </si>
  <si>
    <t>MMR</t>
  </si>
  <si>
    <t>Namibia</t>
  </si>
  <si>
    <t>NAM</t>
  </si>
  <si>
    <t>Nauru</t>
  </si>
  <si>
    <t>NRU</t>
  </si>
  <si>
    <t>Nepal</t>
  </si>
  <si>
    <t>NP</t>
  </si>
  <si>
    <t>NPL</t>
  </si>
  <si>
    <t>NL</t>
  </si>
  <si>
    <t>NLD</t>
  </si>
  <si>
    <t>Netherlands Antilles</t>
  </si>
  <si>
    <t>AN</t>
  </si>
  <si>
    <t>ANT</t>
  </si>
  <si>
    <t>New Caledonia</t>
  </si>
  <si>
    <t>NC</t>
  </si>
  <si>
    <t>NCL</t>
  </si>
  <si>
    <t>NZ</t>
  </si>
  <si>
    <t>NZL</t>
  </si>
  <si>
    <t>Nicaragua</t>
  </si>
  <si>
    <t>NI</t>
  </si>
  <si>
    <t>NIC</t>
  </si>
  <si>
    <t>Niger the</t>
  </si>
  <si>
    <t>NE</t>
  </si>
  <si>
    <t>NER</t>
  </si>
  <si>
    <t>Nigeria</t>
  </si>
  <si>
    <t>NG</t>
  </si>
  <si>
    <t>NGA</t>
  </si>
  <si>
    <t>Niue</t>
  </si>
  <si>
    <t>NU</t>
  </si>
  <si>
    <t>NIU</t>
  </si>
  <si>
    <t>Norfolk Island</t>
  </si>
  <si>
    <t>NF</t>
  </si>
  <si>
    <t>NFK</t>
  </si>
  <si>
    <t>North Korea</t>
  </si>
  <si>
    <t>KP</t>
  </si>
  <si>
    <t>PRK</t>
  </si>
  <si>
    <t>Northern Mariana Islands</t>
  </si>
  <si>
    <t>MP</t>
  </si>
  <si>
    <t>MNP</t>
  </si>
  <si>
    <t>NO</t>
  </si>
  <si>
    <t>NOR</t>
  </si>
  <si>
    <t>Oman</t>
  </si>
  <si>
    <t>OM</t>
  </si>
  <si>
    <t>OMN</t>
  </si>
  <si>
    <t>Pakistan</t>
  </si>
  <si>
    <t>PK</t>
  </si>
  <si>
    <t>PAK</t>
  </si>
  <si>
    <t>Palau</t>
  </si>
  <si>
    <t>PW</t>
  </si>
  <si>
    <t>PLW</t>
  </si>
  <si>
    <t>Palestinian Territory</t>
  </si>
  <si>
    <t>PS</t>
  </si>
  <si>
    <t>PSE</t>
  </si>
  <si>
    <t>Panama</t>
  </si>
  <si>
    <t>PA</t>
  </si>
  <si>
    <t>PAN</t>
  </si>
  <si>
    <t>Papua New Guinea</t>
  </si>
  <si>
    <t>PG</t>
  </si>
  <si>
    <t>PNG</t>
  </si>
  <si>
    <t>Paraguay</t>
  </si>
  <si>
    <t>PY</t>
  </si>
  <si>
    <t>PRY</t>
  </si>
  <si>
    <t>PE</t>
  </si>
  <si>
    <t>PER</t>
  </si>
  <si>
    <t>Philippines the</t>
  </si>
  <si>
    <t>PH</t>
  </si>
  <si>
    <t>PHL</t>
  </si>
  <si>
    <t>Pitcairn Island</t>
  </si>
  <si>
    <t>PN</t>
  </si>
  <si>
    <t>PCN</t>
  </si>
  <si>
    <t>PL</t>
  </si>
  <si>
    <t>POL</t>
  </si>
  <si>
    <t>PT</t>
  </si>
  <si>
    <t>PRT</t>
  </si>
  <si>
    <t>Puerto Rico</t>
  </si>
  <si>
    <t>PR</t>
  </si>
  <si>
    <t>PRI</t>
  </si>
  <si>
    <t>Qatar</t>
  </si>
  <si>
    <t>QA</t>
  </si>
  <si>
    <t>QAT</t>
  </si>
  <si>
    <t>Reunion</t>
  </si>
  <si>
    <t>RE</t>
  </si>
  <si>
    <t>REU</t>
  </si>
  <si>
    <t>RO</t>
  </si>
  <si>
    <t>ROU</t>
  </si>
  <si>
    <t>RU</t>
  </si>
  <si>
    <t>RUS</t>
  </si>
  <si>
    <t>Rwanda</t>
  </si>
  <si>
    <t>RW</t>
  </si>
  <si>
    <t>RWA</t>
  </si>
  <si>
    <t>Samoa</t>
  </si>
  <si>
    <t>WS</t>
  </si>
  <si>
    <t>WSM</t>
  </si>
  <si>
    <t>San Marino</t>
  </si>
  <si>
    <t>SM</t>
  </si>
  <si>
    <t>SMR</t>
  </si>
  <si>
    <t>Sao Tome and Principe</t>
  </si>
  <si>
    <t>ST</t>
  </si>
  <si>
    <t>STP</t>
  </si>
  <si>
    <t>Saudi Arabia</t>
  </si>
  <si>
    <t>SA</t>
  </si>
  <si>
    <t>SAU</t>
  </si>
  <si>
    <t>Senegal</t>
  </si>
  <si>
    <t>SN</t>
  </si>
  <si>
    <t>SEN</t>
  </si>
  <si>
    <t>Serbia and Montenegro</t>
  </si>
  <si>
    <t>CS</t>
  </si>
  <si>
    <t>SCG</t>
  </si>
  <si>
    <t>Seychelles</t>
  </si>
  <si>
    <t>SC</t>
  </si>
  <si>
    <t>SYC</t>
  </si>
  <si>
    <t>Sierra Leone</t>
  </si>
  <si>
    <t>SL</t>
  </si>
  <si>
    <t>SLE</t>
  </si>
  <si>
    <t>SG</t>
  </si>
  <si>
    <t>SGP</t>
  </si>
  <si>
    <t>SK</t>
  </si>
  <si>
    <t>SVK</t>
  </si>
  <si>
    <t>SI</t>
  </si>
  <si>
    <t>SVN</t>
  </si>
  <si>
    <t>Solomon Islands</t>
  </si>
  <si>
    <t>SB</t>
  </si>
  <si>
    <t>SLB</t>
  </si>
  <si>
    <t>Somalia</t>
  </si>
  <si>
    <t>SO</t>
  </si>
  <si>
    <t>SOM</t>
  </si>
  <si>
    <t>South Africa</t>
  </si>
  <si>
    <t>ZA</t>
  </si>
  <si>
    <t>ZAF</t>
  </si>
  <si>
    <t>South Georgia and the South Sandwich Islands</t>
  </si>
  <si>
    <t>GS</t>
  </si>
  <si>
    <t>SGS</t>
  </si>
  <si>
    <t>ES</t>
  </si>
  <si>
    <t>ESP</t>
  </si>
  <si>
    <t>Sri Lanka</t>
  </si>
  <si>
    <t>LK</t>
  </si>
  <si>
    <t>LKA</t>
  </si>
  <si>
    <t>St. Helena</t>
  </si>
  <si>
    <t>SH</t>
  </si>
  <si>
    <t>SHN</t>
  </si>
  <si>
    <t>St. Kitts and Nevis</t>
  </si>
  <si>
    <t>KN</t>
  </si>
  <si>
    <t>KNA</t>
  </si>
  <si>
    <t>St. Lucia</t>
  </si>
  <si>
    <t>LC</t>
  </si>
  <si>
    <t>LCA</t>
  </si>
  <si>
    <t>St. Pierre and Miquelon</t>
  </si>
  <si>
    <t>PM</t>
  </si>
  <si>
    <t>SPM</t>
  </si>
  <si>
    <t>St. Vincent and the Grenadines</t>
  </si>
  <si>
    <t>VC</t>
  </si>
  <si>
    <t>VCT</t>
  </si>
  <si>
    <t>Sudan the</t>
  </si>
  <si>
    <t>SD</t>
  </si>
  <si>
    <t>SDN</t>
  </si>
  <si>
    <t>Suriname</t>
  </si>
  <si>
    <t>SR</t>
  </si>
  <si>
    <t>SUR</t>
  </si>
  <si>
    <t>Svalbard &amp; Jan Mayen Islands</t>
  </si>
  <si>
    <t>SJ</t>
  </si>
  <si>
    <t>SJM</t>
  </si>
  <si>
    <t>Swaziland</t>
  </si>
  <si>
    <t>SZ</t>
  </si>
  <si>
    <t>SWZ</t>
  </si>
  <si>
    <t>SE</t>
  </si>
  <si>
    <t>SWE</t>
  </si>
  <si>
    <t>CH</t>
  </si>
  <si>
    <t>CHE</t>
  </si>
  <si>
    <t>Syrian Arab Republic</t>
  </si>
  <si>
    <t>SY</t>
  </si>
  <si>
    <t>SYR</t>
  </si>
  <si>
    <t>Taiwan</t>
  </si>
  <si>
    <t>TW</t>
  </si>
  <si>
    <t>TWN</t>
  </si>
  <si>
    <t>Tajikistan</t>
  </si>
  <si>
    <t>TJ</t>
  </si>
  <si>
    <t>TJK</t>
  </si>
  <si>
    <t>Tanzania</t>
  </si>
  <si>
    <t>TZ</t>
  </si>
  <si>
    <t>TZA</t>
  </si>
  <si>
    <t>TH</t>
  </si>
  <si>
    <t>THA</t>
  </si>
  <si>
    <t>Timor-Leste</t>
  </si>
  <si>
    <t>TL</t>
  </si>
  <si>
    <t>TLS</t>
  </si>
  <si>
    <t>Togo</t>
  </si>
  <si>
    <t>TG</t>
  </si>
  <si>
    <t>TGO</t>
  </si>
  <si>
    <t>Tokelau</t>
  </si>
  <si>
    <t>TK</t>
  </si>
  <si>
    <t>TKL</t>
  </si>
  <si>
    <t>Tonga</t>
  </si>
  <si>
    <t>TO</t>
  </si>
  <si>
    <t>TON</t>
  </si>
  <si>
    <t>Trinidad and Tobago</t>
  </si>
  <si>
    <t>TT</t>
  </si>
  <si>
    <t>TTO</t>
  </si>
  <si>
    <t>Tunisia</t>
  </si>
  <si>
    <t>TN</t>
  </si>
  <si>
    <t>TUN</t>
  </si>
  <si>
    <t>TR</t>
  </si>
  <si>
    <t>TUR</t>
  </si>
  <si>
    <t>Turkmenistan</t>
  </si>
  <si>
    <t>TM</t>
  </si>
  <si>
    <t>TKM</t>
  </si>
  <si>
    <t>Turks and Caicos Islands</t>
  </si>
  <si>
    <t>TC</t>
  </si>
  <si>
    <t>TCA</t>
  </si>
  <si>
    <t>Tuvalu</t>
  </si>
  <si>
    <t>TV</t>
  </si>
  <si>
    <t>TUV</t>
  </si>
  <si>
    <t>Uganda</t>
  </si>
  <si>
    <t>UG</t>
  </si>
  <si>
    <t>UGA</t>
  </si>
  <si>
    <t>Ukraine</t>
  </si>
  <si>
    <t>UA</t>
  </si>
  <si>
    <t>UKR</t>
  </si>
  <si>
    <t>United Arab Emirates</t>
  </si>
  <si>
    <t>AE</t>
  </si>
  <si>
    <t>ARE</t>
  </si>
  <si>
    <t>GB</t>
  </si>
  <si>
    <t>GBR</t>
  </si>
  <si>
    <t>United States Minor Outlying Islands</t>
  </si>
  <si>
    <t>UM</t>
  </si>
  <si>
    <t>UMI</t>
  </si>
  <si>
    <t>United States of America</t>
  </si>
  <si>
    <t>US</t>
  </si>
  <si>
    <t>USA</t>
  </si>
  <si>
    <t>Uruguay</t>
  </si>
  <si>
    <t>UY</t>
  </si>
  <si>
    <t>URY</t>
  </si>
  <si>
    <t>US Virgin Islands</t>
  </si>
  <si>
    <t>VI</t>
  </si>
  <si>
    <t>VIR</t>
  </si>
  <si>
    <t>Uzbekistan</t>
  </si>
  <si>
    <t>UZ</t>
  </si>
  <si>
    <t>UZB</t>
  </si>
  <si>
    <t>Vanuatu</t>
  </si>
  <si>
    <t>VU</t>
  </si>
  <si>
    <t>VUT</t>
  </si>
  <si>
    <t>Venezuela</t>
  </si>
  <si>
    <t>VE</t>
  </si>
  <si>
    <t>VEN</t>
  </si>
  <si>
    <t>VN</t>
  </si>
  <si>
    <t>VNM</t>
  </si>
  <si>
    <t>Wallis and Futuna Islands</t>
  </si>
  <si>
    <t>WF</t>
  </si>
  <si>
    <t>WLF</t>
  </si>
  <si>
    <t>Western Sahara</t>
  </si>
  <si>
    <t>EH</t>
  </si>
  <si>
    <t>ESH</t>
  </si>
  <si>
    <t>Yemen</t>
  </si>
  <si>
    <t>YE</t>
  </si>
  <si>
    <t>YEM</t>
  </si>
  <si>
    <t>Zambia</t>
  </si>
  <si>
    <t>ZM</t>
  </si>
  <si>
    <t>ZMB</t>
  </si>
  <si>
    <t>Zimbabwe</t>
  </si>
  <si>
    <t>ZW</t>
  </si>
  <si>
    <t>ZWE</t>
  </si>
  <si>
    <t>Water tab - J7 + M7 + P7 + V7</t>
  </si>
  <si>
    <t>Instruction and Definition</t>
  </si>
  <si>
    <t>Manager/Direct Investor asset ID</t>
  </si>
  <si>
    <t>Reporting Year</t>
  </si>
  <si>
    <t>The size of certified floor area using the selected Scheme / Sub-scheme.</t>
  </si>
  <si>
    <t>The size of floor area rated using the selected energy scheme.</t>
  </si>
  <si>
    <t>Asset Level Definitions</t>
  </si>
  <si>
    <t>Date</t>
  </si>
  <si>
    <t>en_ren_ofs_pbt</t>
  </si>
  <si>
    <t>en_ren_ofs_pbl</t>
  </si>
  <si>
    <t>en_ren_ons_tpt</t>
  </si>
  <si>
    <t>en_ren_ons_exp</t>
  </si>
  <si>
    <t>en_ren_ons_con</t>
  </si>
  <si>
    <t>property_type_code</t>
  </si>
  <si>
    <t>ghg_abs_s3_w</t>
  </si>
  <si>
    <t>ghg_abs_s2_mb_w</t>
  </si>
  <si>
    <t>ghg_abs_s2_lb_w</t>
  </si>
  <si>
    <t>ghg_abs_s1_w</t>
  </si>
  <si>
    <t>Gross floor area of the asset.</t>
  </si>
  <si>
    <t>Actual scope 1 emissions, also known as direct emissions, are defined as emissions from sources that are owned or controlled by the reporting company. This might include, for example, fuel consumption, natural gas combusted in a boiler in the asset.</t>
  </si>
  <si>
    <t>Arc Energy Performance Certificate</t>
  </si>
  <si>
    <t>Arc Energy Performance Score</t>
  </si>
  <si>
    <t>BBC Effinergie</t>
  </si>
  <si>
    <t>BBC Effinergie Rénovation</t>
  </si>
  <si>
    <t>BCA BESS (Building Energy Submission System) Benchmarking</t>
  </si>
  <si>
    <t>BELS</t>
  </si>
  <si>
    <t>BEPOS Effinergie</t>
  </si>
  <si>
    <t>BEPOS+ Effinergie</t>
  </si>
  <si>
    <t>Building Energy Rating (BER) Certificate</t>
  </si>
  <si>
    <t>DPE (Diagnostic de performance énergétique)</t>
  </si>
  <si>
    <t>Energiattest - Norway</t>
  </si>
  <si>
    <t>Energideklaration - Sweden</t>
  </si>
  <si>
    <t>Energy Index - NL</t>
  </si>
  <si>
    <t>Energy Star Portfolio Manager</t>
  </si>
  <si>
    <t>Fannie Mae Energy Performance Metric</t>
  </si>
  <si>
    <t>GEAK</t>
  </si>
  <si>
    <t>Green Star Performance Energy Certificate</t>
  </si>
  <si>
    <t>HKGOC - Energywi$e Certificate</t>
  </si>
  <si>
    <t>Hong Kong EMSD Energy Benchmarking</t>
  </si>
  <si>
    <t>HPE (Haute Performance Energétique)</t>
  </si>
  <si>
    <t>Japan e-mark</t>
  </si>
  <si>
    <t>KEA Korea Building Energy Efficiency Certification</t>
  </si>
  <si>
    <t>NABERS Co-Assess</t>
  </si>
  <si>
    <t>OID Taloen Benchmarking</t>
  </si>
  <si>
    <t>Ontario EWRB</t>
  </si>
  <si>
    <t>SIA 2031 Energy Certificate</t>
  </si>
  <si>
    <t>Superior Energy Performance 50001</t>
  </si>
  <si>
    <t>THPE (Très Haute Performance Energétique)</t>
  </si>
  <si>
    <t>TMG Tokyo Energy Performance Certificate</t>
  </si>
  <si>
    <t>TMG Tokyo Green Labelling for Condominiums</t>
  </si>
  <si>
    <t>TMG Tokyo Small and Medium Scale Facilities</t>
  </si>
  <si>
    <t>TMG Tokyo Top-level Facility</t>
  </si>
  <si>
    <t>NatHERS</t>
  </si>
  <si>
    <t>ESG Reporting and Commitments</t>
  </si>
  <si>
    <t>AL1.15</t>
  </si>
  <si>
    <t>Energy tab -  AW7 + BH7 + AZ7 + BC7 + BI7</t>
  </si>
  <si>
    <t>Certification: Scheme/Level</t>
  </si>
  <si>
    <t>2000-Watt/Site - Design &amp; Construction</t>
  </si>
  <si>
    <t>2000-Watt/Site - Operational</t>
  </si>
  <si>
    <t>ABINC Certification/Urban Development and Shopping Centre</t>
  </si>
  <si>
    <t>AirRated/AirScore | Platinum</t>
  </si>
  <si>
    <t>AirRated/AirScore | Gold</t>
  </si>
  <si>
    <t>AirRated/AirScore | Silver</t>
  </si>
  <si>
    <t>AirRated/AirScore | Certified</t>
  </si>
  <si>
    <t>AirRated/AirScore D&amp;O | Platinum</t>
  </si>
  <si>
    <t>AirRated/AirScore D&amp;O | Gold</t>
  </si>
  <si>
    <t>AirRated/AirScore D&amp;O | Silver</t>
  </si>
  <si>
    <t>AirRated/AirScore D&amp;O | Certified</t>
  </si>
  <si>
    <t>Arc/Performance Certificates - 3</t>
  </si>
  <si>
    <t>ARCA/Nuove Costruzioni | Platinum</t>
  </si>
  <si>
    <t>ARCA/Nuove Costruzioni | Gold</t>
  </si>
  <si>
    <t>ARCA/Nuove Costruzioni | Silver</t>
  </si>
  <si>
    <t>ARCA/Nuove Costruzioni | Green</t>
  </si>
  <si>
    <t>Austin Energy/Austin Energy Green Building - Design &amp; Construction | 5 Stars</t>
  </si>
  <si>
    <t>Austin Energy/Austin Energy Green Building - Design &amp; Construction | 4 Stars</t>
  </si>
  <si>
    <t>Austin Energy/Austin Energy Green Building - Design &amp; Construction | 3 Stars</t>
  </si>
  <si>
    <t>Austin Energy/Austin Energy Green Building - Design &amp; Construction | 2 Stars</t>
  </si>
  <si>
    <t>Austin Energy/Austin Energy Green Building - Design &amp; Construction | 1 Star</t>
  </si>
  <si>
    <t>BBCA/BBCA | Excellence Label</t>
  </si>
  <si>
    <t>BBCA/BBCA | Performance Label</t>
  </si>
  <si>
    <t>BBCA/BBCA | Label</t>
  </si>
  <si>
    <t>BBCA/BBCA - Design &amp; Construction | Excellence Label</t>
  </si>
  <si>
    <t>BBCA/BBCA - Design &amp; Construction | Performance Label</t>
  </si>
  <si>
    <t>BBCA/BBCA - Design &amp; Construction | Label</t>
  </si>
  <si>
    <t>BCA Green Mark/Existing Buildings | Platinum</t>
  </si>
  <si>
    <t>BCA Green Mark/Existing Buildings | GoldPlus</t>
  </si>
  <si>
    <t>BCA Green Mark/Existing Buildings | Gold</t>
  </si>
  <si>
    <t>BCA Green Mark/Existing Buildings | Certified</t>
  </si>
  <si>
    <t>BCA Green Mark/New Buildings | Platinum</t>
  </si>
  <si>
    <t>BCA Green Mark/New Buildings | GoldPlus</t>
  </si>
  <si>
    <t>BCA Green Mark/New Buildings | Gold</t>
  </si>
  <si>
    <t>BCA Green Mark/New Buildings | Certified</t>
  </si>
  <si>
    <t>BEAM Plus/Existing Building | Platinum</t>
  </si>
  <si>
    <t>BEAM Plus/Existing Building | Gold</t>
  </si>
  <si>
    <t>BEAM Plus/Existing Building | Silver</t>
  </si>
  <si>
    <t>BEAM Plus/Existing Building | Bronze</t>
  </si>
  <si>
    <t>BEAM Plus/Existing Building - Selective Scheme | Excellent</t>
  </si>
  <si>
    <t>BEAM Plus/Existing Building - Selective Scheme | Very Good</t>
  </si>
  <si>
    <t>BEAM Plus/Existing Building - Selective Scheme | Good</t>
  </si>
  <si>
    <t>BEAM Plus/Existing Building - Selective Scheme | Satisfactory</t>
  </si>
  <si>
    <t>BEAM Plus/Interior | Platinum</t>
  </si>
  <si>
    <t>BEAM Plus/Interior | Gold</t>
  </si>
  <si>
    <t>BEAM Plus/Interior | Silver</t>
  </si>
  <si>
    <t>BEAM Plus/Interior | Bronze</t>
  </si>
  <si>
    <t>BEAM Plus/New Building | Platinum</t>
  </si>
  <si>
    <t>BEAM Plus/New Building | Gold</t>
  </si>
  <si>
    <t>BEAM Plus/New Building | Silver</t>
  </si>
  <si>
    <t>BEAM Plus/New Building | Bronze</t>
  </si>
  <si>
    <t>BERDE/New Construction | 5 Stars</t>
  </si>
  <si>
    <t>BERDE/New Construction | 4 Stars</t>
  </si>
  <si>
    <t>BERDE/New Construction | 3 Stars</t>
  </si>
  <si>
    <t>BERDE/New Construction | 2 Stars</t>
  </si>
  <si>
    <t>BERDE/New Construction | 1 Star</t>
  </si>
  <si>
    <t>BERDE/Operations | 5 Stars</t>
  </si>
  <si>
    <t>BERDE/Operations | 4 Stars</t>
  </si>
  <si>
    <t>BERDE/Operations | 3 Stars</t>
  </si>
  <si>
    <t>BERDE/Operations | 2 Stars</t>
  </si>
  <si>
    <t>BERDE/Operations | 1 Star</t>
  </si>
  <si>
    <t>BERDE/Retrofits and Renovations | 5 Stars</t>
  </si>
  <si>
    <t>BERDE/Retrofits and Renovations | 4 Stars</t>
  </si>
  <si>
    <t>BERDE/Retrofits and Renovations | 3 Stars</t>
  </si>
  <si>
    <t>BERDE/Retrofits and Renovations | 2 Stars</t>
  </si>
  <si>
    <t>BERDE/Retrofits and Renovations | 1 Star</t>
  </si>
  <si>
    <t>BOMA/360</t>
  </si>
  <si>
    <t>BOMA/BEST | Platinum</t>
  </si>
  <si>
    <t>BOMA/BEST | Gold</t>
  </si>
  <si>
    <t>BOMA/BEST | Silver</t>
  </si>
  <si>
    <t>BOMA/BEST | Bronze</t>
  </si>
  <si>
    <t>BOMA/BEST | Certified</t>
  </si>
  <si>
    <t>BOMA/China - Certificate of Excellence</t>
  </si>
  <si>
    <t>BRaVe/Building RAting ValuE</t>
  </si>
  <si>
    <t>BREEAM/Code for Sustainable Homes | Code Level 6</t>
  </si>
  <si>
    <t>BREEAM/Code for Sustainable Homes | Code Level 5</t>
  </si>
  <si>
    <t>BREEAM/Code for Sustainable Homes | Code Level 4</t>
  </si>
  <si>
    <t>BREEAM/Code for Sustainable Homes | Code Level 3</t>
  </si>
  <si>
    <t>BREEAM/Code for Sustainable Homes | Code Level 2</t>
  </si>
  <si>
    <t>BREEAM/Code for Sustainable Homes | Code Level 1</t>
  </si>
  <si>
    <t>BREEAM/Domestic Refurbishment | Outstanding</t>
  </si>
  <si>
    <t>BREEAM/Domestic Refurbishment | Excellent</t>
  </si>
  <si>
    <t>BREEAM/Domestic Refurbishment | Very Good</t>
  </si>
  <si>
    <t>BREEAM/Domestic Refurbishment | Good</t>
  </si>
  <si>
    <t>BREEAM/Domestic Refurbishment | Pass</t>
  </si>
  <si>
    <t>BREEAM/Home Quality Mark</t>
  </si>
  <si>
    <t>BREEAM/In Use | Outstanding</t>
  </si>
  <si>
    <t>BREEAM/In Use | Excellent</t>
  </si>
  <si>
    <t>BREEAM/In Use | Very Good</t>
  </si>
  <si>
    <t>BREEAM/In Use | Good</t>
  </si>
  <si>
    <t>BREEAM/In Use | Pass</t>
  </si>
  <si>
    <t>BREEAM/In Use | Acceptable</t>
  </si>
  <si>
    <t>BREEAM/New Construction | Outstanding</t>
  </si>
  <si>
    <t>BREEAM/New Construction | Excellent</t>
  </si>
  <si>
    <t>BREEAM/New Construction | Very Good</t>
  </si>
  <si>
    <t>BREEAM/New Construction | Good</t>
  </si>
  <si>
    <t>BREEAM/New Construction | Pass</t>
  </si>
  <si>
    <t>BREEAM/Refurbishment and Fit-out | Outstanding</t>
  </si>
  <si>
    <t>BREEAM/Refurbishment and Fit-out | Excellent</t>
  </si>
  <si>
    <t>BREEAM/Refurbishment and Fit-out | Very Good</t>
  </si>
  <si>
    <t>BREEAM/Refurbishment and Fit-out | Good</t>
  </si>
  <si>
    <t>BREEAM/Refurbishment and Fit-out | Pass</t>
  </si>
  <si>
    <t>Build it Green/GreenPoint Rated, Existing Home</t>
  </si>
  <si>
    <t>Build it Green/GreenPoint Rated, New Home</t>
  </si>
  <si>
    <t>Built Green/Built Green | 5 Stars</t>
  </si>
  <si>
    <t>Built Green/Built Green | 4 Stars</t>
  </si>
  <si>
    <t>Built Green/Built Green | 3 Stars</t>
  </si>
  <si>
    <t>CALGreen/CALGreen</t>
  </si>
  <si>
    <t>CasaClima/Nature</t>
  </si>
  <si>
    <t>CASBEE/Existing Buildings | Superior (S)</t>
  </si>
  <si>
    <t>CASBEE/Existing Buildings | Very Good (A)</t>
  </si>
  <si>
    <t>CASBEE/Existing Buildings | Good (B+)</t>
  </si>
  <si>
    <t>CASBEE/Existing Buildings | Slightly Poor (B-)</t>
  </si>
  <si>
    <t>CASBEE/Existing Buildings | Poor (C)</t>
  </si>
  <si>
    <t>CASBEE/for Market Promotion | Superior (S)</t>
  </si>
  <si>
    <t>CASBEE/for Market Promotion | Very Good (A)</t>
  </si>
  <si>
    <t>CASBEE/for Market Promotion | Good (B+)</t>
  </si>
  <si>
    <t>CASBEE/for Market Promotion | Slightly Poor (B-)</t>
  </si>
  <si>
    <t>CASBEE/for Market Promotion | Poor (C)</t>
  </si>
  <si>
    <t>CASBEE/for Real Estate | Superior (S)</t>
  </si>
  <si>
    <t>CASBEE/for Real Estate | Very Good (A)</t>
  </si>
  <si>
    <t>CASBEE/for Real Estate | Good (B+)</t>
  </si>
  <si>
    <t>CASBEE/for Real Estate | Slightly Poor (B-)</t>
  </si>
  <si>
    <t>CASBEE/for Real Estate | Poor (C)</t>
  </si>
  <si>
    <t>CASBEE/New Construction | Superior (S)</t>
  </si>
  <si>
    <t>CASBEE/New Construction | Very Good (A)</t>
  </si>
  <si>
    <t>CASBEE/New Construction | Good (B+)</t>
  </si>
  <si>
    <t>CASBEE/New Construction | Slightly Poor (B-)</t>
  </si>
  <si>
    <t>CASBEE/New Construction | Poor (C)</t>
  </si>
  <si>
    <t>CASBEE/Renovation | Superior (S)</t>
  </si>
  <si>
    <t>CASBEE/Renovation | Very Good (A)</t>
  </si>
  <si>
    <t>CASBEE/Renovation | Good (B+)</t>
  </si>
  <si>
    <t>CASBEE/Renovation | Slightly Poor (B-)</t>
  </si>
  <si>
    <t>CASBEE/Renovation | Poor (C)</t>
  </si>
  <si>
    <t>CASBEE/Wellness Office - Existing Building | Superior (S)</t>
  </si>
  <si>
    <t>CASBEE/Wellness Office - Existing Building | Very Good (A)</t>
  </si>
  <si>
    <t>CASBEE/Wellness Office - Existing Building | Good (B+)</t>
  </si>
  <si>
    <t>CASBEE/Wellness Office - Existing Building | Slightly Poor (B-)</t>
  </si>
  <si>
    <t>CASBEE/Wellness Office - Existing Building | Poor (C)</t>
  </si>
  <si>
    <t>CASBEE/Wellness Office - New Construction | Superior (S)</t>
  </si>
  <si>
    <t>CASBEE/Wellness Office - New Construction | Very Good (A)</t>
  </si>
  <si>
    <t>CASBEE/Wellness Office - New Construction | Good (B+)</t>
  </si>
  <si>
    <t>CASBEE/Wellness Office - New Construction | Slightly Poor (B-)</t>
  </si>
  <si>
    <t>CASBEE/Wellness Office - New Construction | Poor (C)</t>
  </si>
  <si>
    <t>CEEDA/Design-Operate | Gold</t>
  </si>
  <si>
    <t>CEEDA/Design-Operate | Silver</t>
  </si>
  <si>
    <t>CEEDA/Design-Operate | Bronze</t>
  </si>
  <si>
    <t>Certified Rental Building Program/Certified Rental Building</t>
  </si>
  <si>
    <t>China Green Building Label/GB/T 50378-2014 - Design &amp; Construction | Three Stars</t>
  </si>
  <si>
    <t>China Green Building Label/GB/T 50378-2014 - Design &amp; Construction | Two Stars</t>
  </si>
  <si>
    <t>China Green Building Label/GB/T 50378-2014 - Design &amp; Construction | One Star</t>
  </si>
  <si>
    <t>China Green Building Label/GB/T 50378-2014 - Operational | Three Stars</t>
  </si>
  <si>
    <t>China Green Building Label/GB/T 50378-2014 - Operational | Two Stars</t>
  </si>
  <si>
    <t>China Green Building Label/GB/T 50378-2014 - Operational | One Star</t>
  </si>
  <si>
    <t>China Green Warehouses/China Green Warehouses | Grade 1</t>
  </si>
  <si>
    <t>China Green Warehouses/China Green Warehouses | Grade 2</t>
  </si>
  <si>
    <t>China Green Warehouses/China Green Warehouses | Grade 3</t>
  </si>
  <si>
    <t>Cleaning Accountability Framework/CAF Building Certification | 3 Star</t>
  </si>
  <si>
    <t>CyclingScore/CyclingScore | Platinum</t>
  </si>
  <si>
    <t>CyclingScore/CyclingScore | Gold</t>
  </si>
  <si>
    <t>CyclingScore/CyclingScore | Silver</t>
  </si>
  <si>
    <t>CyclingScore/CyclingScore | Certified</t>
  </si>
  <si>
    <t>DBJ Green Building Certification/DBJ Green Building Certification | 5 Stars</t>
  </si>
  <si>
    <t>DBJ Green Building Certification/DBJ Green Building Certification | 4 Stars</t>
  </si>
  <si>
    <t>DBJ Green Building Certification/DBJ Green Building Certification | 3 Stars</t>
  </si>
  <si>
    <t>DBJ Green Building Certification/DBJ Green Building Certification | 2 Stars</t>
  </si>
  <si>
    <t>DBJ Green Building Certification/DBJ Green Building Certification | 1 Star</t>
  </si>
  <si>
    <t>DBJ Green Building Certification/DBJ Green Building Certification - Plan Certification | 5 Stars</t>
  </si>
  <si>
    <t>DBJ Green Building Certification/DBJ Green Building Certification - Plan Certification | 4 Stars</t>
  </si>
  <si>
    <t>DBJ Green Building Certification/DBJ Green Building Certification - Plan Certification | 3 Stars</t>
  </si>
  <si>
    <t>DBJ Green Building Certification/DBJ Green Building Certification - Plan Certification | 2 Stars</t>
  </si>
  <si>
    <t>DBJ Green Building Certification/DBJ Green Building Certification - Plan Certification | 1 Star</t>
  </si>
  <si>
    <t>DGBC Woonmerk/Woon Kwaliteit Richtlijn</t>
  </si>
  <si>
    <t>DGNB/Buildings In Use | Platinum</t>
  </si>
  <si>
    <t>DGNB/Buildings In Use | Gold</t>
  </si>
  <si>
    <t>DGNB/Buildings In Use | Silver</t>
  </si>
  <si>
    <t>DGNB/Buildings In Use | Bronze</t>
  </si>
  <si>
    <t>DGNB/Existing Buildings | Platinum</t>
  </si>
  <si>
    <t>DGNB/Existing Buildings | Gold</t>
  </si>
  <si>
    <t>DGNB/Existing Buildings | Silver</t>
  </si>
  <si>
    <t>DGNB/Existing Buildings | Bronze</t>
  </si>
  <si>
    <t>DGNB/New Construction | Platinum</t>
  </si>
  <si>
    <t>DGNB/New Construction | Gold</t>
  </si>
  <si>
    <t>DGNB/New Construction | Silver</t>
  </si>
  <si>
    <t>DGNB/New Construction | Bronze</t>
  </si>
  <si>
    <t>DGNB/Renovation</t>
  </si>
  <si>
    <t>EarthCheck/Sustainable Design</t>
  </si>
  <si>
    <t>EarthCraft/EarthCraft</t>
  </si>
  <si>
    <t>EDGE/Excellence in Design for Greater Efficiencies | Zero Carbon</t>
  </si>
  <si>
    <t>EDGE/Excellence in Design for Greater Efficiencies | Advanced</t>
  </si>
  <si>
    <t>EDGE/Excellence in Design for Greater Efficiencies | Certified</t>
  </si>
  <si>
    <t>Energy Star/Residential New Construction</t>
  </si>
  <si>
    <t>Enterprise Green Communities/Enterprise Green Communities</t>
  </si>
  <si>
    <t>Fitwel/Fitwel - Built | 3 Stars</t>
  </si>
  <si>
    <t>Fitwel/Fitwel - Built | 2 Stars</t>
  </si>
  <si>
    <t>Fitwel/Fitwel - Built | 1 Star</t>
  </si>
  <si>
    <t>Fitwel/Fitwel - Design &amp; Construction | 3 Stars</t>
  </si>
  <si>
    <t>Fitwel/Fitwel - Design &amp; Construction | 2 Stars</t>
  </si>
  <si>
    <t>Fitwel/Fitwel - Design &amp; Construction | 1 Star</t>
  </si>
  <si>
    <t>Fitwel/Viral Response | Approved with Distinction</t>
  </si>
  <si>
    <t>Fitwel/Viral Response | Approved</t>
  </si>
  <si>
    <t>Florida Green Building Certification/Design &amp; Construction</t>
  </si>
  <si>
    <t>Florida Green Building Certification/Operational</t>
  </si>
  <si>
    <t>GPR Gebouw/GPR Gebouw - Design &amp; Construction</t>
  </si>
  <si>
    <t>GPR Gebouw/GPR Gebouw - Operational</t>
  </si>
  <si>
    <t>Green Building Index (GBI)/Existing Building</t>
  </si>
  <si>
    <t>Green Building Index (GBI)/New Construction</t>
  </si>
  <si>
    <t>Green Globes/Existing Buildings | 4 Green Globes</t>
  </si>
  <si>
    <t>Green Globes/Existing Buildings | 3 Green Globes</t>
  </si>
  <si>
    <t>Green Globes/Existing Buildings | 2 Green Globes</t>
  </si>
  <si>
    <t>Green Globes/Existing Buildings | 1 Green Globe</t>
  </si>
  <si>
    <t>Green Globes/New Construction | 4 Green Globes</t>
  </si>
  <si>
    <t>Green Globes/New Construction | 3 Green Globes</t>
  </si>
  <si>
    <t>Green Globes/New Construction | 2 Green Globes</t>
  </si>
  <si>
    <t>Green Globes/New Construction | 1 Green Globe</t>
  </si>
  <si>
    <t>Green Globes/Sustainable Interiors | 4 Green Globes</t>
  </si>
  <si>
    <t>Green Globes/Sustainable Interiors | 3 Green Globes</t>
  </si>
  <si>
    <t>Green Globes/Sustainable Interiors | 2 Green Globes</t>
  </si>
  <si>
    <t>Green Globes/Sustainable Interiors | 1 Green Globe</t>
  </si>
  <si>
    <t>Green Key/Eco-Rating Program</t>
  </si>
  <si>
    <t>Green Key International/Ecolabel</t>
  </si>
  <si>
    <t>Green Rating/Green Rating Remote Assessment</t>
  </si>
  <si>
    <t>Green Seal/Hotels and Lodging</t>
  </si>
  <si>
    <t>GreenShip/Existing Building</t>
  </si>
  <si>
    <t>GreenShip/New Building</t>
  </si>
  <si>
    <t>Green Star/Communities | 6 Stars</t>
  </si>
  <si>
    <t>Green Star/Communities | 5 Stars</t>
  </si>
  <si>
    <t>Green Star/Communities | 4 Stars</t>
  </si>
  <si>
    <t>Green Star/Design &amp; As Built | 6 Stars</t>
  </si>
  <si>
    <t>Green Star/Design &amp; As Built | 5 Stars</t>
  </si>
  <si>
    <t>Green Star/Design &amp; As Built | 4 Stars</t>
  </si>
  <si>
    <t>Green Star/Interiors | 6 Stars</t>
  </si>
  <si>
    <t>Green Star/Interiors | 5 Stars</t>
  </si>
  <si>
    <t>Green Star/Interiors | 4 Stars</t>
  </si>
  <si>
    <t>Green Star NZ/Design &amp; As Built | 6 Stars</t>
  </si>
  <si>
    <t>Green Star NZ/Design &amp; As Built | 5 Stars</t>
  </si>
  <si>
    <t>Green Star NZ/Design &amp; As Built | 4 Stars</t>
  </si>
  <si>
    <t>Green Star NZ/Interiors | 6 Stars</t>
  </si>
  <si>
    <t>Green Star NZ/Interiors | 5 Stars</t>
  </si>
  <si>
    <t>Green Star NZ/Interiors | 4 Stars</t>
  </si>
  <si>
    <t>Green Star NZ/Performance | 6 Stars</t>
  </si>
  <si>
    <t>Green Star NZ/Performance | 5 Stars</t>
  </si>
  <si>
    <t>Green Star NZ/Performance | 4 Stars</t>
  </si>
  <si>
    <t>Green Star NZ/Performance | 3 Stars</t>
  </si>
  <si>
    <t>Green Star NZ/Performance | 2 Stars</t>
  </si>
  <si>
    <t>Green Star NZ/Performance | 1 Star</t>
  </si>
  <si>
    <t>Green Star/Performance | 6 Stars</t>
  </si>
  <si>
    <t>Green Star/Performance | 5 Stars</t>
  </si>
  <si>
    <t>Green Star/Performance | 4 Stars</t>
  </si>
  <si>
    <t>Green Star/Performance | 3 Stars</t>
  </si>
  <si>
    <t>Green Star/Performance | 2 Stars</t>
  </si>
  <si>
    <t>Green Star/Performance | 1 Star</t>
  </si>
  <si>
    <t>Green Star SA/Design &amp; As Built | 6 Stars</t>
  </si>
  <si>
    <t>Green Star SA/Design &amp; As Built | 5 Stars</t>
  </si>
  <si>
    <t>Green Star SA/Design &amp; As Built | 4 Stars</t>
  </si>
  <si>
    <t>Green Star SA/Performance | 6 Stars</t>
  </si>
  <si>
    <t>Green Star SA/Performance | 5 Stars</t>
  </si>
  <si>
    <t>Green Star SA/Performance | 4 Stars</t>
  </si>
  <si>
    <t>Green Star SA/Performance | 3 Stars</t>
  </si>
  <si>
    <t>Green Star SA/Performance | 2 Stars</t>
  </si>
  <si>
    <t>Green Star SA/Performance | 1 Star</t>
  </si>
  <si>
    <t>GRIHA/Green Rating for Integrated Habitat Assessment - Design &amp; Construction</t>
  </si>
  <si>
    <t>GRIHA/Green Rating for Integrated Habitat Assessment - Operational</t>
  </si>
  <si>
    <t>G-SEED/G-SEED</t>
  </si>
  <si>
    <t>Hong Kong Environmental Protection Department/IAQ Certification | Excellent Class</t>
  </si>
  <si>
    <t>Hong Kong Environmental Protection Department/IAQ Certification | Good Class</t>
  </si>
  <si>
    <t>Housing Performance Indication System/Housing Performance Evaluation - Design &amp; Construction</t>
  </si>
  <si>
    <t>Housing Performance Indication System/Housing Performance Evaluation - Operational</t>
  </si>
  <si>
    <t>IGBC Green/Existing Buildings</t>
  </si>
  <si>
    <t>IGBC Green/Homes</t>
  </si>
  <si>
    <t>IGBC Green/New Building</t>
  </si>
  <si>
    <t>IGBC Green/SEZs</t>
  </si>
  <si>
    <t>Irish GBC/Home Performance Index | Gold</t>
  </si>
  <si>
    <t>Irish GBC/Home Performance Index | Certified</t>
  </si>
  <si>
    <t>International Living Future Institute/Core Green Building Certification</t>
  </si>
  <si>
    <t>International Living Future Institute/Living Building Challenge | Living</t>
  </si>
  <si>
    <t>International Living Future Institute/Living Building Challenge | Petal</t>
  </si>
  <si>
    <t>IREM Certified Sustainable Properties/IREM Certified Sustainable Properties</t>
  </si>
  <si>
    <t>LEA-Label/LEA-Label | Platinum</t>
  </si>
  <si>
    <t>LEA-Label/LEA-Label | Gold</t>
  </si>
  <si>
    <t>LEA-Label/LEA-Label | Silver</t>
  </si>
  <si>
    <t>LEA-Label/LEA-Label | Bronze</t>
  </si>
  <si>
    <t>LEED/Building Design and Construction (BD+C) | Platinum</t>
  </si>
  <si>
    <t>LEED/Building Design and Construction (BD+C) | Gold</t>
  </si>
  <si>
    <t>LEED/Building Design and Construction (BD+C) | Silver</t>
  </si>
  <si>
    <t>LEED/Building Design and Construction (BD+C) | Certified</t>
  </si>
  <si>
    <t>LEED/Building Operations and Maintenance (O+M) | Platinum</t>
  </si>
  <si>
    <t>LEED/Building Operations and Maintenance (O+M) | Gold</t>
  </si>
  <si>
    <t>LEED/Building Operations and Maintenance (O+M) | Silver</t>
  </si>
  <si>
    <t>LEED/Building Operations and Maintenance (O+M) | Certified</t>
  </si>
  <si>
    <t>LEED/for Homes | Platinum</t>
  </si>
  <si>
    <t>LEED/for Homes | Gold</t>
  </si>
  <si>
    <t>LEED/for Homes | Silver</t>
  </si>
  <si>
    <t>LEED/for Homes | Certified</t>
  </si>
  <si>
    <t>LEED/Interior Design and Construction (ID+C) | Platinum</t>
  </si>
  <si>
    <t>LEED/Interior Design and Construction (ID+C) | Gold</t>
  </si>
  <si>
    <t>LEED/Interior Design and Construction (ID+C) | Silver</t>
  </si>
  <si>
    <t>LEED/Interior Design and Construction (ID+C) | Certified</t>
  </si>
  <si>
    <t>LEED/Neighborhood Development (ND) | Platinum</t>
  </si>
  <si>
    <t>LEED/Neighborhood Development (ND) | Gold</t>
  </si>
  <si>
    <t>LEED/Neighborhood Development (ND) | Silver</t>
  </si>
  <si>
    <t>LEED/Neighborhood Development (ND) | Certified</t>
  </si>
  <si>
    <t>LOTUS/Buildings in Operation | Platinum</t>
  </si>
  <si>
    <t>LOTUS/Buildings in Operation | Gold</t>
  </si>
  <si>
    <t>LOTUS/Buildings in Operation | Silver</t>
  </si>
  <si>
    <t>LOTUS/Buildings in Operation | Certified</t>
  </si>
  <si>
    <t>LOTUS/Homes | Platinum</t>
  </si>
  <si>
    <t>LOTUS/Homes | Gold</t>
  </si>
  <si>
    <t>LOTUS/Homes | Silver</t>
  </si>
  <si>
    <t>LOTUS/Homes | Certified</t>
  </si>
  <si>
    <t>LOTUS/Interiors | Platinum</t>
  </si>
  <si>
    <t>LOTUS/Interiors | Gold</t>
  </si>
  <si>
    <t>LOTUS/Interiors | Silver</t>
  </si>
  <si>
    <t>LOTUS/Interiors | Certified</t>
  </si>
  <si>
    <t>LOTUS/New Construction | Platinum</t>
  </si>
  <si>
    <t>LOTUS/New Construction | Gold</t>
  </si>
  <si>
    <t>LOTUS/New Construction | Silver</t>
  </si>
  <si>
    <t>LOTUS/New Construction | Certified</t>
  </si>
  <si>
    <t>Milieuplatform Zorg/Milieuthermometer Zorg | Gold</t>
  </si>
  <si>
    <t>Milieuplatform Zorg/Milieuthermometer Zorg | Silver</t>
  </si>
  <si>
    <t>Milieuplatform Zorg/Milieuthermometer Zorg | Bronze</t>
  </si>
  <si>
    <t>Miljöbyggnad/Existing Buildings | Gold</t>
  </si>
  <si>
    <t>Miljöbyggnad/Existing Buildings | Silver</t>
  </si>
  <si>
    <t>Miljöbyggnad/Existing Buildings | Bronze</t>
  </si>
  <si>
    <t>Miljöbyggnad/New Buildings | Gold</t>
  </si>
  <si>
    <t>Miljöbyggnad/New Buildings | Silver</t>
  </si>
  <si>
    <t>Miljöbyggnad/New Buildings | Bronze</t>
  </si>
  <si>
    <t>MINERGIE/A</t>
  </si>
  <si>
    <t>MINERGIE/ECO</t>
  </si>
  <si>
    <t>MINERGIE/MINERGIE</t>
  </si>
  <si>
    <t>MINERGIE/P</t>
  </si>
  <si>
    <t>NABERS/Multi-rating</t>
  </si>
  <si>
    <t>NF Habitat/HQE Construction</t>
  </si>
  <si>
    <t>NF Habitat/HQE Exploitation</t>
  </si>
  <si>
    <t>NF Habitat/HQE Rénovation</t>
  </si>
  <si>
    <t>NF HQE/Bâtiments Tertiaires en Exploitation | EXCEPTIONNEL</t>
  </si>
  <si>
    <t>NF HQE/Bâtiments Tertiaires en Exploitation | EXCELLENT</t>
  </si>
  <si>
    <t>NF HQE/Bâtiments Tertiaires en Exploitation | TRES BON</t>
  </si>
  <si>
    <t>NF HQE/Bâtiments Tertiaires en Exploitation | BON</t>
  </si>
  <si>
    <t>NF HQE/Bâtiments Tertiaires en Exploitation | PASS</t>
  </si>
  <si>
    <t>NF HQE/Bâtiments Tertiaires - Neuf ou Rénovation | EXCEPTIONNEL</t>
  </si>
  <si>
    <t>NF HQE/Bâtiments Tertiaires - Neuf ou Rénovation | EXCELLENT</t>
  </si>
  <si>
    <t>NF HQE/Bâtiments Tertiaires - Neuf ou Rénovation | TRES BON</t>
  </si>
  <si>
    <t>NF HQE/Bâtiments Tertiaires - Neuf ou Rénovation | BON</t>
  </si>
  <si>
    <t>NF HQE/Bâtiments Tertiaires - Neuf ou Rénovation | PASS</t>
  </si>
  <si>
    <t>NGBS/National Green Building Standard - Design &amp; Construction | Emerald</t>
  </si>
  <si>
    <t>NGBS/National Green Building Standard - Design &amp; Construction | Gold</t>
  </si>
  <si>
    <t>NGBS/National Green Building Standard - Design &amp; Construction | Silver</t>
  </si>
  <si>
    <t>NGBS/National Green Building Standard - Design &amp; Construction | Bronze</t>
  </si>
  <si>
    <t>NGBS/National Green Building Standard - Operational | Emerald</t>
  </si>
  <si>
    <t>NGBS/National Green Building Standard - Operational | Gold</t>
  </si>
  <si>
    <t>NGBS/National Green Building Standard - Operational | Silver</t>
  </si>
  <si>
    <t>NGBS/National Green Building Standard - Operational | Bronze</t>
  </si>
  <si>
    <t>Parksmart/Parksmart | Gold</t>
  </si>
  <si>
    <t>Parksmart/Parksmart | Silver</t>
  </si>
  <si>
    <t>Parksmart/Parksmart | Bronze</t>
  </si>
  <si>
    <t>Parksmart/Parksmart | Pioneer</t>
  </si>
  <si>
    <t>Passiefwoning/Passiefwoning</t>
  </si>
  <si>
    <t>Passive House Institute/Passive House | Premium</t>
  </si>
  <si>
    <t>Passive House Institute/Passive House | Plus</t>
  </si>
  <si>
    <t>Passive House Institute/Passive House | Classic</t>
  </si>
  <si>
    <t>Passive House Institute/EnerPHit | Premium</t>
  </si>
  <si>
    <t>Passive House Institute/EnerPHit | Plus</t>
  </si>
  <si>
    <t>Passive House Institute/EnerPHit |Classic</t>
  </si>
  <si>
    <t>RESET Air/Commercial Interiors</t>
  </si>
  <si>
    <t>RESET Air/Core and Shell</t>
  </si>
  <si>
    <t>SGBC Green Building EU/SGBC GreenBuilding EU - Design &amp; Construction</t>
  </si>
  <si>
    <t>SGBC Green Building EU/SGBC GreenBuilding EU - Operational</t>
  </si>
  <si>
    <t>SKA Rating/SKA Rating - Design &amp; Construction</t>
  </si>
  <si>
    <t>SKA Rating/SKA Rating - Operational</t>
  </si>
  <si>
    <t>SMBC Sustainable Building Assessment/Existing Buildings</t>
  </si>
  <si>
    <t>SMBC Sustainable Building Assessment/New Buildings</t>
  </si>
  <si>
    <t>Standard Nachhaltiges Bauen Schweiz (SNBS)/Standard Nachhaltiges Bauen Schweiz (SNBS)</t>
  </si>
  <si>
    <t>Svanen/Miljömärkta - Design &amp; Construction</t>
  </si>
  <si>
    <t>Svanen/Miljömärkta - Operational</t>
  </si>
  <si>
    <t>Toronto Green Standard/Toronto Green Standard | Tier 4</t>
  </si>
  <si>
    <t>Toronto Green Standard/Toronto Green Standard | Tier 3</t>
  </si>
  <si>
    <t>Toronto Green Standard/Toronto Green Standard | Tier 2</t>
  </si>
  <si>
    <t>TREES/Design &amp; Construction | Platinum</t>
  </si>
  <si>
    <t>TREES/Design &amp; Construction | Gold</t>
  </si>
  <si>
    <t>TREES/Design &amp; Construction | Silver</t>
  </si>
  <si>
    <t>TREES/Design &amp; Construction | Certified</t>
  </si>
  <si>
    <t>TREES/Existing Building | Platinum</t>
  </si>
  <si>
    <t>TREES/Existing Building | Gold</t>
  </si>
  <si>
    <t>TREES/Existing Building | Silver</t>
  </si>
  <si>
    <t>TREES/Existing Building | Certified</t>
  </si>
  <si>
    <t>TripAdvisor/GreenLeaders | Platinum</t>
  </si>
  <si>
    <t>TripAdvisor/GreenLeaders | Gold</t>
  </si>
  <si>
    <t>TripAdvisor/GreenLeaders | Silver</t>
  </si>
  <si>
    <t>TripAdvisor/GreenLeaders | Bronze</t>
  </si>
  <si>
    <t>TripAdvisor/GreenLeaders | GreenPartner</t>
  </si>
  <si>
    <t>TRUE (Total Resource Use and Efficiency)/Zero Waste Certification | Platinum</t>
  </si>
  <si>
    <t>TRUE (Total Resource Use and Efficiency)/Zero Waste Certification | Gold</t>
  </si>
  <si>
    <t>TRUE (Total Resource Use and Efficiency)/Zero Waste Certification | Silver</t>
  </si>
  <si>
    <t>TRUE (Total Resource Use and Efficiency)/Zero Waste Certification | Certified</t>
  </si>
  <si>
    <t>UL/Verified Healthy Building | for Indoor Environmental Quality</t>
  </si>
  <si>
    <t>UL/Verified Healthy Building | for Indoor Air and Water</t>
  </si>
  <si>
    <t>UL/Verified Healthy Building | for Indoor Air</t>
  </si>
  <si>
    <t>WELL Building Standard/Community | Platinum</t>
  </si>
  <si>
    <t>WELL Building Standard/Community | Gold</t>
  </si>
  <si>
    <t>WELL Building Standard/Community | Silver</t>
  </si>
  <si>
    <t>WELL Building Standard/Core and Shell | Platinum</t>
  </si>
  <si>
    <t>WELL Building Standard/Core and Shell | Gold</t>
  </si>
  <si>
    <t>WELL Building Standard/Core and Shell | Silver</t>
  </si>
  <si>
    <t>WELL Building Standard/Existing Building | Platinum</t>
  </si>
  <si>
    <t>WELL Building Standard/Existing Building | Gold</t>
  </si>
  <si>
    <t>WELL Building Standard/Existing Building | Silver</t>
  </si>
  <si>
    <t>WELL Building Standard/Existing Interiors | Platinum</t>
  </si>
  <si>
    <t>WELL Building Standard/Existing Interiors | Gold</t>
  </si>
  <si>
    <t>WELL Building Standard/Existing Interiors | Silver</t>
  </si>
  <si>
    <t>WELL Building Standard/New Buildings | Platinum</t>
  </si>
  <si>
    <t>WELL Building Standard/New Buildings | Gold</t>
  </si>
  <si>
    <t>WELL Building Standard/New Buildings | Silver</t>
  </si>
  <si>
    <t>WELL Building Standard/New Interiors | Platinum</t>
  </si>
  <si>
    <t>WELL Building Standard/New Interiors | Gold</t>
  </si>
  <si>
    <t>WELL Building Standard/New Interiors | Silver</t>
  </si>
  <si>
    <t>WELL/Health-Safety Rating</t>
  </si>
  <si>
    <t>EU EPC - A++++</t>
  </si>
  <si>
    <t>EU EPC - A+++</t>
  </si>
  <si>
    <t>EU EPC - A++</t>
  </si>
  <si>
    <t>EU EPC - A+</t>
  </si>
  <si>
    <t>EU EPC - A</t>
  </si>
  <si>
    <t>EU EPC - B</t>
  </si>
  <si>
    <t>EU EPC - B-</t>
  </si>
  <si>
    <t>EU EPC - C</t>
  </si>
  <si>
    <t>EU EPC - D</t>
  </si>
  <si>
    <t>EU EPC - E</t>
  </si>
  <si>
    <t>EU EPC - F</t>
  </si>
  <si>
    <t>EU EPC - G</t>
  </si>
  <si>
    <t>EU EPC - H</t>
  </si>
  <si>
    <t>EU EPC - I</t>
  </si>
  <si>
    <t>EU EPC - A1</t>
  </si>
  <si>
    <t>EU EPC - A2</t>
  </si>
  <si>
    <t>EU EPC - A3</t>
  </si>
  <si>
    <t>EU EPC - A4</t>
  </si>
  <si>
    <t>EU EPC - B1</t>
  </si>
  <si>
    <t>EU EPC - B2</t>
  </si>
  <si>
    <t>EU EPC - B3</t>
  </si>
  <si>
    <t>EU EPC - C1</t>
  </si>
  <si>
    <t>EU EPC - C2</t>
  </si>
  <si>
    <t>EU EPC - C3</t>
  </si>
  <si>
    <t>EU EPC - D1</t>
  </si>
  <si>
    <t>EU EPC - D2</t>
  </si>
  <si>
    <t>EU EPC - E1</t>
  </si>
  <si>
    <t>EU EPC - E2</t>
  </si>
  <si>
    <t>EU EPC - Belgium</t>
  </si>
  <si>
    <t>EU EPC - Latvia</t>
  </si>
  <si>
    <t>EU EPC - Poland</t>
  </si>
  <si>
    <t>EU EPC - Slovenia</t>
  </si>
  <si>
    <t>NABERS Energy - 6 Stars</t>
  </si>
  <si>
    <t>NABERS Energy - 5.5 Stars</t>
  </si>
  <si>
    <t>NABERS Energy - 5 Stars</t>
  </si>
  <si>
    <t>NABERS Energy - 4.5 Stars</t>
  </si>
  <si>
    <t>NABERS Energy - 4 Stars</t>
  </si>
  <si>
    <t>NABERS Energy - 3.5 Stars</t>
  </si>
  <si>
    <t>NABERS Energy - 3 Stars</t>
  </si>
  <si>
    <t>NABERS Energy - 2.5 Stars</t>
  </si>
  <si>
    <t>NABERS Energy - 2 Stars</t>
  </si>
  <si>
    <t>NABERS Energy - 1.5 Stars</t>
  </si>
  <si>
    <t>NABERS Energy - 1 Star</t>
  </si>
  <si>
    <t>NABERS Energy - 0.5 Stars</t>
  </si>
  <si>
    <t>NABERS Energy - 0 Stars</t>
  </si>
  <si>
    <t>Energy Star Certified - 96-100 Points</t>
  </si>
  <si>
    <t>Energy Star Certified - 90-95 Points</t>
  </si>
  <si>
    <t>Energy Star Certified - 85-89 Points</t>
  </si>
  <si>
    <t>Energy Star Certified - 80-84 Points</t>
  </si>
  <si>
    <t>Energy Star Certified - 75-79 Points</t>
  </si>
  <si>
    <t>EnEV Energieausweise</t>
  </si>
  <si>
    <t>Energy Rating: Scheme/Level</t>
  </si>
  <si>
    <t>Dropdown Option</t>
  </si>
  <si>
    <t/>
  </si>
  <si>
    <t>Data as of Reporting Year</t>
  </si>
  <si>
    <t>Reporting date year of the current submission.</t>
  </si>
  <si>
    <t>Vehicle Reporting Currency</t>
  </si>
  <si>
    <t>The currency in which all monetary data reported would be denominated.</t>
  </si>
  <si>
    <t>Currency</t>
  </si>
  <si>
    <t>Net Zero Carbon targets. If yes, target year.</t>
  </si>
  <si>
    <t>GRESB</t>
  </si>
  <si>
    <t>Sustainalytics</t>
  </si>
  <si>
    <t>S&amp;P Sustainable 1</t>
  </si>
  <si>
    <t>Not applicable</t>
  </si>
  <si>
    <t>MSCI ESG</t>
  </si>
  <si>
    <t>CDP</t>
  </si>
  <si>
    <t>Benchmark</t>
  </si>
  <si>
    <t>Other ESG frameworks used by either vehicle or organisation</t>
  </si>
  <si>
    <t>INREV Sustainability Reporting Guidelines - Compliance Score</t>
  </si>
  <si>
    <t>INREV Sustainability Best Practice Module - Adoption Score</t>
  </si>
  <si>
    <t>Energy consumed during the operational phase of a building. This includes the landlord controlled  and the tenant controlled actual and estimated energy consumption.</t>
  </si>
  <si>
    <t>Pre-development</t>
  </si>
  <si>
    <t>Initial leasing/stabilisation</t>
  </si>
  <si>
    <t>Standing investment/operating</t>
  </si>
  <si>
    <t>Renovation</t>
  </si>
  <si>
    <t>Conversion</t>
  </si>
  <si>
    <t>Expansion</t>
  </si>
  <si>
    <t>Total energy consumption (kWh/yr)</t>
  </si>
  <si>
    <t>Generated and consumed on-site by landlord (kWh/yr)</t>
  </si>
  <si>
    <t>Generated on-site and exported by landlord (kWh/yr)</t>
  </si>
  <si>
    <t>Generated and consumed on-site by third party or tenant (kWh/yr)</t>
  </si>
  <si>
    <t>Generated off-site and purchased by landlord (kWh/yr)</t>
  </si>
  <si>
    <t>Generated off-site and purchased by tenant (kWh/yr)</t>
  </si>
  <si>
    <t>AL2 Energy Consumption</t>
  </si>
  <si>
    <t>AL3 Renewable Energy</t>
  </si>
  <si>
    <t>AL4 Greenhouse Gas Emissions (GHG)</t>
  </si>
  <si>
    <t>AL5 Climate Change Transition Risks</t>
  </si>
  <si>
    <t>AL6 Climate Change Physical Risks</t>
  </si>
  <si>
    <t>AL7 Water consumption</t>
  </si>
  <si>
    <t>AL8 Waste management</t>
  </si>
  <si>
    <t>AL11 Energy Ratings</t>
  </si>
  <si>
    <t>AL2.3</t>
  </si>
  <si>
    <t>AL2.4</t>
  </si>
  <si>
    <t>AL2.5</t>
  </si>
  <si>
    <t>AL2.6</t>
  </si>
  <si>
    <t>AL2.7</t>
  </si>
  <si>
    <t>AL4.7</t>
  </si>
  <si>
    <t>AL4.8</t>
  </si>
  <si>
    <t>AL4.9</t>
  </si>
  <si>
    <t>AL4.10</t>
  </si>
  <si>
    <t>AL4.11</t>
  </si>
  <si>
    <t>AL4.12</t>
  </si>
  <si>
    <t>AL4.13</t>
  </si>
  <si>
    <t>AL10.2</t>
  </si>
  <si>
    <t xml:space="preserve">Asset data - Total floor area of assets that filed in AL3.1 or AL3.2 or AL3.3 or AL3.4 or AL3.5, divided by total supply area. </t>
  </si>
  <si>
    <t>Asset data - Sum of AL4.6</t>
  </si>
  <si>
    <t>Asset data - Sum of AL4.7</t>
  </si>
  <si>
    <t>Asset data - Sum of AL4.8</t>
  </si>
  <si>
    <t>Asset data - Sum of AL4.9</t>
  </si>
  <si>
    <t>Asset data - Sum of AL4.10</t>
  </si>
  <si>
    <t>Asset data - Based on the data provided in AL5.1  per  A1.14</t>
  </si>
  <si>
    <t>Asset data - Sum of AL7.1</t>
  </si>
  <si>
    <t>Note: See Instructions and Definitions in Asset Data Definitions tab</t>
  </si>
  <si>
    <t>Gross floor area of all assets of the vehicle.</t>
  </si>
  <si>
    <t>Asset data - Sum of AL1.15</t>
  </si>
  <si>
    <t>Disclaimer</t>
  </si>
  <si>
    <t xml:space="preserve">© Vereniging INREV
</t>
  </si>
  <si>
    <t>This document, including but not limited to text, content, graphics and photographs, are protected by copyrights. You agree to abide by all applicable copyright and other laws as well as any additional copyright notices or restrictions contained in this document and to notify INREV in writing promptly upon becoming aware of any unauthorised access or use of this document by any individual or entity or of any claim that this document infringes upon any copyright, trademark or other contractual, statutory or common law rights and you agree to cooperate to remedy any infringement upon any copyright.</t>
  </si>
  <si>
    <t xml:space="preserve">
INREV</t>
  </si>
  <si>
    <t>Gustav Mahlerplein 62</t>
  </si>
  <si>
    <t>1082 MA Amsterdam, The Netherlands</t>
  </si>
  <si>
    <t xml:space="preserve">+31 (0)20 235 8600 | info@inrev.org | www.inrev.org </t>
  </si>
  <si>
    <t>Scheme Level Energy Ratings</t>
  </si>
  <si>
    <t>Actual energy consumption - tenant controlled  (kWh/yr)</t>
  </si>
  <si>
    <t>GRESB Identifier</t>
  </si>
  <si>
    <t>AL1.16</t>
  </si>
  <si>
    <t>Market value at the end of the period</t>
  </si>
  <si>
    <t>ESG1.1</t>
  </si>
  <si>
    <t xml:space="preserve">INREV Guidelines (Vehicle Level) Indicator ID </t>
  </si>
  <si>
    <t>ESG1.2</t>
  </si>
  <si>
    <t>Vehicle Name</t>
  </si>
  <si>
    <t>Investment Manager</t>
  </si>
  <si>
    <t>Contact Person Name</t>
  </si>
  <si>
    <t>Contact Person Telephone</t>
  </si>
  <si>
    <t>Contact Person Email</t>
  </si>
  <si>
    <t>ESG1.3</t>
  </si>
  <si>
    <t>ESG1.4</t>
  </si>
  <si>
    <t>ESG1.4.1</t>
  </si>
  <si>
    <t>ESG1.5</t>
  </si>
  <si>
    <t>ESG1.6</t>
  </si>
  <si>
    <t>ESG1.7</t>
  </si>
  <si>
    <t>ESG1.8</t>
  </si>
  <si>
    <t xml:space="preserve">The organisation responsible for the overall governance and oversight of the real estate investment fund or other type of investment vehicles and may incorporate the investment advisor. The manager is ultimately accountable to investors for the overall management of the fund or vehicle. This can be a formal role as defined by applicable regulation (e.g. the AIFMD), or legally such as the role of the General Partner in a partnership arrangement. </t>
  </si>
  <si>
    <t>Use 00 instead of + to define the country code.</t>
  </si>
  <si>
    <t>INREV SDDS 1.1</t>
  </si>
  <si>
    <t>INREV SDDS 1.2</t>
  </si>
  <si>
    <t>INREV SDDS 1.3</t>
  </si>
  <si>
    <t>INREV SDDS 1.4</t>
  </si>
  <si>
    <t>INREV SDDS 1.4.1</t>
  </si>
  <si>
    <t>INREV SDDS 1.5</t>
  </si>
  <si>
    <t>INREV SDDS 1.5.1</t>
  </si>
  <si>
    <t>ESG1.5.1</t>
  </si>
  <si>
    <t>INREV SDDS 1.12</t>
  </si>
  <si>
    <t>ESG2.1</t>
  </si>
  <si>
    <t>ESG2.1.1</t>
  </si>
  <si>
    <t>ESG2.1.2</t>
  </si>
  <si>
    <t>ESG2.1.3</t>
  </si>
  <si>
    <t>ESG2.1.4</t>
  </si>
  <si>
    <t>ESG2.1.5</t>
  </si>
  <si>
    <t>ESG2.1.6</t>
  </si>
  <si>
    <t>ESG2.2</t>
  </si>
  <si>
    <t>ESG2.3</t>
  </si>
  <si>
    <t>ESG2.3.1</t>
  </si>
  <si>
    <t>ESG2.3.2</t>
  </si>
  <si>
    <t>ESG3.1</t>
  </si>
  <si>
    <t>ESG3.1.1</t>
  </si>
  <si>
    <t>ESG3.1.2</t>
  </si>
  <si>
    <t>ESG3.1.3</t>
  </si>
  <si>
    <t>ESG3.1.3.1</t>
  </si>
  <si>
    <t>ESG3.1.4</t>
  </si>
  <si>
    <t>ESG3.1.5</t>
  </si>
  <si>
    <t>ESG3.1.6</t>
  </si>
  <si>
    <t>ESG3.1.7</t>
  </si>
  <si>
    <t>ESG3.1.7.1</t>
  </si>
  <si>
    <t>ESG3.1.7.2</t>
  </si>
  <si>
    <t>ESG3.1.7.3</t>
  </si>
  <si>
    <t>ESG3.1.7.4</t>
  </si>
  <si>
    <t>ESG3.1.7.5</t>
  </si>
  <si>
    <t>ESG3.1.7.6</t>
  </si>
  <si>
    <t>ESG3.1.7.7</t>
  </si>
  <si>
    <t>ESG3.1.7.8</t>
  </si>
  <si>
    <t>ESG3.1.7.9</t>
  </si>
  <si>
    <t>ESG3.1.7.10</t>
  </si>
  <si>
    <t>ESG3.1.7.11</t>
  </si>
  <si>
    <t>ESG3.1.7.12</t>
  </si>
  <si>
    <t>ESG3.2</t>
  </si>
  <si>
    <t>ESG3.2.1</t>
  </si>
  <si>
    <t>ESG3.2.2</t>
  </si>
  <si>
    <t>ESG3.2.3</t>
  </si>
  <si>
    <t>ESG3.2.4</t>
  </si>
  <si>
    <t>ESG3.2.5</t>
  </si>
  <si>
    <t>ESG3.3</t>
  </si>
  <si>
    <t>ESG3.3.1</t>
  </si>
  <si>
    <t>ESG3.3.2</t>
  </si>
  <si>
    <t>ESG3.3.2.1</t>
  </si>
  <si>
    <t>ESG3.3.3</t>
  </si>
  <si>
    <t>ESG3.3.4</t>
  </si>
  <si>
    <t>ESG3.3.5</t>
  </si>
  <si>
    <t>ESG3.3.6</t>
  </si>
  <si>
    <t>ESG3.3.7</t>
  </si>
  <si>
    <t>ESG3.3.7.1</t>
  </si>
  <si>
    <t>ESG3.3.8</t>
  </si>
  <si>
    <t>ESG3.3.9</t>
  </si>
  <si>
    <t>ESG3.3.10</t>
  </si>
  <si>
    <t>ESG3.3.11</t>
  </si>
  <si>
    <t>ESG3.3.12</t>
  </si>
  <si>
    <t>ESG3.3.12.1</t>
  </si>
  <si>
    <t>ESG3.3.13</t>
  </si>
  <si>
    <t>ESG3.3.13.1</t>
  </si>
  <si>
    <t>ESG3.3.13.2</t>
  </si>
  <si>
    <t>ESG3.3.13.3</t>
  </si>
  <si>
    <t>ESG3.3.13.4</t>
  </si>
  <si>
    <t>ESG3.3.13.5</t>
  </si>
  <si>
    <t>ESG3.3.13.6</t>
  </si>
  <si>
    <t>ESG3.3.13.7</t>
  </si>
  <si>
    <t>ESG3.3.13.8</t>
  </si>
  <si>
    <t>ESG3.3.13.9</t>
  </si>
  <si>
    <t>ESG3.3.13.10</t>
  </si>
  <si>
    <t>ESG3.3.13.11</t>
  </si>
  <si>
    <t>ESG3.3.13.12</t>
  </si>
  <si>
    <t>ESG3.4</t>
  </si>
  <si>
    <t>ESG3.4.1</t>
  </si>
  <si>
    <t>ESG3.4.2</t>
  </si>
  <si>
    <t>ESG3.4.2.1</t>
  </si>
  <si>
    <t>ESG3.4.2.2</t>
  </si>
  <si>
    <t>ESG3.5</t>
  </si>
  <si>
    <t>ESG3.6</t>
  </si>
  <si>
    <t>ESG3.7</t>
  </si>
  <si>
    <t>ESG3.8</t>
  </si>
  <si>
    <t>ESG3.8.1</t>
  </si>
  <si>
    <t>ESG3.8.2</t>
  </si>
  <si>
    <t>ESG1</t>
  </si>
  <si>
    <t>ESG2</t>
  </si>
  <si>
    <t>ESG3</t>
  </si>
  <si>
    <r>
      <t xml:space="preserve">Scheme Level 1 </t>
    </r>
    <r>
      <rPr>
        <sz val="9"/>
        <color rgb="FF55585A"/>
        <rFont val="Open Sans"/>
        <family val="2"/>
      </rPr>
      <t>(please select from the drop-down list)</t>
    </r>
  </si>
  <si>
    <t>INREV Reporting Guidelines Indicator ID</t>
  </si>
  <si>
    <t>AC tab - N4</t>
  </si>
  <si>
    <t>Energy tab - (V7+AE7+AN7+Y7+AH7+AQ7+AB7+AK7+AT7 + BF7 + BG7)</t>
  </si>
  <si>
    <t>GHG tab - M7</t>
  </si>
  <si>
    <t>Energy tab - BJ7</t>
  </si>
  <si>
    <t>Energy tab - BK7</t>
  </si>
  <si>
    <t>Energy tab - BL7</t>
  </si>
  <si>
    <t>Energy tab - BM7</t>
  </si>
  <si>
    <t>Energy tab - BN7</t>
  </si>
  <si>
    <t>Actual energy consumption -  landlord controlled (kWh/yr)</t>
  </si>
  <si>
    <t>Estimated energy consumption - landlord's control (kWh/yr)</t>
  </si>
  <si>
    <t>Estimated energy consumption - tenant's control (kWh/yr)</t>
  </si>
  <si>
    <t>ownership_to</t>
  </si>
  <si>
    <t>asset_vacancy</t>
  </si>
  <si>
    <t>ownership_from</t>
  </si>
  <si>
    <t>tenant_ctrl</t>
  </si>
  <si>
    <t>asset_size</t>
  </si>
  <si>
    <t>(en_abs_lc_bsf + en_abs_lc_bsd + en_abs_lc_bcf + en_abs_lc_tf + en_abs_lc_bcd + en_abs_lc_td + en_abs_lc_bse + en_abs_lc_bce + en_abs_lc_te + en_abs_lc_of + en_abs_lc_oe)</t>
  </si>
  <si>
    <t>(en_abs_tc_tf + en_abs_tc_of + en_abs_tc_td + en_abs_tc_te + en_abs_tc_oe)</t>
  </si>
  <si>
    <t xml:space="preserve"> </t>
  </si>
  <si>
    <t>(wat_abs_lc_bs + wat_abs_lc_bc + wat_abs_lc_t + wat_abs_lc_o)</t>
  </si>
  <si>
    <t>bc_size_1</t>
  </si>
  <si>
    <t>bc_er_scheme</t>
  </si>
  <si>
    <t>bc_er_size</t>
  </si>
  <si>
    <t>GRESB Asset Spreadsheet 2023 Reference</t>
  </si>
  <si>
    <t>Text</t>
  </si>
  <si>
    <t>Drop down</t>
  </si>
  <si>
    <t>Percentage</t>
  </si>
  <si>
    <t>Quarter, year-to-date or annual reporting time period.</t>
  </si>
  <si>
    <t>Average climate-related physical risks (low/medium/high)</t>
  </si>
  <si>
    <t>Actual scope 1 emissions (tonne CO2e/yr)</t>
  </si>
  <si>
    <t>Actual scope 2 emissions - location based (tonne CO2e/yr)</t>
  </si>
  <si>
    <t>Actual scope 2 emissions - market based (tonne CO2e/yr)</t>
  </si>
  <si>
    <t>Actual scope 3 emissions (tonne CO2e/yr)</t>
  </si>
  <si>
    <t>Estimated scope 1 emissions (tonne CO2e/yr)</t>
  </si>
  <si>
    <t>Estimated scope 2 emissions - location based (tonne CO2e/yr)</t>
  </si>
  <si>
    <t>Estimated scope 2 emissions - market based (tonne CO2e/yr)</t>
  </si>
  <si>
    <t>Estimated scope 3 emissions (tonne CO2e/yr)</t>
  </si>
  <si>
    <t>Estimated scope 2 - location based (tonne CO2e/yr)</t>
  </si>
  <si>
    <t>Total operational carbon - location based (tonne CO2e/yr)</t>
  </si>
  <si>
    <t>Total operational carbon - market based (tonne CO2e/yr)</t>
  </si>
  <si>
    <t>Actual scope 1  emissions (tonne CO2e/yr)</t>
  </si>
  <si>
    <t>Actual water consumption - landlord controlled (m3/yr)</t>
  </si>
  <si>
    <t>Actual water consumption -  landlord controlled (m3/yr)</t>
  </si>
  <si>
    <t>Actual waste generated - landlord controlled (tonne/yr)</t>
  </si>
  <si>
    <t>Actual waste generated - landlord controlled tonne/yr)</t>
  </si>
  <si>
    <t>Actual energy consumption - landlord's control (kWh/yr)</t>
  </si>
  <si>
    <t>Actual energy consumption - tenant's control (kWh/yr)</t>
  </si>
  <si>
    <t>Estimated data</t>
  </si>
  <si>
    <t>Calculated data</t>
  </si>
  <si>
    <t>ESG2.2.1</t>
  </si>
  <si>
    <t>GRESB Score, if available</t>
  </si>
  <si>
    <t>Other performance benchmark used.</t>
  </si>
  <si>
    <t>Score of other performance benchmark used</t>
  </si>
  <si>
    <t>ESG2.2.2</t>
  </si>
  <si>
    <t>The GRESB Score is an overall measure of ESG performance – represented as a percentage (100 percent maximum).</t>
  </si>
  <si>
    <t>Renewable energy generated and consumed on-site by landlord (kWh/yr)</t>
  </si>
  <si>
    <t>Renewable energy generated on-site and exported by landlord (kWh/yr)</t>
  </si>
  <si>
    <t>Renewable energy generated and consumed on-site by third party or tenant (kWh/yr)</t>
  </si>
  <si>
    <t>Renewable energy generated off-site and purchased by landlord (kWh/yr)</t>
  </si>
  <si>
    <t>Renewable energy generated off-site and purchased by tenant (kWh/yr)</t>
  </si>
  <si>
    <t>Methodology used for set up of net zero emission targets. For example coverage of scope 1,2,3 emissions (eg whether it considers embodied carbon, or not), system boundaries (eg leased and/or owned assets etc.).</t>
  </si>
  <si>
    <t>ESG2.3.3</t>
  </si>
  <si>
    <t>Scenario Parthway</t>
  </si>
  <si>
    <t>Unit of area measurement</t>
  </si>
  <si>
    <t>Gross Floor Area</t>
  </si>
  <si>
    <t>AL1.17</t>
  </si>
  <si>
    <t>Actual energy data coverage (% of area)</t>
  </si>
  <si>
    <t>Total energy data coverage (% of area)</t>
  </si>
  <si>
    <t>Energy intensity (kWh/area/yr)</t>
  </si>
  <si>
    <t>Operational carbon intensity - location based (tonne CO2e/area/yr)</t>
  </si>
  <si>
    <t>Operational carbon intensity - market based (tonne CO2e/area/yr)</t>
  </si>
  <si>
    <t>Floor Area Covered 1 (area)</t>
  </si>
  <si>
    <t>Floor Area Covered Energy Ratings (area)</t>
  </si>
  <si>
    <t>Operational carbon data coverage (% of area)</t>
  </si>
  <si>
    <t>Total energy consumption data coverage (% of area)</t>
  </si>
  <si>
    <t>Energy intensity, for office asset/property type (kWh/area/yr)</t>
  </si>
  <si>
    <t>Asset data - Weighted average (per area)  AL2.21, per AL1.9</t>
  </si>
  <si>
    <t>Energy intensity, for retail asset/property type (kWh/area/yr)</t>
  </si>
  <si>
    <t>Energy intensity, for residential asset/property type (kWh/area/yr)</t>
  </si>
  <si>
    <t>Energy intensity, for industrial/logistic asset/property type (kWh/area/yr)</t>
  </si>
  <si>
    <t>Energy intensity, for parking asset/property type (kWh/area/yr)</t>
  </si>
  <si>
    <t>Energy intensity, for student housing asset/property type (kWh/area/yr)</t>
  </si>
  <si>
    <t>Energy intensity, for hotel asset/property type (kWh/area/yr)</t>
  </si>
  <si>
    <t>Energy intensity, for leisure asset/property type (kWh/area/yr)</t>
  </si>
  <si>
    <t>Energy intensity, for health care asset/property type (kWh/area/yr)</t>
  </si>
  <si>
    <t>Energy intensity, for aged care asset/property type (kWh/area/yr)</t>
  </si>
  <si>
    <t>Energy intensity, for education asset/property type (kWh/area/yr)</t>
  </si>
  <si>
    <t>Energy intensity, for agricultural asset/property type (kWh/area/yr)</t>
  </si>
  <si>
    <t>Energy intensity, for other asset/property type (kWh/area/yr)</t>
  </si>
  <si>
    <t>Renewable energy data coverage (% of area)</t>
  </si>
  <si>
    <t>Actual scope 1 emissions data coverage (% of area)</t>
  </si>
  <si>
    <t>Actual scope 2 emissions data coverage (% of area)</t>
  </si>
  <si>
    <t>Actual scope 3 emissions data coverage (% of area)</t>
  </si>
  <si>
    <t>'Operational carbon intensity - location based , for office asset/property type (tonne CO2e/area/yr)</t>
  </si>
  <si>
    <t>'Operational carbon intensity - location based , for retail asset/property type (tonne CO2e/area/yr)</t>
  </si>
  <si>
    <t>'Operational carbon intensity - location based , for residential asset/property type (tonne CO2e/area/yr)</t>
  </si>
  <si>
    <t>'Operational carbon intensity - location based , for industrial/logistic  asset/property type (tonne CO2e/area/yr)</t>
  </si>
  <si>
    <t>'Operational carbon intensity - location based , for parking asset/property type (tonne CO2e/area/yr)</t>
  </si>
  <si>
    <t>'Operational carbon intensity - location based , for student housing asset/property type (tonne CO2e/area/yr)</t>
  </si>
  <si>
    <t>'Operational carbon intensity - location based , for hotel asset/property type (tonne CO2e/area/yr)</t>
  </si>
  <si>
    <t>'Operational carbon intensity - location based , for leisure asset/property type (tonne CO2e/area/yr)</t>
  </si>
  <si>
    <t>'Operational carbon intensity - location based , for health care asset/property type (tonne CO2e/area/yr)</t>
  </si>
  <si>
    <t>'Operational carbon intensity - location based , for aged care asset/property type (tonne CO2e/area/yr)</t>
  </si>
  <si>
    <t>'Operational carbon intensity - location based , for education asset/property type (tonne CO2e/area/yr)</t>
  </si>
  <si>
    <t>'Operational carbon intensity - location based , for agricultural asset/property type (tonne CO2e/area/yr)</t>
  </si>
  <si>
    <t>'Operational carbon intensity - location based , for other asset/property type (tonne CO2e/area/yr)</t>
  </si>
  <si>
    <t>Exposure to fossil fuels data coverage (% of area)</t>
  </si>
  <si>
    <t>Percentage of assets with a certificate (% of area)</t>
  </si>
  <si>
    <t>Percentage of assets with an energy rating (% of area)</t>
  </si>
  <si>
    <t>Exposure to energy-inefficient real estate assets data coverage (% of area)</t>
  </si>
  <si>
    <t>Asset data - Sum of AL1.16</t>
  </si>
  <si>
    <t>Asset data - Weighted average of AL5.1, per AL1.16</t>
  </si>
  <si>
    <t>Asset data - Based on the data provided in AL6.1 and AL1.16</t>
  </si>
  <si>
    <t>Asset data - Based on the data provided in AL4.1 and AL1.15</t>
  </si>
  <si>
    <t>Asset data - Based on the data provided in AL4.2 and AL1.15</t>
  </si>
  <si>
    <t>Asset data - Based on the data provided in AL4.4 and AL1.15</t>
  </si>
  <si>
    <t>Asset data - Weighted average (per area) of AL4.12 per AL1.15</t>
  </si>
  <si>
    <t>Asset data - Weighted average (per area) of AL4.13 per AL1.15</t>
  </si>
  <si>
    <t>Asset data - Weighted average (per area)  AL4.12, per AL1.9 and AL1.15</t>
  </si>
  <si>
    <t>Asset data - Based on the data provided in AL11.1 and AL1.15</t>
  </si>
  <si>
    <t>ESG1.6.1</t>
  </si>
  <si>
    <t>Unit of area measured</t>
  </si>
  <si>
    <t>Primary Energy Demand (PED)</t>
  </si>
  <si>
    <t>Asset data - Based on the data provided in AL2.16 and AL1.15</t>
  </si>
  <si>
    <t>Asset data - Based on the data provided in AL4.11 and AL1.15</t>
  </si>
  <si>
    <t>AL1.18</t>
  </si>
  <si>
    <t>General</t>
  </si>
  <si>
    <t>Not yet assessed</t>
  </si>
  <si>
    <t>Building completion date</t>
  </si>
  <si>
    <t>Format</t>
  </si>
  <si>
    <t>The average level of climate -related physical risks of the asset, based on the climate risk identification methodology used by the manager (eg IPCC SSP5-8.5, Climate explorer, etc.).</t>
  </si>
  <si>
    <t>Share of investments that is categorized as low risk based on the climate risk identification methodology used by the manager (eg IPCC SSP5-8.5, Climate explorer, etc.). If not assessed, please provide the reason in the comment box.</t>
  </si>
  <si>
    <t>Share of investments that is categorized as medium risk based on the climate risk identification methodology used by the manager (eg IPCC SSP5-8.5, Climate explorer, etc.). If not assessed, please provide the reason in the comment box.</t>
  </si>
  <si>
    <t>Share of investments that is categorized as high risk based on the climate risk identification methodology used by the vehicle (eg IPCC SSP5-8.5, Climate explorer, etc.). If not assessed, please provide the reason in the comment box.</t>
  </si>
  <si>
    <t>Number (without decimals, without separator)</t>
  </si>
  <si>
    <t>Number (without decimals, with separator)</t>
  </si>
  <si>
    <t>Number (with decimals, with separator)</t>
  </si>
  <si>
    <t>Comparison purposes</t>
  </si>
  <si>
    <t xml:space="preserve">For ESG SDDS reporting purposes, this represents the total market value of the operating real estate assets of the vehicle. </t>
  </si>
  <si>
    <t>A Paris Agreement aligned methodology / tool that enables the stakeholders of the vehicle to assess the carbon and energy performance of buildings and portfolios and benchmark assets against a framework (eg CRREM pathways). An ideal methodology / tool also supports effective carbon risk management with meaningful quantitative risk indicators.</t>
  </si>
  <si>
    <t>Please explain the methodology, if applicable.</t>
  </si>
  <si>
    <t>If yes, please specify in the comment box and provide score. Frameworks and commitments could include, but are not limited to: GRI, UN PRI, UN SDGs, TCFD, CDP,SBTi, ISO.</t>
  </si>
  <si>
    <t xml:space="preserve">Provide percentage of EU Taxonomy aligned sustainable investments and respective eligible activities. If not applicable, explain reasons in the comment box. </t>
  </si>
  <si>
    <t>Percentage of sustainable investments aligned with EU Taxonomy (% of AUM)</t>
  </si>
  <si>
    <t>Actual scope 1 emissions, also known as direct emissions, are defined as GHG emissions from sources that are owned or controlled by the reporting company. This might include, for example, fuel consumption, natural gas combusted in a boiler in assets under the reporting vehicle. Reference the methodology used to calculate GHG emissions in the comment box.</t>
  </si>
  <si>
    <t>SFDR Annex 1 Table 1 Universal PAI - 5 (Unit of measure: % of the total non renewable production and consumption)</t>
  </si>
  <si>
    <t>The energy intensity of the asset for which both actual and estimated data is provided for total energy consumption (sum of landlord and tenant controlled). This is calculated based on the total actual and estimated energy consumption provided divided by total floor area. Recommended unit of measure for energy intensity is by floor space, investment managers may identify and report KPIs on value (AUM basis).</t>
  </si>
  <si>
    <t>Asset data - AL1.15</t>
  </si>
  <si>
    <t>A target that projects three or more years into the future, with the purpose of improving the portfolio’s performance through a reduction of any energy or water consumption, GHG emissions or waste to landfill, or an increase in ESG data or building certifications coverage, or related to other environmental objectives (ref: GRESB). If yes, please specify in the comment box.</t>
  </si>
  <si>
    <t>The floor area percentage of all assets of the vehicle for which actual data is provided for operational energy consumption (sum of landlord and tenant controlled). This is calculated based on the amount of space for which actual data is provided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</si>
  <si>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Estimated operational energy consumption for the proportion of portfolio that is in landlord’s control. In the absence of actual data, energy use can be estimated based on building characteristics and publicly available data using commercial databases -see PCAF, and/or linear extrapolation could be applied -see CRREM (ref: GRESB).</t>
  </si>
  <si>
    <t>Estimated operational energy consumption for the proportion of portfolio that is in tenant’s control. In the absence of actual data, energy use can be estimated ba+H40:H41sed on building characteristics and publicly available data using commercial databases - see PCAF, and/or linear extrapolation could be applied - see CRREM (ref: GRESB).</t>
  </si>
  <si>
    <t>The floor area percentage of the vehicle for all assets for which both actual and estimated data is provided for total operational energy consumption (sum of landlord and tenant controlled). This is calculated based on the amount of space for which actual and estimated data is provided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</si>
  <si>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The vehicle’s total energy use both actual and estimated for all assets that is generated and consumed from on-site renewable energy by landlord.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</si>
  <si>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The vehicle’s total energy use both actual and estimated for all assets that is generated from on-site renewable energy by landlord and exported.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</si>
  <si>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 xml:space="preserve">The vehicle’s total energy use both actual and estimated for all assets that is generated and consumed from on-site renewable energy by third party or tenant.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 </t>
  </si>
  <si>
    <t>Share of investments in assets linked to extraction, processing or use of various fossil fuels. 'Companies active in the fossil fuel sector’ means (i) companies that derive any revenues from exploration, mining, extraction, distribution or refining of hard coal and lignite; (ii) companies that derive any revenues from the exploration, extraction, distribution (including transportation, storage and trade) or refining of liquid fossil fuels; and (iii) companies that derive any revenues from exploring and extracting fossil gaseous fuels or from their dedicated distribution (including transportation, storage and trade) (ref: SFDR). The AUM percentage reported in these fields reflects the AUM of the vehicle which is exposed to fossil fuels.</t>
  </si>
  <si>
    <t>Actual water consumption (based on consumption from smart/manual meter readings or invoices) for the proportion of portfolio that is in landlord’s control.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The terms 'landlord controlled' '-obtained' and '-acquired' can be used interchangeably.
If your unit of measure is "sqf" used for area, please use "gallon" for volume.</t>
  </si>
  <si>
    <t>Actual waste generated (based on consumption from smart/manual meter readings or invoices) for the proportion of portfolio that is in landlord’s control.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The terms 'landlord controlled' '-obtained' and '-acquired' can be used interchangeably.</t>
  </si>
  <si>
    <t>The data field provided for comparison purposes, not required to comply with INREV Guidelines. The floor area percentage of the vehicle for all assets for which scope 3 emissions data is provided. This is calculated based on the amount of space for which the data provided is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</si>
  <si>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In the absence of actual data, scope 1 emissions can be estimated based on building characteristics and publicly available data using commercial databases -see PCAF, and/or linear extrapolation could be applied -see CRREM (ref: GRESB).</t>
  </si>
  <si>
    <t>Actual scope 3 emissions are calculated as the emissions associated with tenant areas. Scope 3 emissions do not include embodied carbon as it is a separate recommended indicator of INREV framework. Scope 3 emissions cover only operational activities of the portfolio of the vehicle and do not include emissions generated through the organisation’s operations or by its employees, or upstream supply chain emissions (ref: GRESB). Reference the methodology used to calculate GHG emissions in the comment box.</t>
  </si>
  <si>
    <t>The data field provided for comparison purposes, not required to comply with INREV Guidelines. The floor area percentage of the vehicle for all assets for which scope 1 emissions data is provided. This is calculated based on the amount of space for which the data provided is divided by total supply area (ESG1.6.1: sqm/sqf). Recommended unit of measure for data coverage is by area (ESG1.6.1: sqm/sqf), investment managers may identify and report KPIs on value (AUM basis). Please also consider the availability of data for the period of time for which assets are owned by the vehicle (ref: GRESB).</t>
  </si>
  <si>
    <t>Actual location-based scope 2 emissions, also known as indirect emissions, are GHG emissions from purchased electricity, heat, steam or cooling consumed by the assets, but generated elsewhere. Location-based method quantifies scope 2 emissions based on average energy generation emission factors for defined locations, including local, subnational, or national boundaries (ref: GHG Protocol, “Scope 2 Guidance”, Glossary, 2015). Reference the methodology used to calculate GHG emissions in the comment box.</t>
  </si>
  <si>
    <t>The data field provided for comparison purposes, not required to comply with INREV Guidelines. The floor area percentage of the vehicle for all assets for which scope 2 emissions data is provided. This is calculated based on the amount of space for which the data provided is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</si>
  <si>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Total of operational location-based scope 1,2,3 emissions covering both estimated and actual data. Operational carbon emissions cover only operational activities of the portfolio of the vehicle and do not include emissions generated through the organisation’s operations or by its employees, or upstream supply chain emissions (ref: GRESB). Location-based method quantifies scope 2 emissions based on average energy generation emission factors for defined locations, including local, subnational, or national boundaries (ref: GHG Protocol, “Scope 2 Guidance”, Glossary, 2015).</t>
  </si>
  <si>
    <t>The  floor area percentage of the vehicle for all assets for which data is available, aggregated per space and energy type.  Recommended unit of measure for data coverage is by area (ESG1.6.1: sqm/sqf), investment managers may identify and report KPIs on value (AUM basis). This is likely to be equal to total operational energy data coverage (ESG3.1.5) Please also consider the availability of data for the period of time for which assets are owned by the vehicle (ref: GRESB).</t>
  </si>
  <si>
    <t>The operational location-based carbon intensity of the vehicle for all assets for which both actual and estimated data is provided for total operational carbon emissions and it is weighted by floor area. Recommended unit of measure for data coverage is by area (ESG1.6.1: sqm/sqf), investment managers may identify and report KPIs on value (AUM basis). Location-based method quantifies Scope 2 GHG emissions based on average energy generation emission factors for defined locations, including local, subnational, or national boundaries  (ref: GHG Protocol, “Scope 2 Guidance”, Glossary, 2015).</t>
  </si>
  <si>
    <t>The operational market-based carbon intensity of the vehicle for all assets for which both actual and estimated data is provided for total operational carbon emissions and it is weighted by floor area.. Recommended unit of measure for data coverage is by area (ESG1.6.1: sqm/sqf), investment managers may identify and report KPIs on value (AUM basis).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</si>
  <si>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Total of operational market-based scope 1,2,3 emissions covering both estimated and actual data. Operational carbon emissions cover only operational activities of the portfolio of the vehicle and do not include emissions generated through the organisation’s operations or by its employees, or upstream supply chain emissions (ref: GRESB). Market-based method quantifies scope 2 emissions based on GHG emissions emitted by the generators from which the reporting entity contractually purchases electricity bundled with instruments, or unbundled instruments on their own (ref: GHG Protocol, “Scope 2 Guidance”, Glossary, 2015).</t>
  </si>
  <si>
    <t>Policies adopted by the investment manager to address the climate change mitigation (related to the management of GHG emissions, GHG removals in its own operations and/or in the value chain) and/or climate change adaptation (related to physical and transitional climate risks) objectives as part of its investment strategy. Climate change objectives could be addressed with a dedicated policy or could be embedded into another policy. This could be adopted at vehicle or organisational level. If yes, please specify in the comment box (eg decarbonisation policy, climate risk policy etc.).</t>
  </si>
  <si>
    <t>The floor area percentage of the vehicle for all assets for which renewable energy data is provided. This is calculated based on the total area of the assets for which data is provided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</si>
  <si>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Actual market-based scope 2 emissions, also known as indirect emissions, are GHG emissions from purchased electricity, heat, steam or cooling consumed by the assets, but generated elsewhere. Market-based method quantifies scope 2 emissions based on GHG emissions emitted by the generators from which the reporting entity contractually purchases electricity bundled with instruments, or unbundled instruments on their own (ref: GHG Protocol, “Scope 2 Guidance”, Glossary, 2015). Reference the methodology used to calculate GHG emissions in the comment box.</t>
  </si>
  <si>
    <t>Targets are considered ‘science-based’ if they are in line with what the latest climate science deems necessary to meet the goals of the Paris Agreement – limiting global warming to well-below 2°C above pre-industrial levels and pursuing efforts to limit warming to 1.5°C (eg CRREM, SBTi).</t>
  </si>
  <si>
    <t>Unit of measurement, eg sqM, sqFt.</t>
  </si>
  <si>
    <t>The date when construction is officially completed.</t>
  </si>
  <si>
    <t>The current appraised market value (value as of last day of current quarter) of the asset as determined by an external or internal appraisal as if it were being sold without existing financing.</t>
  </si>
  <si>
    <t xml:space="preserve">Actual energy consumption (based on consumption from smart/manual meter readings or invoices) for the asset that is in landlord’s control.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The terms 'landlord controlled' '-obtained' and '-acquired' can be used interchangeably.
</t>
  </si>
  <si>
    <t>Actual energy consumption (based on consumption from smart/manual meter readings or invoices) for the asset that is in tenant’s control. If a single tenant has the greatest authority to introduce and implement operating policies and environmental policies, the tenant should be assumed to have operational control (ref: GRESB).</t>
  </si>
  <si>
    <t>In the absence of actual data, scope 3 emissions can be estimated based on building characteristics and publicly available data using commercial databases - see PCAF, and/or linear extrapolation could be applied - see CRREM (ref: GRESB). Market-based method quantifies scope 2 emissions based on GHG emissions emitted by the generators from which the reporting entity contractually purchases electricity bundled with instruments, or unbundled instruments on their own (ref: GHG Protocol, “Scope 2 Guidance”, Glossary, 2015).</t>
  </si>
  <si>
    <t>The floor area percentage of the asset for which total energy consumption is reported. This is calculated based on the amount of space for which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</si>
  <si>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The asset's total energy use, both actual and estimated, that is generated and consumed from on-site renewable energy by landlord.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</si>
  <si>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 xml:space="preserve">The asset's total energy use, both actual and estimated, that is generated from on-site renewable energy by landlord and exported.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 </t>
  </si>
  <si>
    <t>The asset's total energy use, both actual and estimated, that is generated and consumed from on-site renewable energy by third party or tenant.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</si>
  <si>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In the absence of actual data, location-based Scope 2 emissions can be estimated based on building characteristics and publicly available data using commercial databases - see PCAF, and/or linear extrapolation could be applied - see CRREM (ref: GRESB).  Location-based method quantifies scope 2 emissions based on average energy generation emission factors for defined locations, including local, subnational, or national boundaries (ref: GHG Protocol, “Scope 2 Guidance”, Glossary, 2015).</t>
  </si>
  <si>
    <t>The asset's total energy use, both actual and estimated, that is generated and consumed from off-site renewable energy by landlord.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</si>
  <si>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 xml:space="preserve">In the absence of actual data, market-based Scope 2  emissions can be estimated based on building characteristics and publicly available data using commercial databases - see PCAF, and/or linear extrapolation could be applied - see CRREM (ref: GRESB). </t>
  </si>
  <si>
    <t>The asset's total energy use, both actual and estimated, that is generated and consumed from off-site renewable energy by tenant.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</si>
  <si>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Estimated energy consumption for the asset that is in landlord’s control. In the absence of actual data, energy use can be estimated based on building characteristics and publicly available data using commercial databases - see PCAF, and/or linear extrapolation could be applied - see CRREM (ref: GRESB).</t>
  </si>
  <si>
    <t>Actual location-based scope 2 emissions, also known as indirect emissions, are emissions from purchased electricity, heat, steam or cooling consumed by the asset, but generated elsewhere. Location-based method quantifies Scope 2 GHG emissions based on average energy generation emission factors for defined locations, including local, subnational, or national boundaries (ref: GHG Protocol, “Scope 2 Guidance”, Glossary, 2015).</t>
  </si>
  <si>
    <t>Actual market-based scope 2 emissions, also known as indirect emissions, are emissions from purchased electricity, heat, steam or cooling consumed by the asset, but generated elsewhere.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</si>
  <si>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Actual scope 3 emissions are calculated as the emissions associated with tenant areas. Scope 3 emissions do not include embodied carbon as it is a separate recommended indicator of INREV framework. Scope 3 emissions cover only operational activities of the asset and do not include emissions generated through the organisation’s operations or by its employees, or upstream supply chain emissions (ref: GRESB).</t>
  </si>
  <si>
    <t>In the absence of actual data, energy use can be estimated based on building characteristics and publicly available data using commercial databases (PCAF), and/or linear extrapolation could be applied - see CRREM (ref: GRESB).</t>
  </si>
  <si>
    <t>In the absence of actual data, energy use can be estimated based on building characteristics and publicly available data using commercial databases - see PCAF, and/or linear extrapolation could be applied - see CRREM (ref: GRESB). Location-based method quantifies Scope 2 GHG emissions based on average energy generation emission factors for defined locations, including local, subnational, or national boundaries (ref: GHG Protocol, “Scope 2 Guidance”, Glossary, 2015).</t>
  </si>
  <si>
    <t>In the absence of actual data, energy use can be estimated based on building characteristics and publicly available data using commercial databases - see PCAF, and/or linear extrapolation could be applied - see CRREM (ref: GRESB).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</si>
  <si>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In the absence of actual data, energy use can be estimated based on building characteristics and publicly available data using commercial databases - see PCAF, and/or linear extrapolation could be applied - see CRREM (ref: GRESB).</t>
  </si>
  <si>
    <t>Total of operational location-based scope 1,2,3 emissions covering both estimated and actual data. Operational carbon emissions cover only operational activities of the asset and do not include emissions generated through the organisation’s operations or by its employees, or upstream supply chain emissions (ref: GRESB). Location-based method quantifies Scope 2 GHG emissions based on average energy generation emission factors for defined locations, including local, subnational, or national boundaries (ref: GHG Protocol, “Scope 2 Guidance”, Glossary, 2015).</t>
  </si>
  <si>
    <t>Total of operational market-based scope 1,2,3 emissions covering both estimated and actual data. Operational carbon emissions cover only operational activities of the asset and do not include emissions generated through the organisation’s operations or by its employees, or upstream supply chain emissions (ref: GRESB).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</si>
  <si>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The floor area percentage of the asset for which data is available, aggregated per space and energy type. The floor area percentage reported in these fields reflects the floor area of the asset for which Absolute Consumption data is collected from. Recommended unit of measure for data coverage is by area, investment managers may identify and report KPIs on value (AUM basis). This is likely to be equal to total operational energy data coverage (AL2.20).  Please also consider the availability of data for the period of time for which assets are owned by the vehicle (ref: GRESB).</t>
  </si>
  <si>
    <t>The operational location-based carbon intensity of the asset for which both actual and estimated data is provided for total operational carbon emissions and it is weighted by floor area. Recommended unit of measure for data coverage is by area, investment managers may identify and report KPIs on value (AUM basis). Location-based method quantifies Scope 2 GHG emissions based on average energy generation emission factors for defined locations, including local, subnational, or national boundaries (ref: GHG Protocol, “Scope 2 Guidance”, Glossary, 2015).</t>
  </si>
  <si>
    <t>The operational market-based carbon intensity of the asset for which both actual and estimated data is provided for total operational carbon emissions and it is weighted by floor area.. Recommended unit of measure for data coverage is by area, investment managers may identify and report KPIs on value (AUM basis).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</si>
  <si>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Assets linked to extraction, processing or use of various fossil fuels. 'Companies active in the fossil fuel sector’ means (i) companies that derive any revenues from exploration, mining, extraction, distribution or refining of hard coal and lignite; (ii) companies that derive any revenues from the exploration, extraction, distribution (including transportation, storage and trade) or refining of liquid fossil fuels; and (iii) companies that derive any revenues from exploring and extracting fossil gaseous fuels or from their dedicated distribution (including transportation, storage and trade) (ref: SFDR).</t>
  </si>
  <si>
    <t>Inefficient real estate assets are the value of real estate assets built before 31/12/2020 with EPC C or below plus the value of real estate assets built after 31/12/2020 with PED below NZEB in Directive 2010/31/EU divided by the value of real estate assets required to abide by EPC and NZEB rules (ref: SFDR).
A Nearly Zero-Energy Building (NZEB) is defined as (a building that has a very high energy performance, while the nearly zero or very low amount of energy required should be covered to a very significant extent by energy from renewable sources, including energy from renewable sources produced on-site or nearby.
Primary Energy Demand (PED) is defined as (the total energy from a raw energy source that is converted into consumable energy.)
Energy Performance Certificate (EPC).</t>
  </si>
  <si>
    <t>Actual water consumption (based on consumption from smart/manual meter readings or invoices) for the asset that is in landlord’s control.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The terms 'landlord controlled' '-obtained' and '-acquired' can be used interchangeably.
If your unit of measure is "sqf" used for area, please use "gallon" for volume.</t>
  </si>
  <si>
    <t>Energy ratings listed in the drop-down menu (ref: GRESB). This section assesses the entity’s use of energy ratings and populates indicator BC2 of the Performance Component.</t>
  </si>
  <si>
    <t>Actual waste generated (based on consumption from smart/manual meter readings or invoices) for the asset that is in landlord’s control.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The terms 'landlord controlled' '-obtained' and '-acquired' can be used interchangeably.</t>
  </si>
  <si>
    <t>GRESB Asset Spreadsheet 2023 -  see detailed ID in Definitions</t>
  </si>
  <si>
    <t>AL10 Building Certification</t>
  </si>
  <si>
    <r>
      <t xml:space="preserve">Scheme Level Energy Ratings </t>
    </r>
    <r>
      <rPr>
        <sz val="9"/>
        <color rgb="FF55585A"/>
        <rFont val="Open Sans"/>
        <family val="2"/>
      </rPr>
      <t>(please select from the drop-down list)</t>
    </r>
  </si>
  <si>
    <r>
      <rPr>
        <b/>
        <sz val="9"/>
        <color rgb="FF55585A"/>
        <rFont val="Open Sans"/>
        <family val="2"/>
      </rPr>
      <t xml:space="preserve">ENV27 / 28 - Required </t>
    </r>
    <r>
      <rPr>
        <sz val="9"/>
        <color rgb="FF55585A"/>
        <rFont val="Open Sans"/>
        <family val="2"/>
      </rPr>
      <t>and</t>
    </r>
    <r>
      <rPr>
        <b/>
        <sz val="9"/>
        <color rgb="FF55585A"/>
        <rFont val="Open Sans"/>
        <family val="2"/>
      </rPr>
      <t xml:space="preserve"> </t>
    </r>
    <r>
      <rPr>
        <sz val="9"/>
        <color rgb="FF55585A"/>
        <rFont val="Open Sans"/>
        <family val="2"/>
      </rPr>
      <t>ENV72 / 73 - Recommended INREV KPI - Vehicle Level</t>
    </r>
  </si>
  <si>
    <r>
      <rPr>
        <b/>
        <sz val="9"/>
        <color rgb="FF55585A"/>
        <rFont val="Open Sans"/>
        <family val="2"/>
      </rPr>
      <t xml:space="preserve">ENV26 - Required </t>
    </r>
    <r>
      <rPr>
        <sz val="9"/>
        <color rgb="FF55585A"/>
        <rFont val="Open Sans"/>
        <family val="2"/>
      </rPr>
      <t>and 'ENV70 / 71 - Recommended INREV KPI - Vehicle Level</t>
    </r>
  </si>
  <si>
    <t>Asset data - Sum of AL2.3</t>
  </si>
  <si>
    <t>Asset data - Sum of AL2.4</t>
  </si>
  <si>
    <t>Asset data - Sum of AL2.5</t>
  </si>
  <si>
    <t>Asset data - Based on the data provided in AL2.6 and AL1.15</t>
  </si>
  <si>
    <t>Asset data - Weighted average (per area) of AL2.7</t>
  </si>
  <si>
    <t>Asset data - Weighted average (per area)  AL2.7 per AL1.9</t>
  </si>
  <si>
    <t>Asset data - Based on the data provided in AL10.1, AL10.2 per AL1.15</t>
  </si>
  <si>
    <t>Asset data - Based on the data provided in AL11.1, AL11.2 per AL1.16</t>
  </si>
  <si>
    <t>Asset data - Based on the data provided in AL11.1 , AL11.2 per AL1.15</t>
  </si>
  <si>
    <t>Asset data - Sum of AL2.1</t>
  </si>
  <si>
    <t xml:space="preserve"> Asset data - Sum of AL2.2</t>
  </si>
  <si>
    <t>Certification relates to whether the standing investment has received a green building certificate at the time of design, construction and/or renovation. The floor area percentage reported in these fields reflects the floor area of the vehicle which is certified. Only include building certificates that were awarded before or during the reporting year and are still valid. 
Please refer to the building certificates listed in the Asset Level Tab (AL10.1) which is referenced to GRESB's full list of building certificates.</t>
  </si>
  <si>
    <t>Energy rating is a scheme that measures the energy efficiency performance of buildings that enable tenants and investors to identify buildings that are both environmentally friendly and have lower utility costs. Some assets may have more than one energy rating. In this case, choose the energy rating that best corresponds to the asset. The floor area percentage reported in these fields reflects the floor area of the vehicle which has an energy rating. Only include building certificates that were awarded before or during the reporting year and are still valid.
Please refer to the energy ratings listed in the Asset Level Tab (AL11.1) which is referenced to GRESB's full list of energy ratings.</t>
  </si>
  <si>
    <t>A consistent methodology to compare performance across different regions, investment vehicles, and asset types based on scores of ESG performance.</t>
  </si>
  <si>
    <t>Actual operational energy consumption (based on consumption from smart/manual meter readings or invoices) for the proportion of portfolio that is in tenant’s control. A tenant controlled area is the one for which a single tenant has the greatest authority to introduce and implement operating policies and environmental policies, the tenant should be assumed to have operational control (ref: GRESB). The terms 'tenant controlled' '-obtained' and '-acquired' can be used interchangeably.</t>
  </si>
  <si>
    <t>Actual operational energy consumption (based on consumption from smart/manual meter readings or invoices) for the proportion of portfolio that is in landlord’s control.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The terms 'landlord controlled' '-obtained' and '-acquired' can be used interchangeably.</t>
  </si>
  <si>
    <t>The energy intensity of the vehicle for all assets for which both actual and estimated data is provided for total operational energy consumption (sum of landlord and tenant controlled). This is calculated based on the total actual and estimated operational energy consumption provided divided by total floor area. Recommended unit of measure for energy intensity is by floor area (ESG1.6.1: sqm/sqf), investment managers may identify and report KPIs on value (AUM basis).</t>
  </si>
  <si>
    <t>The vehicle’s total energy use both actual and estimated for all assets that is generated and consumed from off-site renewable energy by landlord.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</si>
  <si>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The vehicle’s total energy use both actual and estimated for all assets that is generated and consumed from off-site renewable energy by tenant.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</si>
  <si>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The data field provided for comparison purposes, not required to comply with INREV Guidelines.  The  floor area percentage of the vehicle for all assets linked to extraction, processing or use of various fossil fuels.  Please also consider the availability of data for the period of time for which assets are owned by the vehicle (ref: GRESB).</t>
  </si>
  <si>
    <t>The data field provided for comparison purposes, not required to comply with INREV Guidelines.
The  floor area percentage of the vehicle for all assets that considered inefficient assets under SFDR. Please also consider the availability of data for the period of time for which assets are owned by the vehicle (ref: GRESB).</t>
  </si>
  <si>
    <r>
      <rPr>
        <sz val="9"/>
        <color rgb="FF55585A"/>
        <rFont val="Open Sans"/>
        <family val="2"/>
      </rPr>
      <t xml:space="preserve">ID provided by investment manager/direct investor. Unique identifier of asset known by the direct investment manager/direct investor. This ID should remain unchanged for every period. Aligned with INREV Asset Level Index (ALI), </t>
    </r>
    <r>
      <rPr>
        <u/>
        <sz val="9"/>
        <color rgb="FF55585A"/>
        <rFont val="Open Sans"/>
        <family val="2"/>
      </rPr>
      <t>click to see the details.</t>
    </r>
  </si>
  <si>
    <r>
      <rPr>
        <sz val="9"/>
        <color rgb="FF55585A"/>
        <rFont val="Open Sans"/>
        <family val="2"/>
      </rPr>
      <t xml:space="preserve">A text description of the name of the asset. This describes land and/or building(s). Aligned with INREV ALI, </t>
    </r>
    <r>
      <rPr>
        <u/>
        <sz val="9"/>
        <color rgb="FF55585A"/>
        <rFont val="Open Sans"/>
        <family val="2"/>
      </rPr>
      <t>click to see the details.</t>
    </r>
  </si>
  <si>
    <r>
      <rPr>
        <sz val="9"/>
        <color rgb="FF55585A"/>
        <rFont val="Open Sans"/>
        <family val="2"/>
      </rPr>
      <t xml:space="preserve">Main address, name of the street on which the asset is located. Aligned with INREV ALI, </t>
    </r>
    <r>
      <rPr>
        <u/>
        <sz val="9"/>
        <color rgb="FF55585A"/>
        <rFont val="Open Sans"/>
        <family val="2"/>
      </rPr>
      <t>click to see the details.</t>
    </r>
  </si>
  <si>
    <r>
      <rPr>
        <sz val="9"/>
        <color rgb="FF55585A"/>
        <rFont val="Open Sans"/>
        <family val="2"/>
      </rPr>
      <t xml:space="preserve">The number of a building / house of the asset (includes suffix). Aligned with INREV ALI, </t>
    </r>
    <r>
      <rPr>
        <u/>
        <sz val="9"/>
        <color rgb="FF55585A"/>
        <rFont val="Open Sans"/>
        <family val="2"/>
      </rPr>
      <t>click to see the details.</t>
    </r>
  </si>
  <si>
    <r>
      <rPr>
        <sz val="9"/>
        <color rgb="FF55585A"/>
        <rFont val="Open Sans"/>
        <family val="2"/>
      </rPr>
      <t xml:space="preserve">Postal code of the asset. Aligned with INREV ALI, </t>
    </r>
    <r>
      <rPr>
        <u/>
        <sz val="9"/>
        <color rgb="FF55585A"/>
        <rFont val="Open Sans"/>
        <family val="2"/>
      </rPr>
      <t>click to see the details.</t>
    </r>
  </si>
  <si>
    <r>
      <rPr>
        <sz val="9"/>
        <color rgb="FF55585A"/>
        <rFont val="Open Sans"/>
        <family val="2"/>
      </rPr>
      <t>The name of the town, city or village of the address. Aligned with INREV ALI,</t>
    </r>
    <r>
      <rPr>
        <u/>
        <sz val="9"/>
        <color rgb="FF55585A"/>
        <rFont val="Open Sans"/>
        <family val="2"/>
      </rPr>
      <t xml:space="preserve"> click to see the details.</t>
    </r>
  </si>
  <si>
    <r>
      <rPr>
        <sz val="9"/>
        <color rgb="FF55585A"/>
        <rFont val="Open Sans"/>
        <family val="2"/>
      </rPr>
      <t xml:space="preserve">The name of the country of the address. Aligned with INREV ALI, </t>
    </r>
    <r>
      <rPr>
        <u/>
        <sz val="9"/>
        <color rgb="FF55585A"/>
        <rFont val="Open Sans"/>
        <family val="2"/>
      </rPr>
      <t>click to see the details.</t>
    </r>
  </si>
  <si>
    <r>
      <rPr>
        <sz val="9"/>
        <color rgb="FF55585A"/>
        <rFont val="Open Sans"/>
        <family val="2"/>
      </rPr>
      <t xml:space="preserve">Geocoding is the process of converting addresses (like "1600 Amphitheatre Parkway, Mountain View, CA") into geographic coordinates (like latitude 37.423021 and longitude -122.083739). The following website https://plus.codes/ needs to be used to lookup the correct GEO code. GEO code should be provided in the following format: 52.337063,4.873062. Aligned with INREV ALI, </t>
    </r>
    <r>
      <rPr>
        <u/>
        <sz val="9"/>
        <color rgb="FF55585A"/>
        <rFont val="Open Sans"/>
        <family val="2"/>
      </rPr>
      <t>click to see the details.</t>
    </r>
  </si>
  <si>
    <r>
      <rPr>
        <sz val="9"/>
        <color rgb="FF55585A"/>
        <rFont val="Open Sans"/>
        <family val="2"/>
      </rPr>
      <t>Asset use (e.g. retail, office, industrial, residential, etc).  Main asset use is determined by the local authority classification or is manager defined. If the share of market rent of any single asset use type is greater than 50% select this as the main asset use. If none of the types has a share greater than 50%, the asset type should be defined as mixed. Aligned with INREV ALI,</t>
    </r>
    <r>
      <rPr>
        <u/>
        <sz val="9"/>
        <color rgb="FF55585A"/>
        <rFont val="Open Sans"/>
        <family val="2"/>
      </rPr>
      <t xml:space="preserve"> click to see the details.</t>
    </r>
  </si>
  <si>
    <r>
      <rPr>
        <sz val="9"/>
        <color rgb="FF55585A"/>
        <rFont val="Open Sans"/>
        <family val="2"/>
      </rPr>
      <t xml:space="preserve">Asset sub-type depends on the asset type. (eg for residential: student housing, social housing, etc). If the share of market rent of any single sub-asset use type is greater than 50% select this as the main asset use. If none of the types has a share greater than 50%, the asset sub type should be defined as mixed. Aligned with INREV ALI, </t>
    </r>
    <r>
      <rPr>
        <u/>
        <sz val="9"/>
        <color rgb="FF55585A"/>
        <rFont val="Open Sans"/>
        <family val="2"/>
      </rPr>
      <t>click to see the details.</t>
    </r>
  </si>
  <si>
    <r>
      <rPr>
        <sz val="9"/>
        <color rgb="FF55585A"/>
        <rFont val="Open Sans"/>
        <family val="2"/>
      </rPr>
      <t xml:space="preserve">Current life cycle stage for the asset (eg Pre-development, development, etc.). Aligned with INREV ALI, </t>
    </r>
    <r>
      <rPr>
        <u/>
        <sz val="9"/>
        <color rgb="FF55585A"/>
        <rFont val="Open Sans"/>
        <family val="2"/>
      </rPr>
      <t>click to see the details.</t>
    </r>
  </si>
  <si>
    <r>
      <rPr>
        <sz val="9"/>
        <color rgb="FF55585A"/>
        <rFont val="Open Sans"/>
        <family val="2"/>
      </rPr>
      <t xml:space="preserve">Name of the vehicle which holds the asset. Aligned with INREV ALI, </t>
    </r>
    <r>
      <rPr>
        <u/>
        <sz val="9"/>
        <color rgb="FF55585A"/>
        <rFont val="Open Sans"/>
        <family val="2"/>
      </rPr>
      <t>click to see the details.</t>
    </r>
  </si>
  <si>
    <r>
      <rPr>
        <sz val="9"/>
        <color rgb="FF55585A"/>
        <rFont val="Open Sans"/>
        <family val="2"/>
      </rPr>
      <t>ID provided by investment manager. Unique identifier of asset known by the investment manager. This ID should only change when the asset is sold to another fund or investor. Aligned with INREV ALI,</t>
    </r>
    <r>
      <rPr>
        <u/>
        <sz val="9"/>
        <color rgb="FF55585A"/>
        <rFont val="Open Sans"/>
        <family val="2"/>
      </rPr>
      <t xml:space="preserve"> click to see the details.</t>
    </r>
  </si>
  <si>
    <r>
      <rPr>
        <sz val="8"/>
        <color rgb="FF55585A"/>
        <rFont val="Open Sans"/>
        <family val="2"/>
      </rPr>
      <t xml:space="preserve">The process of checking data, as well as its collection methods and management systems, through a systematic, independent and documented process against predefined criteria or standards. Assurance/Verification services should be in line with a standard and can only be provided by accredited professionals. </t>
    </r>
    <r>
      <rPr>
        <u/>
        <sz val="8"/>
        <color rgb="FF55585A"/>
        <rFont val="Open Sans"/>
        <family val="2"/>
      </rPr>
      <t>See INREV Reporting Module RG77.</t>
    </r>
  </si>
  <si>
    <r>
      <rPr>
        <sz val="8"/>
        <color rgb="FF55585A"/>
        <rFont val="Open Sans"/>
        <family val="2"/>
      </rPr>
      <t xml:space="preserve">Indicate total compliance % of the vehicle with the INREV Reporting module. </t>
    </r>
    <r>
      <rPr>
        <u/>
        <sz val="8"/>
        <color rgb="FF55585A"/>
        <rFont val="Open Sans"/>
        <family val="2"/>
      </rPr>
      <t xml:space="preserve">Click to go to INREV Assessment online tool. </t>
    </r>
  </si>
  <si>
    <r>
      <rPr>
        <sz val="8"/>
        <color rgb="FF55585A"/>
        <rFont val="Open Sans"/>
        <family val="2"/>
      </rPr>
      <t xml:space="preserve">Indicate total compliance % of the vehicle with the INREV Sustainability module. </t>
    </r>
    <r>
      <rPr>
        <u/>
        <sz val="8"/>
        <color rgb="FF55585A"/>
        <rFont val="Open Sans"/>
        <family val="2"/>
      </rPr>
      <t>Click to go to INREV Assessment online tool.</t>
    </r>
  </si>
  <si>
    <r>
      <t xml:space="preserve">The energy intensity of the vehicle for all offices in the portfolio, if relevant. This includes both actual and estimated data for landlord and tenant controlled areas </t>
    </r>
    <r>
      <rPr>
        <u/>
        <sz val="8"/>
        <color rgb="FF55585A"/>
        <rFont val="Open Sans"/>
        <family val="2"/>
      </rPr>
      <t xml:space="preserve">(see INREV sector list). </t>
    </r>
  </si>
  <si>
    <r>
      <rPr>
        <sz val="8"/>
        <color rgb="FF55585A"/>
        <rFont val="Open Sans"/>
        <family val="2"/>
      </rPr>
      <t xml:space="preserve">The energy intensity of the vehicle for all retail assets in the portfolio, if relevant. This includes both actual and estimated data for landlord and tenant controlled areas </t>
    </r>
    <r>
      <rPr>
        <u/>
        <sz val="8"/>
        <color rgb="FF55585A"/>
        <rFont val="Open Sans"/>
        <family val="2"/>
      </rPr>
      <t xml:space="preserve">(see INREV sector list). </t>
    </r>
  </si>
  <si>
    <r>
      <t xml:space="preserve">The energy intensity of the vehicle for all residential assets in the portfolio, if relevant. This includes both actual and estimated data for landlord and tenant controlled areas </t>
    </r>
    <r>
      <rPr>
        <u/>
        <sz val="8"/>
        <color rgb="FF55585A"/>
        <rFont val="Open Sans"/>
        <family val="2"/>
      </rPr>
      <t xml:space="preserve">(see INREV sector list). </t>
    </r>
  </si>
  <si>
    <r>
      <rPr>
        <sz val="8"/>
        <color rgb="FF55585A"/>
        <rFont val="Open Sans"/>
        <family val="2"/>
      </rPr>
      <t xml:space="preserve">The energy intensity of the vehicle for all industrial/logistics assets in the portfolio, if relevant. This includes both actual and estimated data for landlord and tenant controlled areas </t>
    </r>
    <r>
      <rPr>
        <u/>
        <sz val="8"/>
        <color rgb="FF55585A"/>
        <rFont val="Open Sans"/>
        <family val="2"/>
      </rPr>
      <t xml:space="preserve">(see INREV sector list). </t>
    </r>
  </si>
  <si>
    <r>
      <t xml:space="preserve">The energy intensity of the vehicle for all parking assets in the portfolio, if relevant. This includes both actual and estimated data for landlord and tenant controlled areas </t>
    </r>
    <r>
      <rPr>
        <u/>
        <sz val="8"/>
        <color rgb="FF55585A"/>
        <rFont val="Open Sans"/>
        <family val="2"/>
      </rPr>
      <t xml:space="preserve">(see INREV sector list). </t>
    </r>
  </si>
  <si>
    <r>
      <rPr>
        <sz val="8"/>
        <color rgb="FF55585A"/>
        <rFont val="Open Sans"/>
        <family val="2"/>
      </rPr>
      <t xml:space="preserve">The energy intensity of the vehicle for all student housing assets in the portfolio, if relevant. This includes both actual and estimated data for landlord and tenant controlled areas </t>
    </r>
    <r>
      <rPr>
        <u/>
        <sz val="8"/>
        <color rgb="FF55585A"/>
        <rFont val="Open Sans"/>
        <family val="2"/>
      </rPr>
      <t xml:space="preserve">(see INREV sector list). </t>
    </r>
  </si>
  <si>
    <r>
      <t xml:space="preserve">The energy intensity of the vehicle for all hotelss in the portfolio, if relevant. This includes both actual and estimated data for landlord and tenant controlled areas </t>
    </r>
    <r>
      <rPr>
        <u/>
        <sz val="8"/>
        <color rgb="FF55585A"/>
        <rFont val="Open Sans"/>
        <family val="2"/>
      </rPr>
      <t xml:space="preserve">(see INREV sector list). </t>
    </r>
  </si>
  <si>
    <r>
      <rPr>
        <sz val="8"/>
        <color rgb="FF55585A"/>
        <rFont val="Open Sans"/>
        <family val="2"/>
      </rPr>
      <t xml:space="preserve">The energy intensity of the vehicle for all leisure assets in the portfolio, if relevant. This includes both actual and estimated data for landlord and tenant controlled areas </t>
    </r>
    <r>
      <rPr>
        <u/>
        <sz val="8"/>
        <color rgb="FF55585A"/>
        <rFont val="Open Sans"/>
        <family val="2"/>
      </rPr>
      <t xml:space="preserve">(see INREV sector list). </t>
    </r>
  </si>
  <si>
    <r>
      <t xml:space="preserve">The energy intensity of the vehicle for all helath care assets in the portfolio, if relevant. This includes both actual and estimated data for landlord and tenant controlled areas </t>
    </r>
    <r>
      <rPr>
        <u/>
        <sz val="8"/>
        <color rgb="FF55585A"/>
        <rFont val="Open Sans"/>
        <family val="2"/>
      </rPr>
      <t xml:space="preserve">(see INREV sector list). </t>
    </r>
  </si>
  <si>
    <r>
      <rPr>
        <sz val="8"/>
        <color rgb="FF55585A"/>
        <rFont val="Open Sans"/>
        <family val="2"/>
      </rPr>
      <t xml:space="preserve">The energy intensity of the vehicle for all aged care assets in the portfolio, if relevant. This includes both actual and estimated data for landlord and tenant controlled areas </t>
    </r>
    <r>
      <rPr>
        <u/>
        <sz val="8"/>
        <color rgb="FF55585A"/>
        <rFont val="Open Sans"/>
        <family val="2"/>
      </rPr>
      <t xml:space="preserve">(see INREV sector list). </t>
    </r>
  </si>
  <si>
    <r>
      <t xml:space="preserve">The energy intensity of the vehicle for all education assets in the portfolio, if relevant. This includes both actual and estimated data for landlord and tenant controlled areas </t>
    </r>
    <r>
      <rPr>
        <u/>
        <sz val="8"/>
        <color rgb="FF55585A"/>
        <rFont val="Open Sans"/>
        <family val="2"/>
      </rPr>
      <t xml:space="preserve">(see INREV sector list). </t>
    </r>
  </si>
  <si>
    <r>
      <rPr>
        <sz val="8"/>
        <color rgb="FF55585A"/>
        <rFont val="Open Sans"/>
        <family val="2"/>
      </rPr>
      <t xml:space="preserve">The energy intensity of the vehicle for all agricultural assets in the portfolio, if relevant. This includes both actual and estimated data for landlord and tenant controlled areas </t>
    </r>
    <r>
      <rPr>
        <u/>
        <sz val="8"/>
        <color rgb="FF55585A"/>
        <rFont val="Open Sans"/>
        <family val="2"/>
      </rPr>
      <t xml:space="preserve">(see INREV sector list). </t>
    </r>
  </si>
  <si>
    <r>
      <t xml:space="preserve">The energy intensity of the vehicle for all other assets in the portfolio, if relevant. This includes both actual and estimated data for landlord and tenant controlled areas </t>
    </r>
    <r>
      <rPr>
        <u/>
        <sz val="8"/>
        <color rgb="FF55585A"/>
        <rFont val="Open Sans"/>
        <family val="2"/>
      </rPr>
      <t xml:space="preserve">(see INREV sector list). </t>
    </r>
    <r>
      <rPr>
        <sz val="8"/>
        <color rgb="FF55585A"/>
        <rFont val="Open Sans"/>
        <family val="2"/>
      </rPr>
      <t>Please specify the asset type in the comment box.</t>
    </r>
  </si>
  <si>
    <r>
      <rPr>
        <sz val="8"/>
        <color rgb="FF55585A"/>
        <rFont val="Open Sans"/>
        <family val="2"/>
      </rPr>
      <t>The operational carbon intensity (location based) of the vehicle for all offices in the portfolio, if relevant. This includes both actual and estimated data</t>
    </r>
    <r>
      <rPr>
        <u/>
        <sz val="8"/>
        <color rgb="FF55585A"/>
        <rFont val="Open Sans"/>
        <family val="2"/>
      </rPr>
      <t xml:space="preserve"> (see INREV sector list). </t>
    </r>
  </si>
  <si>
    <r>
      <t>The operational carbon intensity (location based) of the vehicle for all retail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</si>
  <si>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residential assets in the portfolio, if relevant. This includes both actual and estimated data</t>
    </r>
    <r>
      <rPr>
        <u/>
        <sz val="8"/>
        <color rgb="FF55585A"/>
        <rFont val="Open Sans"/>
        <family val="2"/>
      </rPr>
      <t xml:space="preserve"> (see INREV sector list). </t>
    </r>
  </si>
  <si>
    <r>
      <t>The operational carbon intensity (location based) of the vehicle for all industrial/logistics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</si>
  <si>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parking assets in the portfolio, if relevant. This includes both actual and estimated data</t>
    </r>
    <r>
      <rPr>
        <u/>
        <sz val="8"/>
        <color rgb="FF55585A"/>
        <rFont val="Open Sans"/>
        <family val="2"/>
      </rPr>
      <t xml:space="preserve"> (see INREV sector list). </t>
    </r>
  </si>
  <si>
    <r>
      <t>The operational carbon intensity (location based) of the vehicle for all student housing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</si>
  <si>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hotels in the portfolio, if relevant. This includes both actual and estimated data</t>
    </r>
    <r>
      <rPr>
        <u/>
        <sz val="8"/>
        <color rgb="FF55585A"/>
        <rFont val="Open Sans"/>
        <family val="2"/>
      </rPr>
      <t xml:space="preserve"> (see INREV sector list). </t>
    </r>
  </si>
  <si>
    <r>
      <t>The operational carbon intensity (location based) of the vehicle for all leisure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</si>
  <si>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health care assets in the portfolio, if relevant. This includes both actual and estimated data</t>
    </r>
    <r>
      <rPr>
        <u/>
        <sz val="8"/>
        <color rgb="FF55585A"/>
        <rFont val="Open Sans"/>
        <family val="2"/>
      </rPr>
      <t xml:space="preserve"> (see INREV sector list). </t>
    </r>
  </si>
  <si>
    <r>
      <t>The operational carbon intensity (location based) of the vehicle for all aged care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</si>
  <si>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education assets in the portfolio, if relevant. This includes both actual and estimated data</t>
    </r>
    <r>
      <rPr>
        <u/>
        <sz val="8"/>
        <color rgb="FF55585A"/>
        <rFont val="Open Sans"/>
        <family val="2"/>
      </rPr>
      <t xml:space="preserve"> (see INREV sector list). </t>
    </r>
  </si>
  <si>
    <r>
      <t>The operational carbon intensity (location based) of the vehicle for all agricultural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</si>
  <si>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other  assets in the portfolio, if relevant. This includes both actual and estimated data</t>
    </r>
    <r>
      <rPr>
        <u/>
        <sz val="8"/>
        <color rgb="FF55585A"/>
        <rFont val="Open Sans"/>
        <family val="2"/>
      </rPr>
      <t xml:space="preserve"> (see INREV sector list).  </t>
    </r>
    <r>
      <rPr>
        <sz val="8"/>
        <color rgb="FF55585A"/>
        <rFont val="Open Sans"/>
        <family val="2"/>
      </rPr>
      <t>Please specify the asset type in the comment box.</t>
    </r>
  </si>
  <si>
    <t xml:space="preserve">Illustrative example showing only the Required ESG KPIs of the INREV Guidelines. </t>
  </si>
  <si>
    <t>Illustrative example showing only the Required ESG KPIs of the INREV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</si>
</sst>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64" formatCode="mmmm\ yyyy"/>
    <numFmt numFmtId="165" formatCode="[$-409]d\-mmm\-yy;@"/>
    <numFmt numFmtId="166" formatCode="_-* #,##0.00_-;_-* #,##0.00\-;_-* &quot;-&quot;??_-;_-@_-"/>
    <numFmt numFmtId="167" formatCode="_-* #,##0_-;_-* #,##0\-;_-* &quot;-&quot;??_-;_-@_-"/>
    <numFmt numFmtId="168" formatCode="0_ ;[Red]\-0\ "/>
    <numFmt numFmtId="169" formatCode="#,##0_ ;[Red]\-#,##0\ "/>
    <numFmt numFmtId="170" formatCode="0_ ;\-0\ "/>
    <numFmt numFmtId="171" formatCode="_ * #,##0_ ;_ * \-#,##0_ ;_ * &quot;-&quot;??_ ;_ @_ "/>
    <numFmt numFmtId="172" formatCode="dd/mm/yyyy;@"/>
    <numFmt numFmtId="173" formatCode="#,##0_ ;\-#,##0\ "/>
    <numFmt numFmtId="174" formatCode="#,##0.00_ ;\-#,##0.00\ "/>
  </numFmts>
  <fonts count="55">
    <font>
      <sz val="10"/>
      <name val="Arial"/>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0"/>
      <name val="Arial"/>
      <family val="2"/>
    </font>
    <font>
      <sz val="10"/>
      <name val="Arial"/>
      <family val="2"/>
    </font>
    <font>
      <sz val="8"/>
      <color theme="0"/>
      <name val="Arial Unicode MS"/>
      <family val="2"/>
      <scheme val="minor"/>
    </font>
    <font>
      <sz val="8"/>
      <name val="Arial Unicode MS"/>
      <family val="2"/>
      <scheme val="minor"/>
    </font>
    <font>
      <sz val="8"/>
      <color rgb="FF00B050"/>
      <name val="Arial Unicode MS"/>
      <family val="2"/>
      <scheme val="minor"/>
    </font>
    <font>
      <strike/>
      <sz val="8"/>
      <name val="Arial Unicode MS"/>
      <family val="2"/>
      <scheme val="minor"/>
    </font>
    <font>
      <sz val="10"/>
      <color theme="0"/>
      <name val="Arial Unicode MS"/>
      <family val="2"/>
      <scheme val="minor"/>
    </font>
    <font>
      <sz val="10"/>
      <name val="Arial Unicode MS"/>
      <family val="2"/>
      <scheme val="minor"/>
    </font>
    <font>
      <sz val="10"/>
      <color theme="0"/>
      <name val="Arial"/>
      <family val="2"/>
    </font>
    <font>
      <sz val="8"/>
      <name val="Arial"/>
      <family val="2"/>
    </font>
    <font>
      <sz val="18"/>
      <color rgb="FF494B4D"/>
      <name val="Open Sans"/>
      <family val="2"/>
    </font>
    <font>
      <sz val="10"/>
      <color rgb="FF494B4D"/>
      <name val="Open Sans"/>
      <family val="2"/>
    </font>
    <font>
      <sz val="9"/>
      <color rgb="FF494B4D"/>
      <name val="Open Sans"/>
      <family val="2"/>
    </font>
    <font>
      <b/>
      <sz val="12"/>
      <color theme="0"/>
      <name val="Open Sans"/>
      <family val="2"/>
    </font>
    <font>
      <sz val="12"/>
      <color theme="0"/>
      <name val="Open Sans"/>
      <family val="2"/>
    </font>
    <font>
      <sz val="8"/>
      <color theme="0"/>
      <name val="Open Sans"/>
      <family val="2"/>
    </font>
    <font>
      <sz val="9"/>
      <color rgb="FF55585A"/>
      <name val="Open Sans"/>
      <family val="2"/>
    </font>
    <font>
      <sz val="12"/>
      <color theme="2" tint="-0.749992370372631"/>
      <name val="Open Sans"/>
      <family val="2"/>
    </font>
    <font>
      <sz val="8"/>
      <color rgb="FF55585A"/>
      <name val="Open Sans"/>
      <family val="2"/>
    </font>
    <font>
      <sz val="22"/>
      <color rgb="FF494B4D"/>
      <name val="Open Sans"/>
      <family val="2"/>
    </font>
    <font>
      <sz val="10"/>
      <color rgb="FF55585A"/>
      <name val="Open Sans"/>
      <family val="2"/>
    </font>
    <font>
      <b/>
      <sz val="9"/>
      <color rgb="FF55585A"/>
      <name val="Open Sans"/>
      <family val="2"/>
    </font>
    <font>
      <sz val="10"/>
      <name val="Arial"/>
      <family val="2"/>
    </font>
    <font>
      <sz val="48"/>
      <color theme="0"/>
      <name val="Open Sans"/>
      <family val="2"/>
    </font>
    <font>
      <sz val="18"/>
      <color theme="0"/>
      <name val="Open Sans"/>
      <family val="2"/>
    </font>
    <font>
      <sz val="11"/>
      <color theme="0"/>
      <name val="Open Sans"/>
      <family val="2"/>
    </font>
    <font>
      <sz val="9"/>
      <color theme="0"/>
      <name val="Open Sans"/>
      <family val="2"/>
    </font>
    <font>
      <sz val="10"/>
      <color rgb="FFFF0000"/>
      <name val="Arial"/>
      <family val="2"/>
    </font>
    <font>
      <sz val="11"/>
      <name val="Open Sans"/>
      <family val="2"/>
    </font>
    <font>
      <sz val="9"/>
      <name val="Open Sans"/>
      <family val="2"/>
    </font>
    <font>
      <sz val="12"/>
      <name val="Open Sans"/>
      <family val="2"/>
    </font>
    <font>
      <u/>
      <sz val="12"/>
      <color theme="0"/>
      <name val="Open Sans"/>
      <family val="2"/>
    </font>
    <font>
      <sz val="11"/>
      <color rgb="FF55585A"/>
      <name val="Open Sans"/>
      <family val="2"/>
    </font>
    <font>
      <sz val="8"/>
      <name val="Arial"/>
      <family val="2"/>
    </font>
    <font>
      <sz val="12"/>
      <color rgb="FF000000"/>
      <name val="Calibri"/>
      <family val="2"/>
    </font>
    <font>
      <sz val="10"/>
      <color theme="1"/>
      <name val="Arial"/>
      <family val="2"/>
    </font>
    <font>
      <sz val="12"/>
      <color rgb="FFFF0000"/>
      <name val="Open Sans"/>
      <family val="2"/>
    </font>
    <font>
      <sz val="12"/>
      <name val="Arial"/>
      <family val="2"/>
    </font>
    <font>
      <sz val="12"/>
      <color rgb="FFFF0000"/>
      <name val="Arial"/>
      <family val="2"/>
    </font>
    <font>
      <b/>
      <sz val="10"/>
      <color rgb="FF55585A"/>
      <name val="Open Sans"/>
      <family val="2"/>
    </font>
    <font>
      <sz val="12"/>
      <color rgb="FF55585A"/>
      <name val="Open Sans"/>
      <family val="2"/>
    </font>
    <font>
      <u/>
      <sz val="10"/>
      <color theme="10"/>
      <name val="Arial"/>
      <family val="2"/>
    </font>
    <font>
      <b/>
      <sz val="12"/>
      <color rgb="FF494B4D"/>
      <name val="Open Sans"/>
      <family val="2"/>
    </font>
    <font>
      <sz val="8"/>
      <color rgb="FF494B4D"/>
      <name val="Open Sans"/>
      <family val="2"/>
    </font>
    <font>
      <u/>
      <sz val="9"/>
      <color rgb="FF55585A"/>
      <name val="Open Sans"/>
      <family val="2"/>
    </font>
    <font>
      <u/>
      <sz val="8"/>
      <color rgb="FF55585A"/>
      <name val="Open Sans"/>
      <family val="2"/>
    </font>
  </fonts>
  <fills count="16">
    <fill>
      <patternFill patternType="none"/>
    </fill>
    <fill>
      <patternFill patternType="gray125"/>
    </fill>
    <fill>
      <patternFill patternType="solid">
        <fgColor rgb="FFF9F9F9"/>
        <bgColor indexed="64"/>
      </patternFill>
    </fill>
    <fill>
      <patternFill patternType="solid">
        <fgColor rgb="FFEBEBEB"/>
        <bgColor indexed="64"/>
      </patternFill>
    </fill>
    <fill>
      <patternFill patternType="solid">
        <fgColor rgb="FF55585A"/>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bgColor indexed="64"/>
      </patternFill>
    </fill>
    <fill>
      <patternFill patternType="solid">
        <fgColor rgb="FFFFFF00"/>
        <bgColor indexed="64"/>
      </patternFill>
    </fill>
  </fills>
  <borders count="21">
    <border>
      <left/>
      <right/>
      <top/>
      <bottom/>
      <diagonal/>
    </border>
    <border>
      <left/>
      <right/>
      <top/>
      <bottom style="thin">
        <color theme="2"/>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indexed="64"/>
      </right>
      <top style="thin">
        <color indexed="64"/>
      </top>
      <bottom/>
      <diagonal/>
    </border>
  </borders>
  <cellStyleXfs count="67">
    <xf numFmtId="0" fontId="0" fillId="0" borderId="0"/>
    <xf numFmtId="0" fontId="9" fillId="0" borderId="0"/>
    <xf numFmtId="166" fontId="9" fillId="0" borderId="0" applyFont="0" applyFill="0" applyBorder="0" applyAlignment="0" applyProtection="0"/>
    <xf numFmtId="0" fontId="8" fillId="0" borderId="0"/>
    <xf numFmtId="0" fontId="9" fillId="0" borderId="0"/>
    <xf numFmtId="0" fontId="7" fillId="0" borderId="0"/>
    <xf numFmtId="43" fontId="7" fillId="0" borderId="0" applyFont="0" applyFill="0" applyBorder="0" applyAlignment="0" applyProtection="0"/>
    <xf numFmtId="43" fontId="10" fillId="0" borderId="0" applyFont="0" applyFill="0" applyBorder="0" applyAlignment="0" applyProtection="0"/>
    <xf numFmtId="0" fontId="6" fillId="0" borderId="0"/>
    <xf numFmtId="43" fontId="6" fillId="0" borderId="0" applyFont="0" applyFill="0" applyBorder="0" applyAlignment="0" applyProtection="0"/>
    <xf numFmtId="9" fontId="31" fillId="0" borderId="0" applyFont="0" applyFill="0" applyBorder="0" applyAlignment="0" applyProtection="0"/>
    <xf numFmtId="0" fontId="25" fillId="3" borderId="19" applyFill="0" applyBorder="0">
      <alignment horizontal="right" vertical="center" wrapText="1" indent="1"/>
    </xf>
    <xf numFmtId="0" fontId="25" fillId="3" borderId="19" applyNumberFormat="0">
      <alignment horizontal="right" vertical="center" wrapText="1" indent="1"/>
    </xf>
    <xf numFmtId="0" fontId="25" fillId="3" borderId="19" applyNumberFormat="0" applyFill="0">
      <alignment horizontal="right" vertical="center" wrapText="1" indent="1"/>
    </xf>
    <xf numFmtId="0" fontId="25" fillId="3" borderId="20" applyNumberFormat="0">
      <alignment horizontal="right" vertical="center" wrapText="1" indent="1"/>
    </xf>
    <xf numFmtId="0" fontId="25" fillId="3" borderId="18" applyFill="0" applyBorder="0" applyAlignment="0">
      <alignment horizontal="left" vertical="center" wrapText="1" indent="1"/>
    </xf>
    <xf numFmtId="0" fontId="25" fillId="3" borderId="18" applyNumberFormat="0">
      <alignment horizontal="left" vertical="center" wrapText="1" indent="1"/>
    </xf>
    <xf numFmtId="0" fontId="25" fillId="3" borderId="18" applyNumberFormat="0" applyAlignment="0">
      <alignment horizontal="left" vertical="center" wrapText="1" indent="1"/>
    </xf>
    <xf numFmtId="0" fontId="5" fillId="0" borderId="0"/>
    <xf numFmtId="0" fontId="5" fillId="0" borderId="0"/>
    <xf numFmtId="43" fontId="5" fillId="0" borderId="0" applyFont="0" applyFill="0" applyBorder="0" applyAlignment="0" applyProtection="0"/>
    <xf numFmtId="43" fontId="9" fillId="0" borderId="0" applyFont="0" applyFill="0" applyBorder="0" applyAlignment="0" applyProtection="0"/>
    <xf numFmtId="0" fontId="5" fillId="0" borderId="0"/>
    <xf numFmtId="43" fontId="5" fillId="0" borderId="0" applyFont="0" applyFill="0" applyBorder="0" applyAlignment="0" applyProtection="0"/>
    <xf numFmtId="9" fontId="9"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9"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9"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43" fillId="0" borderId="0"/>
    <xf numFmtId="0" fontId="2" fillId="0" borderId="0"/>
    <xf numFmtId="0" fontId="1" fillId="0" borderId="0"/>
    <xf numFmtId="9" fontId="29" fillId="5" borderId="2">
      <alignment horizontal="right" vertical="center"/>
      <protection locked="0"/>
    </xf>
    <xf numFmtId="1" fontId="29" fillId="5" borderId="2">
      <alignment horizontal="right" vertical="center"/>
      <protection locked="0"/>
    </xf>
    <xf numFmtId="173" fontId="29" fillId="5" borderId="2">
      <alignment horizontal="right" vertical="center"/>
      <protection locked="0"/>
    </xf>
    <xf numFmtId="1" fontId="25" fillId="5" borderId="2">
      <alignment horizontal="right" vertical="center" wrapText="1"/>
      <protection locked="0"/>
    </xf>
    <xf numFmtId="173" fontId="29" fillId="5" borderId="2">
      <alignment horizontal="right" vertical="center"/>
      <protection locked="0"/>
    </xf>
    <xf numFmtId="174" fontId="29" fillId="5" borderId="2">
      <alignment horizontal="right" vertical="center"/>
      <protection locked="0"/>
    </xf>
    <xf numFmtId="0" fontId="50" fillId="0" borderId="0" applyNumberFormat="0" applyFill="0" applyBorder="0" applyAlignment="0" applyProtection="0"/>
  </cellStyleXfs>
  <cellXfs count="265">
    <xf numFmtId="0" fontId="0" fillId="0" borderId="0" xfId="0"/>
    <xf numFmtId="0" fontId="0" fillId="6" borderId="0" xfId="0" applyFill="1"/>
    <xf numFmtId="0" fontId="11" fillId="7" borderId="6" xfId="0" applyFont="1" applyFill="1" applyBorder="1"/>
    <xf numFmtId="0" fontId="11" fillId="7" borderId="7" xfId="0" applyFont="1" applyFill="1" applyBorder="1"/>
    <xf numFmtId="0" fontId="11" fillId="7" borderId="8" xfId="0" applyFont="1" applyFill="1" applyBorder="1"/>
    <xf numFmtId="0" fontId="11" fillId="7" borderId="3" xfId="0" applyFont="1" applyFill="1" applyBorder="1"/>
    <xf numFmtId="0" fontId="11" fillId="7" borderId="9" xfId="0" applyFont="1" applyFill="1" applyBorder="1"/>
    <xf numFmtId="0" fontId="11" fillId="7" borderId="5" xfId="0" applyFont="1" applyFill="1" applyBorder="1"/>
    <xf numFmtId="0" fontId="11" fillId="7" borderId="8" xfId="0" applyFont="1" applyFill="1" applyBorder="1" applyAlignment="1">
      <alignment horizontal="center"/>
    </xf>
    <xf numFmtId="0" fontId="12" fillId="8" borderId="10" xfId="3" applyFont="1" applyFill="1" applyBorder="1"/>
    <xf numFmtId="0" fontId="12" fillId="8" borderId="11" xfId="3" applyFont="1" applyFill="1" applyBorder="1"/>
    <xf numFmtId="0" fontId="12" fillId="8" borderId="12" xfId="3" applyFont="1" applyFill="1" applyBorder="1" applyAlignment="1">
      <alignment horizontal="left"/>
    </xf>
    <xf numFmtId="0" fontId="12" fillId="8" borderId="11" xfId="0" applyFont="1" applyFill="1" applyBorder="1"/>
    <xf numFmtId="0" fontId="12" fillId="8" borderId="0" xfId="0" applyFont="1" applyFill="1"/>
    <xf numFmtId="0" fontId="12" fillId="8" borderId="12" xfId="0" applyFont="1" applyFill="1" applyBorder="1"/>
    <xf numFmtId="0" fontId="12" fillId="8" borderId="12" xfId="3" applyFont="1" applyFill="1" applyBorder="1" applyAlignment="1">
      <alignment horizontal="center"/>
    </xf>
    <xf numFmtId="0" fontId="12" fillId="8" borderId="13" xfId="3" applyFont="1" applyFill="1" applyBorder="1"/>
    <xf numFmtId="0" fontId="12" fillId="8" borderId="14" xfId="3" applyFont="1" applyFill="1" applyBorder="1"/>
    <xf numFmtId="0" fontId="12" fillId="8" borderId="15" xfId="3" applyFont="1" applyFill="1" applyBorder="1" applyAlignment="1">
      <alignment horizontal="center"/>
    </xf>
    <xf numFmtId="0" fontId="12" fillId="8" borderId="15" xfId="3" applyFont="1" applyFill="1" applyBorder="1" applyAlignment="1">
      <alignment horizontal="left"/>
    </xf>
    <xf numFmtId="0" fontId="12" fillId="8" borderId="0" xfId="0" applyFont="1" applyFill="1" applyAlignment="1">
      <alignment horizontal="center" vertical="center"/>
    </xf>
    <xf numFmtId="0" fontId="12" fillId="8" borderId="16" xfId="3" applyFont="1" applyFill="1" applyBorder="1"/>
    <xf numFmtId="0" fontId="12" fillId="8" borderId="14" xfId="0" applyFont="1" applyFill="1" applyBorder="1"/>
    <xf numFmtId="0" fontId="12" fillId="8" borderId="17" xfId="0" applyFont="1" applyFill="1" applyBorder="1"/>
    <xf numFmtId="0" fontId="12" fillId="8" borderId="17" xfId="0" applyFont="1" applyFill="1" applyBorder="1" applyAlignment="1">
      <alignment horizontal="center" vertical="center"/>
    </xf>
    <xf numFmtId="0" fontId="12" fillId="8" borderId="15" xfId="0" applyFont="1" applyFill="1" applyBorder="1"/>
    <xf numFmtId="0" fontId="12" fillId="8" borderId="10" xfId="4" applyFont="1" applyFill="1" applyBorder="1" applyAlignment="1">
      <alignment vertical="center"/>
    </xf>
    <xf numFmtId="0" fontId="12" fillId="8" borderId="13" xfId="4" applyFont="1" applyFill="1" applyBorder="1" applyAlignment="1">
      <alignment vertical="center"/>
    </xf>
    <xf numFmtId="0" fontId="12" fillId="0" borderId="0" xfId="0" applyFont="1"/>
    <xf numFmtId="0" fontId="12" fillId="0" borderId="13" xfId="0" applyFont="1" applyBorder="1" applyAlignment="1">
      <alignment horizontal="center" vertical="center"/>
    </xf>
    <xf numFmtId="0" fontId="12" fillId="8" borderId="12" xfId="0" applyFont="1" applyFill="1" applyBorder="1" applyAlignment="1">
      <alignment horizontal="left" vertical="center"/>
    </xf>
    <xf numFmtId="0" fontId="12" fillId="8" borderId="4" xfId="0" applyFont="1" applyFill="1" applyBorder="1" applyAlignment="1">
      <alignment horizontal="center" vertical="center"/>
    </xf>
    <xf numFmtId="0" fontId="12" fillId="8" borderId="4" xfId="0" applyFont="1" applyFill="1" applyBorder="1" applyAlignment="1">
      <alignment horizontal="left" vertical="center"/>
    </xf>
    <xf numFmtId="0" fontId="12" fillId="0" borderId="4" xfId="0" applyFont="1" applyBorder="1" applyAlignment="1">
      <alignment horizontal="center" vertical="center"/>
    </xf>
    <xf numFmtId="0" fontId="12" fillId="8" borderId="11" xfId="0" applyFont="1" applyFill="1" applyBorder="1" applyAlignment="1">
      <alignment horizontal="left" vertical="center"/>
    </xf>
    <xf numFmtId="0" fontId="12" fillId="0" borderId="0" xfId="0" applyFont="1" applyAlignment="1">
      <alignment horizontal="center" vertical="center"/>
    </xf>
    <xf numFmtId="0" fontId="13" fillId="0" borderId="0" xfId="0" applyFont="1"/>
    <xf numFmtId="0" fontId="11" fillId="7" borderId="4" xfId="0" applyFont="1" applyFill="1" applyBorder="1"/>
    <xf numFmtId="0" fontId="11" fillId="7" borderId="5" xfId="0" applyFont="1" applyFill="1" applyBorder="1" applyAlignment="1">
      <alignment horizontal="center"/>
    </xf>
    <xf numFmtId="0" fontId="11" fillId="7" borderId="3" xfId="0" applyFont="1" applyFill="1" applyBorder="1" applyAlignment="1">
      <alignment horizontal="left"/>
    </xf>
    <xf numFmtId="168" fontId="12" fillId="8" borderId="4" xfId="0" applyNumberFormat="1" applyFont="1" applyFill="1" applyBorder="1" applyAlignment="1">
      <alignment horizontal="center" vertical="center"/>
    </xf>
    <xf numFmtId="0" fontId="11" fillId="7" borderId="16" xfId="0" applyFont="1" applyFill="1" applyBorder="1"/>
    <xf numFmtId="0" fontId="11" fillId="7" borderId="13" xfId="0" applyFont="1" applyFill="1" applyBorder="1"/>
    <xf numFmtId="0" fontId="14" fillId="0" borderId="0" xfId="0" applyFont="1"/>
    <xf numFmtId="0" fontId="11" fillId="7" borderId="0" xfId="0" applyFont="1" applyFill="1"/>
    <xf numFmtId="9" fontId="0" fillId="0" borderId="0" xfId="0" applyNumberFormat="1"/>
    <xf numFmtId="9" fontId="15" fillId="7" borderId="0" xfId="0" applyNumberFormat="1" applyFont="1" applyFill="1"/>
    <xf numFmtId="9" fontId="16" fillId="0" borderId="0" xfId="0" applyNumberFormat="1" applyFont="1"/>
    <xf numFmtId="168" fontId="0" fillId="11" borderId="0" xfId="0" applyNumberFormat="1" applyFill="1"/>
    <xf numFmtId="0" fontId="0" fillId="11" borderId="0" xfId="0" applyFill="1"/>
    <xf numFmtId="169" fontId="0" fillId="6" borderId="0" xfId="0" applyNumberFormat="1" applyFill="1"/>
    <xf numFmtId="0" fontId="12" fillId="8" borderId="6" xfId="0" applyFont="1" applyFill="1" applyBorder="1"/>
    <xf numFmtId="0" fontId="12" fillId="8" borderId="7" xfId="0" applyFont="1" applyFill="1" applyBorder="1"/>
    <xf numFmtId="0" fontId="12" fillId="8" borderId="8" xfId="0" applyFont="1" applyFill="1" applyBorder="1"/>
    <xf numFmtId="168" fontId="15" fillId="7" borderId="0" xfId="0" applyNumberFormat="1" applyFont="1" applyFill="1" applyAlignment="1">
      <alignment horizontal="right"/>
    </xf>
    <xf numFmtId="168" fontId="12" fillId="8" borderId="12" xfId="0" applyNumberFormat="1" applyFont="1" applyFill="1" applyBorder="1" applyAlignment="1">
      <alignment horizontal="right"/>
    </xf>
    <xf numFmtId="168" fontId="12" fillId="8" borderId="15" xfId="0" applyNumberFormat="1" applyFont="1" applyFill="1" applyBorder="1" applyAlignment="1">
      <alignment horizontal="right"/>
    </xf>
    <xf numFmtId="168" fontId="12" fillId="8" borderId="8" xfId="0" applyNumberFormat="1" applyFont="1" applyFill="1" applyBorder="1" applyAlignment="1">
      <alignment horizontal="right"/>
    </xf>
    <xf numFmtId="168" fontId="12" fillId="8" borderId="0" xfId="0" applyNumberFormat="1" applyFont="1" applyFill="1" applyAlignment="1">
      <alignment horizontal="right"/>
    </xf>
    <xf numFmtId="0" fontId="17" fillId="7" borderId="0" xfId="0" applyFont="1" applyFill="1"/>
    <xf numFmtId="9" fontId="0" fillId="6" borderId="0" xfId="0" applyNumberFormat="1" applyFill="1"/>
    <xf numFmtId="168" fontId="12" fillId="8" borderId="7" xfId="0" applyNumberFormat="1" applyFont="1" applyFill="1" applyBorder="1" applyAlignment="1">
      <alignment horizontal="right"/>
    </xf>
    <xf numFmtId="168" fontId="12" fillId="8" borderId="17" xfId="0" applyNumberFormat="1" applyFont="1" applyFill="1" applyBorder="1" applyAlignment="1">
      <alignment horizontal="right"/>
    </xf>
    <xf numFmtId="168" fontId="15" fillId="11" borderId="0" xfId="0" applyNumberFormat="1" applyFont="1" applyFill="1"/>
    <xf numFmtId="168" fontId="15" fillId="11" borderId="0" xfId="0" applyNumberFormat="1" applyFont="1" applyFill="1" applyAlignment="1">
      <alignment horizontal="right"/>
    </xf>
    <xf numFmtId="0" fontId="9" fillId="12" borderId="0" xfId="0" applyFont="1" applyFill="1"/>
    <xf numFmtId="0" fontId="0" fillId="13" borderId="0" xfId="0" applyFill="1"/>
    <xf numFmtId="0" fontId="9" fillId="0" borderId="0" xfId="0" applyFont="1"/>
    <xf numFmtId="0" fontId="12" fillId="13" borderId="0" xfId="0" applyFont="1" applyFill="1" applyAlignment="1">
      <alignment horizontal="left"/>
    </xf>
    <xf numFmtId="0" fontId="18" fillId="13" borderId="0" xfId="0" applyFont="1" applyFill="1" applyAlignment="1">
      <alignment horizontal="left"/>
    </xf>
    <xf numFmtId="168" fontId="16" fillId="0" borderId="0" xfId="0" applyNumberFormat="1" applyFont="1"/>
    <xf numFmtId="9" fontId="0" fillId="8" borderId="0" xfId="0" applyNumberFormat="1" applyFill="1"/>
    <xf numFmtId="0" fontId="23" fillId="4" borderId="1" xfId="1" applyFont="1" applyFill="1" applyBorder="1" applyAlignment="1">
      <alignment horizontal="center" vertical="center" wrapText="1"/>
    </xf>
    <xf numFmtId="0" fontId="27" fillId="3" borderId="0" xfId="8" applyFont="1" applyFill="1" applyAlignment="1">
      <alignment horizontal="left" vertical="top" wrapText="1" indent="1"/>
    </xf>
    <xf numFmtId="0" fontId="27" fillId="2" borderId="0" xfId="8" applyFont="1" applyFill="1" applyAlignment="1">
      <alignment horizontal="left" vertical="top" wrapText="1" indent="1"/>
    </xf>
    <xf numFmtId="0" fontId="20" fillId="2" borderId="0" xfId="8" applyFont="1" applyFill="1" applyAlignment="1">
      <alignment horizontal="left" vertical="center" wrapText="1"/>
    </xf>
    <xf numFmtId="0" fontId="12" fillId="8" borderId="12" xfId="3" applyFont="1" applyFill="1" applyBorder="1"/>
    <xf numFmtId="0" fontId="12" fillId="8" borderId="15" xfId="3" applyFont="1" applyFill="1" applyBorder="1"/>
    <xf numFmtId="0" fontId="12" fillId="8" borderId="3" xfId="3" applyFont="1" applyFill="1" applyBorder="1"/>
    <xf numFmtId="0" fontId="12" fillId="9" borderId="5" xfId="3" applyFont="1" applyFill="1" applyBorder="1" applyAlignment="1">
      <alignment horizontal="left"/>
    </xf>
    <xf numFmtId="0" fontId="12" fillId="8" borderId="6" xfId="3" applyFont="1" applyFill="1" applyBorder="1"/>
    <xf numFmtId="0" fontId="12" fillId="8" borderId="8" xfId="3" applyFont="1" applyFill="1" applyBorder="1"/>
    <xf numFmtId="0" fontId="19" fillId="5" borderId="0" xfId="5" applyFont="1" applyFill="1" applyAlignment="1">
      <alignment horizontal="left" vertical="center" indent="3"/>
    </xf>
    <xf numFmtId="0" fontId="21" fillId="2" borderId="0" xfId="8" applyFont="1" applyFill="1" applyAlignment="1">
      <alignment horizontal="left" vertical="center" wrapText="1"/>
    </xf>
    <xf numFmtId="0" fontId="28" fillId="5" borderId="0" xfId="5" applyFont="1" applyFill="1" applyAlignment="1">
      <alignment horizontal="left" vertical="center" indent="7"/>
    </xf>
    <xf numFmtId="0" fontId="19" fillId="5" borderId="0" xfId="5" applyFont="1" applyFill="1" applyAlignment="1">
      <alignment horizontal="left" vertical="center"/>
    </xf>
    <xf numFmtId="164" fontId="19" fillId="5" borderId="0" xfId="5" applyNumberFormat="1" applyFont="1" applyFill="1" applyAlignment="1">
      <alignment horizontal="left" vertical="center" wrapText="1"/>
    </xf>
    <xf numFmtId="164" fontId="19" fillId="5" borderId="0" xfId="5" applyNumberFormat="1" applyFont="1" applyFill="1" applyAlignment="1">
      <alignment horizontal="left" vertical="top" wrapText="1" indent="1"/>
    </xf>
    <xf numFmtId="0" fontId="33" fillId="5" borderId="0" xfId="5" applyFont="1" applyFill="1" applyAlignment="1">
      <alignment horizontal="left" vertical="center" indent="3"/>
    </xf>
    <xf numFmtId="0" fontId="32" fillId="5" borderId="0" xfId="5" applyFont="1" applyFill="1"/>
    <xf numFmtId="0" fontId="34" fillId="5" borderId="0" xfId="8" applyFont="1" applyFill="1"/>
    <xf numFmtId="0" fontId="35" fillId="5" borderId="0" xfId="8" applyFont="1" applyFill="1" applyAlignment="1">
      <alignment horizontal="left" vertical="center" wrapText="1" indent="1"/>
    </xf>
    <xf numFmtId="0" fontId="34" fillId="5" borderId="0" xfId="5" applyFont="1" applyFill="1"/>
    <xf numFmtId="0" fontId="34" fillId="5" borderId="0" xfId="5" applyFont="1" applyFill="1" applyAlignment="1">
      <alignment vertical="center"/>
    </xf>
    <xf numFmtId="0" fontId="34" fillId="5" borderId="0" xfId="5" applyFont="1" applyFill="1" applyAlignment="1">
      <alignment horizontal="left" vertical="top" wrapText="1" indent="1"/>
    </xf>
    <xf numFmtId="0" fontId="12" fillId="8" borderId="16" xfId="0" applyFont="1" applyFill="1" applyBorder="1"/>
    <xf numFmtId="0" fontId="12" fillId="8" borderId="10" xfId="0" applyFont="1" applyFill="1" applyBorder="1"/>
    <xf numFmtId="0" fontId="12" fillId="8" borderId="13" xfId="0" applyFont="1" applyFill="1" applyBorder="1"/>
    <xf numFmtId="0" fontId="0" fillId="8" borderId="0" xfId="0" applyFill="1"/>
    <xf numFmtId="49" fontId="0" fillId="8" borderId="0" xfId="0" applyNumberFormat="1" applyFill="1"/>
    <xf numFmtId="49" fontId="9" fillId="8" borderId="0" xfId="0" applyNumberFormat="1" applyFont="1" applyFill="1"/>
    <xf numFmtId="168" fontId="18" fillId="11" borderId="0" xfId="0" applyNumberFormat="1" applyFont="1" applyFill="1"/>
    <xf numFmtId="0" fontId="18" fillId="0" borderId="0" xfId="0" applyFont="1"/>
    <xf numFmtId="9" fontId="18" fillId="10" borderId="0" xfId="0" applyNumberFormat="1" applyFont="1" applyFill="1"/>
    <xf numFmtId="168" fontId="0" fillId="0" borderId="0" xfId="0" applyNumberFormat="1"/>
    <xf numFmtId="0" fontId="18" fillId="8" borderId="0" xfId="0" applyFont="1" applyFill="1"/>
    <xf numFmtId="168" fontId="18" fillId="11" borderId="0" xfId="0" applyNumberFormat="1" applyFont="1" applyFill="1" applyAlignment="1">
      <alignment horizontal="center"/>
    </xf>
    <xf numFmtId="0" fontId="18" fillId="0" borderId="0" xfId="0" applyFont="1" applyAlignment="1">
      <alignment horizontal="center"/>
    </xf>
    <xf numFmtId="9" fontId="9" fillId="0" borderId="0" xfId="0" applyNumberFormat="1" applyFont="1"/>
    <xf numFmtId="170" fontId="0" fillId="0" borderId="0" xfId="0" applyNumberFormat="1"/>
    <xf numFmtId="9" fontId="15" fillId="0" borderId="0" xfId="0" applyNumberFormat="1" applyFont="1" applyAlignment="1">
      <alignment vertical="top" wrapText="1"/>
    </xf>
    <xf numFmtId="0" fontId="11" fillId="11" borderId="0" xfId="0" applyFont="1" applyFill="1" applyAlignment="1">
      <alignment vertical="top" wrapText="1"/>
    </xf>
    <xf numFmtId="9" fontId="11" fillId="11" borderId="0" xfId="0" applyNumberFormat="1" applyFont="1" applyFill="1" applyAlignment="1">
      <alignment vertical="top" wrapText="1"/>
    </xf>
    <xf numFmtId="0" fontId="11" fillId="11" borderId="0" xfId="0" applyFont="1" applyFill="1" applyAlignment="1">
      <alignment horizontal="center" vertical="top" wrapText="1"/>
    </xf>
    <xf numFmtId="9" fontId="11" fillId="0" borderId="0" xfId="0" applyNumberFormat="1" applyFont="1" applyAlignment="1">
      <alignment vertical="top" wrapText="1"/>
    </xf>
    <xf numFmtId="0" fontId="0" fillId="0" borderId="0" xfId="0" applyAlignment="1">
      <alignment vertical="top" wrapText="1"/>
    </xf>
    <xf numFmtId="9" fontId="15" fillId="11" borderId="0" xfId="0" applyNumberFormat="1" applyFont="1" applyFill="1" applyAlignment="1">
      <alignment vertical="top" wrapText="1"/>
    </xf>
    <xf numFmtId="0" fontId="0" fillId="11" borderId="0" xfId="0" applyFill="1" applyAlignment="1">
      <alignment vertical="top" wrapText="1"/>
    </xf>
    <xf numFmtId="0" fontId="17" fillId="11" borderId="0" xfId="0" applyFont="1" applyFill="1" applyAlignment="1">
      <alignment vertical="top" wrapText="1"/>
    </xf>
    <xf numFmtId="168" fontId="15" fillId="11" borderId="0" xfId="0" applyNumberFormat="1" applyFont="1" applyFill="1" applyAlignment="1">
      <alignment vertical="top" wrapText="1"/>
    </xf>
    <xf numFmtId="0" fontId="0" fillId="11" borderId="0" xfId="0" applyFill="1" applyAlignment="1">
      <alignment horizontal="center"/>
    </xf>
    <xf numFmtId="0" fontId="0" fillId="0" borderId="0" xfId="0" applyAlignment="1">
      <alignment horizontal="center"/>
    </xf>
    <xf numFmtId="9" fontId="15" fillId="11" borderId="0" xfId="0" applyNumberFormat="1" applyFont="1" applyFill="1" applyAlignment="1">
      <alignment horizontal="left" vertical="top" wrapText="1"/>
    </xf>
    <xf numFmtId="0" fontId="9" fillId="0" borderId="0" xfId="0" applyFont="1" applyAlignment="1">
      <alignment horizontal="left"/>
    </xf>
    <xf numFmtId="0" fontId="12" fillId="7" borderId="0" xfId="0" applyFont="1" applyFill="1"/>
    <xf numFmtId="10" fontId="0" fillId="6" borderId="0" xfId="0" applyNumberFormat="1" applyFill="1"/>
    <xf numFmtId="0" fontId="9" fillId="8" borderId="0" xfId="0" applyFont="1" applyFill="1"/>
    <xf numFmtId="0" fontId="0" fillId="5" borderId="0" xfId="0" applyFill="1"/>
    <xf numFmtId="0" fontId="20" fillId="5" borderId="0" xfId="8" applyFont="1" applyFill="1" applyAlignment="1">
      <alignment horizontal="left" vertical="center" wrapText="1"/>
    </xf>
    <xf numFmtId="0" fontId="21" fillId="5" borderId="0" xfId="8" applyFont="1" applyFill="1" applyAlignment="1">
      <alignment horizontal="left" vertical="center" indent="1"/>
    </xf>
    <xf numFmtId="168" fontId="11" fillId="7" borderId="7" xfId="0" applyNumberFormat="1" applyFont="1" applyFill="1" applyBorder="1"/>
    <xf numFmtId="168" fontId="12" fillId="0" borderId="0" xfId="0" applyNumberFormat="1" applyFont="1"/>
    <xf numFmtId="169" fontId="0" fillId="8" borderId="0" xfId="0" applyNumberFormat="1" applyFill="1"/>
    <xf numFmtId="10" fontId="0" fillId="8" borderId="0" xfId="0" applyNumberFormat="1" applyFill="1"/>
    <xf numFmtId="0" fontId="15" fillId="11" borderId="0" xfId="0" applyFont="1" applyFill="1" applyAlignment="1">
      <alignment vertical="top" wrapText="1"/>
    </xf>
    <xf numFmtId="168" fontId="18" fillId="10" borderId="0" xfId="0" applyNumberFormat="1" applyFont="1" applyFill="1"/>
    <xf numFmtId="168" fontId="18" fillId="8" borderId="0" xfId="0" applyNumberFormat="1" applyFont="1" applyFill="1"/>
    <xf numFmtId="0" fontId="12" fillId="6" borderId="0" xfId="0" applyFont="1" applyFill="1"/>
    <xf numFmtId="9" fontId="16" fillId="6" borderId="0" xfId="0" applyNumberFormat="1" applyFont="1" applyFill="1"/>
    <xf numFmtId="0" fontId="34" fillId="5" borderId="0" xfId="5" applyFont="1" applyFill="1" applyAlignment="1">
      <alignment wrapText="1"/>
    </xf>
    <xf numFmtId="0" fontId="36" fillId="0" borderId="0" xfId="0" applyFont="1"/>
    <xf numFmtId="0" fontId="20" fillId="5" borderId="0" xfId="8" applyFont="1" applyFill="1" applyAlignment="1">
      <alignment horizontal="left" vertical="top" wrapText="1" indent="1"/>
    </xf>
    <xf numFmtId="0" fontId="20" fillId="5" borderId="0" xfId="8" applyFont="1" applyFill="1" applyAlignment="1">
      <alignment vertical="center"/>
    </xf>
    <xf numFmtId="0" fontId="37" fillId="5" borderId="0" xfId="8" applyFont="1" applyFill="1"/>
    <xf numFmtId="0" fontId="38" fillId="5" borderId="0" xfId="8" applyFont="1" applyFill="1" applyAlignment="1">
      <alignment horizontal="left" vertical="center" wrapText="1" indent="1"/>
    </xf>
    <xf numFmtId="0" fontId="37" fillId="5" borderId="0" xfId="5" applyFont="1" applyFill="1"/>
    <xf numFmtId="165" fontId="23" fillId="4" borderId="1" xfId="8" applyNumberFormat="1" applyFont="1" applyFill="1" applyBorder="1" applyAlignment="1">
      <alignment horizontal="center" vertical="center"/>
    </xf>
    <xf numFmtId="0" fontId="23" fillId="4" borderId="1" xfId="8" applyFont="1" applyFill="1" applyBorder="1" applyAlignment="1">
      <alignment horizontal="center" vertical="center" wrapText="1"/>
    </xf>
    <xf numFmtId="0" fontId="38" fillId="5" borderId="0" xfId="8" applyFont="1" applyFill="1" applyAlignment="1">
      <alignment vertical="top" wrapText="1"/>
    </xf>
    <xf numFmtId="0" fontId="38" fillId="5" borderId="0" xfId="8" applyFont="1" applyFill="1" applyAlignment="1">
      <alignment vertical="top"/>
    </xf>
    <xf numFmtId="165" fontId="23" fillId="4" borderId="1" xfId="8" applyNumberFormat="1" applyFont="1" applyFill="1" applyBorder="1" applyAlignment="1">
      <alignment horizontal="center" vertical="center" wrapText="1"/>
    </xf>
    <xf numFmtId="0" fontId="24" fillId="4" borderId="1" xfId="8" applyFont="1" applyFill="1" applyBorder="1" applyAlignment="1">
      <alignment horizontal="left" vertical="center" wrapText="1"/>
    </xf>
    <xf numFmtId="0" fontId="38" fillId="5" borderId="0" xfId="0" applyFont="1" applyFill="1"/>
    <xf numFmtId="0" fontId="25" fillId="0" borderId="13" xfId="0" applyFont="1" applyBorder="1" applyAlignment="1">
      <alignment horizontal="left" vertical="center" wrapText="1" indent="1"/>
    </xf>
    <xf numFmtId="0" fontId="25" fillId="0" borderId="13" xfId="0" applyFont="1" applyBorder="1" applyAlignment="1">
      <alignment horizontal="left" vertical="center" wrapText="1"/>
    </xf>
    <xf numFmtId="0" fontId="29" fillId="5" borderId="0" xfId="8" applyFont="1" applyFill="1" applyAlignment="1">
      <alignment vertical="center"/>
    </xf>
    <xf numFmtId="0" fontId="25" fillId="14" borderId="0" xfId="0" applyFont="1" applyFill="1" applyAlignment="1">
      <alignment horizontal="left" vertical="center" wrapText="1"/>
    </xf>
    <xf numFmtId="0" fontId="41" fillId="5" borderId="0" xfId="8" applyFont="1" applyFill="1"/>
    <xf numFmtId="0" fontId="25" fillId="12" borderId="0" xfId="0" applyFont="1" applyFill="1" applyAlignment="1">
      <alignment horizontal="left" vertical="center" wrapText="1"/>
    </xf>
    <xf numFmtId="1" fontId="0" fillId="5" borderId="0" xfId="0" applyNumberFormat="1" applyFill="1"/>
    <xf numFmtId="9" fontId="0" fillId="5" borderId="0" xfId="10" applyFont="1" applyFill="1"/>
    <xf numFmtId="0" fontId="44" fillId="0" borderId="0" xfId="1" applyFont="1"/>
    <xf numFmtId="0" fontId="44" fillId="0" borderId="0" xfId="0" applyFont="1"/>
    <xf numFmtId="0" fontId="45" fillId="5" borderId="0" xfId="0" applyFont="1" applyFill="1"/>
    <xf numFmtId="0" fontId="22" fillId="4" borderId="0" xfId="8" applyFont="1" applyFill="1" applyAlignment="1">
      <alignment horizontal="left" vertical="center"/>
    </xf>
    <xf numFmtId="0" fontId="22" fillId="4" borderId="0" xfId="8" applyFont="1" applyFill="1" applyAlignment="1">
      <alignment vertical="center"/>
    </xf>
    <xf numFmtId="0" fontId="46" fillId="0" borderId="0" xfId="0" applyFont="1"/>
    <xf numFmtId="0" fontId="47" fillId="0" borderId="0" xfId="0" applyFont="1"/>
    <xf numFmtId="0" fontId="21" fillId="5" borderId="0" xfId="8" applyFont="1" applyFill="1" applyAlignment="1">
      <alignment vertical="center"/>
    </xf>
    <xf numFmtId="164" fontId="28" fillId="5" borderId="0" xfId="59" applyNumberFormat="1" applyFont="1" applyFill="1" applyAlignment="1">
      <alignment horizontal="left" vertical="center" wrapText="1" indent="1"/>
    </xf>
    <xf numFmtId="0" fontId="9" fillId="0" borderId="0" xfId="1"/>
    <xf numFmtId="0" fontId="48" fillId="5" borderId="0" xfId="2" applyNumberFormat="1" applyFont="1" applyFill="1" applyBorder="1" applyAlignment="1" applyProtection="1">
      <alignment horizontal="left" vertical="center" wrapText="1" indent="1"/>
    </xf>
    <xf numFmtId="0" fontId="29" fillId="5" borderId="0" xfId="2" applyNumberFormat="1" applyFont="1" applyFill="1" applyBorder="1" applyAlignment="1" applyProtection="1">
      <alignment horizontal="left" vertical="center" wrapText="1" indent="1"/>
    </xf>
    <xf numFmtId="0" fontId="29" fillId="5" borderId="0" xfId="2" applyNumberFormat="1" applyFont="1" applyFill="1" applyBorder="1" applyAlignment="1" applyProtection="1">
      <alignment horizontal="left" vertical="center" indent="1"/>
    </xf>
    <xf numFmtId="2" fontId="38" fillId="5" borderId="0" xfId="0" applyNumberFormat="1" applyFont="1" applyFill="1"/>
    <xf numFmtId="2" fontId="0" fillId="0" borderId="0" xfId="0" applyNumberFormat="1"/>
    <xf numFmtId="0" fontId="29" fillId="5" borderId="2" xfId="8" applyFont="1" applyFill="1" applyBorder="1" applyAlignment="1" applyProtection="1">
      <alignment horizontal="left" vertical="center" wrapText="1"/>
      <protection locked="0"/>
    </xf>
    <xf numFmtId="0" fontId="25" fillId="3" borderId="0" xfId="8" quotePrefix="1" applyFont="1" applyFill="1" applyAlignment="1">
      <alignment horizontal="left" vertical="center"/>
    </xf>
    <xf numFmtId="0" fontId="25" fillId="3" borderId="0" xfId="8" quotePrefix="1" applyFont="1" applyFill="1" applyAlignment="1">
      <alignment horizontal="left" vertical="center" wrapText="1"/>
    </xf>
    <xf numFmtId="167" fontId="49" fillId="3" borderId="0" xfId="6" applyNumberFormat="1" applyFont="1" applyFill="1" applyBorder="1" applyAlignment="1" applyProtection="1">
      <alignment horizontal="left" vertical="center"/>
    </xf>
    <xf numFmtId="49" fontId="27" fillId="5" borderId="2" xfId="5" applyNumberFormat="1" applyFont="1" applyFill="1" applyBorder="1" applyAlignment="1" applyProtection="1">
      <alignment horizontal="left" vertical="center" wrapText="1"/>
      <protection locked="0"/>
    </xf>
    <xf numFmtId="0" fontId="27" fillId="3" borderId="0" xfId="8" applyFont="1" applyFill="1" applyAlignment="1">
      <alignment horizontal="left" vertical="center" wrapText="1"/>
    </xf>
    <xf numFmtId="0" fontId="25" fillId="2" borderId="0" xfId="8" quotePrefix="1" applyFont="1" applyFill="1" applyAlignment="1">
      <alignment horizontal="left" vertical="center"/>
    </xf>
    <xf numFmtId="0" fontId="25" fillId="2" borderId="0" xfId="8" quotePrefix="1" applyFont="1" applyFill="1" applyAlignment="1">
      <alignment horizontal="left" vertical="center" wrapText="1"/>
    </xf>
    <xf numFmtId="167" fontId="49" fillId="2" borderId="0" xfId="6" applyNumberFormat="1" applyFont="1" applyFill="1" applyBorder="1" applyAlignment="1" applyProtection="1">
      <alignment horizontal="left" vertical="center"/>
    </xf>
    <xf numFmtId="0" fontId="27" fillId="2" borderId="0" xfId="8" quotePrefix="1" applyFont="1" applyFill="1" applyAlignment="1">
      <alignment horizontal="left" vertical="center" wrapText="1"/>
    </xf>
    <xf numFmtId="0" fontId="22" fillId="4" borderId="1" xfId="8"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5" borderId="0" xfId="8" applyFont="1" applyFill="1" applyAlignment="1">
      <alignment horizontal="center"/>
    </xf>
    <xf numFmtId="0" fontId="21" fillId="2" borderId="0" xfId="8" applyFont="1" applyFill="1" applyAlignment="1">
      <alignment horizontal="left" vertical="center"/>
    </xf>
    <xf numFmtId="167" fontId="26" fillId="3" borderId="0" xfId="6" applyNumberFormat="1" applyFont="1" applyFill="1" applyBorder="1" applyAlignment="1" applyProtection="1">
      <alignment horizontal="left" vertical="center"/>
    </xf>
    <xf numFmtId="0" fontId="25" fillId="5" borderId="0" xfId="8" quotePrefix="1" applyFont="1" applyFill="1" applyAlignment="1">
      <alignment horizontal="left" vertical="center"/>
    </xf>
    <xf numFmtId="0" fontId="25" fillId="5" borderId="0" xfId="8" applyFont="1" applyFill="1" applyAlignment="1">
      <alignment horizontal="left" vertical="center"/>
    </xf>
    <xf numFmtId="0" fontId="25" fillId="5" borderId="0" xfId="8" quotePrefix="1" applyFont="1" applyFill="1" applyAlignment="1">
      <alignment horizontal="left" vertical="center" wrapText="1"/>
    </xf>
    <xf numFmtId="167" fontId="26" fillId="5" borderId="0" xfId="6" applyNumberFormat="1" applyFont="1" applyFill="1" applyAlignment="1">
      <alignment horizontal="left" vertical="center"/>
    </xf>
    <xf numFmtId="0" fontId="27" fillId="5" borderId="0" xfId="8" applyFont="1" applyFill="1" applyAlignment="1">
      <alignment horizontal="left" vertical="center" wrapText="1"/>
    </xf>
    <xf numFmtId="0" fontId="23" fillId="5" borderId="0" xfId="8" applyFont="1" applyFill="1" applyAlignment="1">
      <alignment horizontal="left" vertical="center"/>
    </xf>
    <xf numFmtId="0" fontId="39" fillId="5" borderId="0" xfId="8" applyFont="1" applyFill="1" applyAlignment="1">
      <alignment horizontal="center"/>
    </xf>
    <xf numFmtId="0" fontId="25" fillId="0" borderId="4" xfId="1" applyFont="1" applyBorder="1" applyAlignment="1">
      <alignment horizontal="left" vertical="center" wrapText="1"/>
    </xf>
    <xf numFmtId="0" fontId="25" fillId="14" borderId="4" xfId="1" applyFont="1" applyFill="1" applyBorder="1" applyAlignment="1">
      <alignment horizontal="left" vertical="center" wrapText="1"/>
    </xf>
    <xf numFmtId="0" fontId="25" fillId="12" borderId="4" xfId="1" applyFont="1" applyFill="1" applyBorder="1" applyAlignment="1">
      <alignment horizontal="left" vertical="center" wrapText="1"/>
    </xf>
    <xf numFmtId="0" fontId="25" fillId="0" borderId="4" xfId="1" applyFont="1" applyBorder="1" applyAlignment="1">
      <alignment horizontal="left" vertical="center"/>
    </xf>
    <xf numFmtId="0" fontId="25" fillId="14" borderId="4" xfId="1" applyFont="1" applyFill="1" applyBorder="1" applyAlignment="1">
      <alignment horizontal="left" vertical="center"/>
    </xf>
    <xf numFmtId="2" fontId="25" fillId="5" borderId="2" xfId="5" applyNumberFormat="1" applyFont="1" applyFill="1" applyBorder="1" applyAlignment="1" applyProtection="1">
      <alignment horizontal="left" vertical="center" wrapText="1"/>
      <protection locked="0"/>
    </xf>
    <xf numFmtId="49" fontId="25" fillId="5" borderId="2" xfId="5" applyNumberFormat="1" applyFont="1" applyFill="1" applyBorder="1" applyAlignment="1" applyProtection="1">
      <alignment horizontal="left" vertical="center" wrapText="1"/>
      <protection locked="0"/>
    </xf>
    <xf numFmtId="0" fontId="25" fillId="0" borderId="13" xfId="8" quotePrefix="1" applyFont="1" applyBorder="1" applyAlignment="1">
      <alignment horizontal="left" vertical="center"/>
    </xf>
    <xf numFmtId="0" fontId="30" fillId="0" borderId="13" xfId="8" quotePrefix="1" applyFont="1" applyBorder="1" applyAlignment="1">
      <alignment horizontal="left" vertical="center" wrapText="1"/>
    </xf>
    <xf numFmtId="0" fontId="30" fillId="3" borderId="4" xfId="5" applyFont="1" applyFill="1" applyBorder="1" applyAlignment="1">
      <alignment horizontal="left" vertical="center" wrapText="1"/>
    </xf>
    <xf numFmtId="37" fontId="29" fillId="5" borderId="2" xfId="7" applyNumberFormat="1" applyFont="1" applyFill="1" applyBorder="1" applyAlignment="1" applyProtection="1">
      <alignment horizontal="right" vertical="center"/>
      <protection locked="0"/>
    </xf>
    <xf numFmtId="0" fontId="29" fillId="5" borderId="2" xfId="7" applyNumberFormat="1" applyFont="1" applyFill="1" applyBorder="1" applyAlignment="1" applyProtection="1">
      <alignment horizontal="right" vertical="center"/>
      <protection locked="0"/>
    </xf>
    <xf numFmtId="172" fontId="29" fillId="5" borderId="2" xfId="7" applyNumberFormat="1" applyFont="1" applyFill="1" applyBorder="1" applyAlignment="1" applyProtection="1">
      <alignment horizontal="right" vertical="center"/>
      <protection locked="0"/>
    </xf>
    <xf numFmtId="0" fontId="29" fillId="5" borderId="2" xfId="8" applyFont="1" applyFill="1" applyBorder="1" applyAlignment="1" applyProtection="1">
      <alignment horizontal="right" vertical="center"/>
      <protection locked="0"/>
    </xf>
    <xf numFmtId="2" fontId="25" fillId="6" borderId="0" xfId="5" applyNumberFormat="1" applyFont="1" applyFill="1" applyAlignment="1" applyProtection="1">
      <alignment horizontal="left" vertical="center" wrapText="1"/>
      <protection locked="0"/>
    </xf>
    <xf numFmtId="2" fontId="25" fillId="8" borderId="0" xfId="5" applyNumberFormat="1" applyFont="1" applyFill="1" applyAlignment="1" applyProtection="1">
      <alignment horizontal="left" vertical="center" wrapText="1"/>
      <protection locked="0"/>
    </xf>
    <xf numFmtId="0" fontId="35" fillId="15" borderId="0" xfId="8" applyFont="1" applyFill="1" applyAlignment="1">
      <alignment horizontal="left" vertical="center" wrapText="1" indent="1"/>
    </xf>
    <xf numFmtId="0" fontId="25" fillId="3" borderId="0" xfId="8" quotePrefix="1" applyFont="1" applyFill="1" applyAlignment="1">
      <alignment horizontal="left" vertical="center" wrapText="1" indent="2"/>
    </xf>
    <xf numFmtId="0" fontId="25" fillId="2" borderId="0" xfId="8" quotePrefix="1" applyFont="1" applyFill="1" applyAlignment="1">
      <alignment horizontal="left" vertical="center" wrapText="1" indent="2"/>
    </xf>
    <xf numFmtId="0" fontId="30" fillId="5" borderId="0" xfId="5" applyFont="1" applyFill="1" applyAlignment="1">
      <alignment vertical="center" wrapText="1"/>
    </xf>
    <xf numFmtId="9" fontId="29" fillId="5" borderId="2" xfId="60">
      <alignment horizontal="right" vertical="center"/>
      <protection locked="0"/>
    </xf>
    <xf numFmtId="1" fontId="29" fillId="5" borderId="2" xfId="61">
      <alignment horizontal="right" vertical="center"/>
      <protection locked="0"/>
    </xf>
    <xf numFmtId="1" fontId="25" fillId="5" borderId="2" xfId="63">
      <alignment horizontal="right" vertical="center" wrapText="1"/>
      <protection locked="0"/>
    </xf>
    <xf numFmtId="173" fontId="29" fillId="5" borderId="2" xfId="64">
      <alignment horizontal="right" vertical="center"/>
      <protection locked="0"/>
    </xf>
    <xf numFmtId="3" fontId="25" fillId="6" borderId="2" xfId="5" applyNumberFormat="1" applyFont="1" applyFill="1" applyBorder="1" applyAlignment="1" applyProtection="1">
      <alignment horizontal="left" vertical="center" wrapText="1"/>
      <protection locked="0"/>
    </xf>
    <xf numFmtId="174" fontId="29" fillId="5" borderId="2" xfId="65">
      <alignment horizontal="right" vertical="center"/>
      <protection locked="0"/>
    </xf>
    <xf numFmtId="171" fontId="29" fillId="5" borderId="2" xfId="21" applyNumberFormat="1" applyFont="1" applyFill="1" applyBorder="1" applyAlignment="1" applyProtection="1">
      <alignment horizontal="right" vertical="center"/>
      <protection locked="0"/>
    </xf>
    <xf numFmtId="49" fontId="29" fillId="5" borderId="2" xfId="8" applyNumberFormat="1" applyFont="1" applyFill="1" applyBorder="1" applyAlignment="1" applyProtection="1">
      <alignment horizontal="right" vertical="center"/>
      <protection locked="0"/>
    </xf>
    <xf numFmtId="49" fontId="29" fillId="5" borderId="2" xfId="21" applyNumberFormat="1" applyFont="1" applyFill="1" applyBorder="1" applyAlignment="1" applyProtection="1">
      <alignment horizontal="right" vertical="center"/>
      <protection locked="0"/>
    </xf>
    <xf numFmtId="0" fontId="29" fillId="5" borderId="2" xfId="21" applyNumberFormat="1" applyFont="1" applyFill="1" applyBorder="1" applyAlignment="1" applyProtection="1">
      <alignment horizontal="right" vertical="center"/>
      <protection locked="0"/>
    </xf>
    <xf numFmtId="37" fontId="29" fillId="5" borderId="2" xfId="21" applyNumberFormat="1" applyFont="1" applyFill="1" applyBorder="1" applyAlignment="1" applyProtection="1">
      <alignment horizontal="right" vertical="center"/>
      <protection locked="0"/>
    </xf>
    <xf numFmtId="0" fontId="27" fillId="2" borderId="0" xfId="8" quotePrefix="1" applyFont="1" applyFill="1" applyAlignment="1">
      <alignment horizontal="left" vertical="top" wrapText="1" indent="1"/>
    </xf>
    <xf numFmtId="43" fontId="29" fillId="8" borderId="2" xfId="7" applyFont="1" applyFill="1" applyBorder="1" applyAlignment="1">
      <alignment horizontal="right" vertical="center" wrapText="1" indent="1"/>
    </xf>
    <xf numFmtId="43" fontId="29" fillId="8" borderId="2" xfId="7" applyFont="1" applyFill="1" applyBorder="1" applyAlignment="1">
      <alignment horizontal="right" vertical="center"/>
    </xf>
    <xf numFmtId="0" fontId="25" fillId="5" borderId="2" xfId="63" applyNumberFormat="1">
      <alignment horizontal="right" vertical="center" wrapText="1"/>
      <protection locked="0"/>
    </xf>
    <xf numFmtId="2" fontId="25" fillId="0" borderId="2" xfId="5" applyNumberFormat="1" applyFont="1" applyBorder="1" applyAlignment="1" applyProtection="1">
      <alignment horizontal="left" vertical="center" wrapText="1"/>
      <protection locked="0"/>
    </xf>
    <xf numFmtId="0" fontId="51" fillId="5" borderId="0" xfId="8" applyFont="1" applyFill="1" applyAlignment="1">
      <alignment horizontal="left" vertical="center" indent="1"/>
    </xf>
    <xf numFmtId="0" fontId="22" fillId="4" borderId="0" xfId="8" applyFont="1" applyFill="1" applyAlignment="1">
      <alignment horizontal="center" vertical="center" wrapText="1"/>
    </xf>
    <xf numFmtId="172" fontId="29" fillId="5" borderId="2" xfId="64" applyNumberFormat="1">
      <alignment horizontal="right" vertical="center"/>
      <protection locked="0"/>
    </xf>
    <xf numFmtId="0" fontId="52" fillId="2" borderId="0" xfId="8" applyFont="1" applyFill="1" applyAlignment="1">
      <alignment horizontal="left" vertical="center" wrapText="1"/>
    </xf>
    <xf numFmtId="0" fontId="52" fillId="2" borderId="0" xfId="8" applyFont="1" applyFill="1" applyAlignment="1">
      <alignment horizontal="left" vertical="center"/>
    </xf>
    <xf numFmtId="0" fontId="27" fillId="3" borderId="0" xfId="8" quotePrefix="1" applyFont="1" applyFill="1" applyAlignment="1">
      <alignment horizontal="left" vertical="center"/>
    </xf>
    <xf numFmtId="0" fontId="27" fillId="5" borderId="0" xfId="8" applyFont="1" applyFill="1" applyAlignment="1">
      <alignment horizontal="left" vertical="center"/>
    </xf>
    <xf numFmtId="0" fontId="27" fillId="2" borderId="0" xfId="8" quotePrefix="1" applyFont="1" applyFill="1" applyAlignment="1">
      <alignment horizontal="left" vertical="center"/>
    </xf>
    <xf numFmtId="0" fontId="27" fillId="3" borderId="0" xfId="8" quotePrefix="1" applyFont="1" applyFill="1" applyAlignment="1">
      <alignment horizontal="left" vertical="center" wrapText="1"/>
    </xf>
    <xf numFmtId="0" fontId="41" fillId="5" borderId="0" xfId="8" applyFont="1" applyFill="1" applyAlignment="1">
      <alignment vertical="center"/>
    </xf>
    <xf numFmtId="0" fontId="22" fillId="4" borderId="0" xfId="8" applyFont="1" applyFill="1" applyAlignment="1">
      <alignment vertical="center" wrapText="1"/>
    </xf>
    <xf numFmtId="0" fontId="22" fillId="4" borderId="0" xfId="8" applyFont="1" applyFill="1" applyAlignment="1">
      <alignment horizontal="left" vertical="center" wrapText="1"/>
    </xf>
    <xf numFmtId="0" fontId="25" fillId="0" borderId="13" xfId="8" quotePrefix="1" applyFont="1" applyBorder="1" applyAlignment="1">
      <alignment horizontal="left" vertical="center" wrapText="1"/>
    </xf>
    <xf numFmtId="0" fontId="25" fillId="3" borderId="0" xfId="8" quotePrefix="1" applyFont="1" applyFill="1" applyAlignment="1">
      <alignment vertical="center" wrapText="1"/>
    </xf>
    <xf numFmtId="0" fontId="25" fillId="3" borderId="0" xfId="5" applyFont="1" applyFill="1" applyAlignment="1">
      <alignment horizontal="left" vertical="center" wrapText="1"/>
    </xf>
    <xf numFmtId="37" fontId="25" fillId="3" borderId="0" xfId="7" applyNumberFormat="1" applyFont="1" applyFill="1" applyBorder="1" applyAlignment="1" applyProtection="1">
      <alignment horizontal="left" vertical="center" wrapText="1"/>
      <protection locked="0"/>
    </xf>
    <xf numFmtId="49" fontId="25" fillId="5" borderId="0" xfId="5" applyNumberFormat="1" applyFont="1" applyFill="1" applyAlignment="1" applyProtection="1">
      <alignment vertical="center" wrapText="1"/>
      <protection locked="0"/>
    </xf>
    <xf numFmtId="0" fontId="25" fillId="0" borderId="0" xfId="8" quotePrefix="1" applyFont="1" applyAlignment="1">
      <alignment vertical="center" wrapText="1"/>
    </xf>
    <xf numFmtId="0" fontId="25" fillId="0" borderId="0" xfId="5" applyFont="1" applyAlignment="1">
      <alignment horizontal="left" vertical="center" wrapText="1"/>
    </xf>
    <xf numFmtId="37" fontId="25" fillId="0" borderId="0" xfId="7" applyNumberFormat="1" applyFont="1" applyFill="1" applyBorder="1" applyAlignment="1" applyProtection="1">
      <alignment horizontal="left" vertical="center" wrapText="1"/>
      <protection locked="0"/>
    </xf>
    <xf numFmtId="0" fontId="25" fillId="0" borderId="0" xfId="8" quotePrefix="1" applyFont="1" applyAlignment="1">
      <alignment horizontal="left" vertical="center" wrapText="1"/>
    </xf>
    <xf numFmtId="0" fontId="25" fillId="5" borderId="0" xfId="8" quotePrefix="1" applyFont="1" applyFill="1" applyAlignment="1">
      <alignment vertical="center" wrapText="1"/>
    </xf>
    <xf numFmtId="0" fontId="25" fillId="5" borderId="0" xfId="5" applyFont="1" applyFill="1" applyAlignment="1">
      <alignment horizontal="left" vertical="center" wrapText="1"/>
    </xf>
    <xf numFmtId="37" fontId="25" fillId="5" borderId="0" xfId="7" applyNumberFormat="1" applyFont="1" applyFill="1" applyBorder="1" applyAlignment="1" applyProtection="1">
      <alignment horizontal="left" vertical="center" wrapText="1"/>
      <protection locked="0"/>
    </xf>
    <xf numFmtId="49" fontId="25" fillId="5" borderId="0" xfId="5" applyNumberFormat="1" applyFont="1" applyFill="1" applyAlignment="1" applyProtection="1">
      <alignment horizontal="left" vertical="center" wrapText="1" indent="1"/>
      <protection locked="0"/>
    </xf>
    <xf numFmtId="49" fontId="25" fillId="3" borderId="0" xfId="5" applyNumberFormat="1" applyFont="1" applyFill="1" applyAlignment="1" applyProtection="1">
      <alignment horizontal="left" vertical="center" wrapText="1" indent="1"/>
      <protection locked="0"/>
    </xf>
    <xf numFmtId="0" fontId="25" fillId="3" borderId="0" xfId="0" applyFont="1" applyFill="1" applyAlignment="1">
      <alignment horizontal="left" vertical="center" wrapText="1"/>
    </xf>
    <xf numFmtId="49" fontId="53" fillId="3" borderId="0" xfId="66" applyNumberFormat="1" applyFont="1" applyFill="1" applyBorder="1" applyAlignment="1" applyProtection="1">
      <alignment horizontal="left" vertical="center" wrapText="1" indent="1"/>
      <protection locked="0"/>
    </xf>
    <xf numFmtId="49" fontId="53" fillId="0" borderId="0" xfId="66" applyNumberFormat="1" applyFont="1" applyFill="1" applyBorder="1" applyAlignment="1" applyProtection="1">
      <alignment horizontal="left" vertical="center" wrapText="1" indent="1"/>
      <protection locked="0"/>
    </xf>
    <xf numFmtId="0" fontId="54" fillId="3" borderId="0" xfId="66" applyFont="1" applyFill="1" applyAlignment="1">
      <alignment horizontal="left" vertical="top" wrapText="1" indent="1"/>
    </xf>
    <xf numFmtId="0" fontId="54" fillId="2" borderId="0" xfId="66" applyFont="1" applyFill="1" applyAlignment="1">
      <alignment horizontal="left" vertical="top" wrapText="1" indent="1"/>
    </xf>
  </cellXfs>
  <cellStyles count="67">
    <cellStyle name="1 Number (without decimals, with seperator)" xfId="62" xr:uid="{2360EDA2-1303-4C31-B89C-6AF03268E4A2}"/>
    <cellStyle name="Comma" xfId="7" builtinId="3"/>
    <cellStyle name="Comma 2" xfId="2" xr:uid="{00000000-0005-0000-0000-000001000000}"/>
    <cellStyle name="Comma 3" xfId="6" xr:uid="{00000000-0005-0000-0000-000002000000}"/>
    <cellStyle name="Comma 3 2" xfId="20" xr:uid="{F8358A05-0C91-4206-B0E1-9FBE640282D4}"/>
    <cellStyle name="Comma 3 2 2" xfId="32" xr:uid="{FC331C78-E10B-4630-90B2-3668931FCD2B}"/>
    <cellStyle name="Comma 3 2 2 2" xfId="54" xr:uid="{0F722891-03B9-4664-81E3-3DED67227C8C}"/>
    <cellStyle name="Comma 3 2 3" xfId="43" xr:uid="{E2D42038-B17D-4380-B338-67798611ADB3}"/>
    <cellStyle name="Comma 3 3" xfId="27" xr:uid="{85A946D5-9943-4FA9-B5F8-6565D673B6AF}"/>
    <cellStyle name="Comma 3 3 2" xfId="49" xr:uid="{063EE410-8EE6-4DA3-A3B2-3BC75C64D57C}"/>
    <cellStyle name="Comma 3 4" xfId="37" xr:uid="{E9D1DF2F-DB6B-462A-9382-AC692D10F3EE}"/>
    <cellStyle name="Comma 4" xfId="9" xr:uid="{00000000-0005-0000-0000-000003000000}"/>
    <cellStyle name="Comma 4 2" xfId="23" xr:uid="{8642EE0D-0494-4498-AD62-2B8383097913}"/>
    <cellStyle name="Comma 4 2 2" xfId="34" xr:uid="{2CA6BAA4-BEE7-49B0-AAC5-E0AC7DAAB170}"/>
    <cellStyle name="Comma 4 2 2 2" xfId="56" xr:uid="{F57CA9EA-B9FC-4FAA-8482-CEB3E0329F9A}"/>
    <cellStyle name="Comma 4 2 3" xfId="46" xr:uid="{838EC82B-FEF6-439F-92E8-B3B27126377A}"/>
    <cellStyle name="Comma 4 3" xfId="29" xr:uid="{838C1CA1-C87C-4144-8D26-626FC5639228}"/>
    <cellStyle name="Comma 4 3 2" xfId="51" xr:uid="{4449869B-99FB-439B-9832-FBC7BA67D9C4}"/>
    <cellStyle name="Comma 4 4" xfId="40" xr:uid="{CAD63419-F6A9-4610-A684-22ED79239E34}"/>
    <cellStyle name="Comma 5" xfId="21" xr:uid="{3895A192-04C4-4083-8EE3-84FADE548246}"/>
    <cellStyle name="Comma 5 2" xfId="44" xr:uid="{778315CA-F648-46F2-9846-4F8576048027}"/>
    <cellStyle name="Comma 6" xfId="38" xr:uid="{1E044B95-8932-4854-830B-4D19279D71B5}"/>
    <cellStyle name="Hyperlink" xfId="66" builtinId="8"/>
    <cellStyle name="INREV" xfId="11" xr:uid="{00000000-0005-0000-0000-000005000000}"/>
    <cellStyle name="INREV 2" xfId="13" xr:uid="{00000000-0005-0000-0000-000006000000}"/>
    <cellStyle name="INREV1" xfId="12" xr:uid="{00000000-0005-0000-0000-000007000000}"/>
    <cellStyle name="inrev3" xfId="14" xr:uid="{00000000-0005-0000-0000-000008000000}"/>
    <cellStyle name="inrev7" xfId="15" xr:uid="{00000000-0005-0000-0000-000009000000}"/>
    <cellStyle name="inrev8" xfId="16" xr:uid="{00000000-0005-0000-0000-00000A000000}"/>
    <cellStyle name="inrev9" xfId="17" xr:uid="{00000000-0005-0000-0000-00000B000000}"/>
    <cellStyle name="Normal" xfId="0" builtinId="0"/>
    <cellStyle name="Normal 2" xfId="5" xr:uid="{00000000-0005-0000-0000-00000D000000}"/>
    <cellStyle name="Normal 2 2" xfId="3" xr:uid="{00000000-0005-0000-0000-00000E000000}"/>
    <cellStyle name="Normal 2 2 2" xfId="1" xr:uid="{00000000-0005-0000-0000-00000F000000}"/>
    <cellStyle name="Normal 2 2 3" xfId="18" xr:uid="{F71C7A5A-47F0-4F66-B756-D743CE31CCEF}"/>
    <cellStyle name="Normal 2 2 3 2" xfId="30" xr:uid="{711CBCC3-1028-40FC-8B26-DE49E8878040}"/>
    <cellStyle name="Normal 2 2 3 2 2" xfId="52" xr:uid="{4C614C6D-E9AD-4F10-BF5C-9E6F107B1B01}"/>
    <cellStyle name="Normal 2 2 3 3" xfId="41" xr:uid="{79DCA59E-F5E9-43BB-88F7-30E0A5CE8049}"/>
    <cellStyle name="Normal 2 2 4" xfId="25" xr:uid="{762C971F-71EB-48A8-8D8B-5F602CC61D50}"/>
    <cellStyle name="Normal 2 2 4 2" xfId="47" xr:uid="{49800A42-376D-4DD2-95F2-9BFF0BADCCCC}"/>
    <cellStyle name="Normal 2 2 5" xfId="35" xr:uid="{3AAD905A-955D-42A6-AC04-0654435C6EE7}"/>
    <cellStyle name="Normal 2 3" xfId="19" xr:uid="{46AD906A-0B9E-47B2-98C3-D656E1C0FCDA}"/>
    <cellStyle name="Normal 2 3 2" xfId="31" xr:uid="{F5D4B86F-0D07-4708-9F98-C9B743C52343}"/>
    <cellStyle name="Normal 2 3 2 2" xfId="53" xr:uid="{B746925A-1712-470D-8C6E-9588BF27903A}"/>
    <cellStyle name="Normal 2 3 3" xfId="42" xr:uid="{4CEF0A4A-3A4A-4B7E-9403-F34B4A65C248}"/>
    <cellStyle name="Normal 2 4" xfId="26" xr:uid="{9784C8B3-3B73-4D3E-9910-621DC3FE17C5}"/>
    <cellStyle name="Normal 2 4 2" xfId="48" xr:uid="{0B7D05D3-CD92-4A92-9441-4F8E22EBE698}"/>
    <cellStyle name="Normal 2 5" xfId="36" xr:uid="{A14F4B56-0B94-4501-9300-D73904E2029E}"/>
    <cellStyle name="Normal 2 6" xfId="59" xr:uid="{A037DA53-DEA0-4D40-95DB-B2BDBBF41BDB}"/>
    <cellStyle name="Normal 3" xfId="8" xr:uid="{00000000-0005-0000-0000-000010000000}"/>
    <cellStyle name="Normal 3 2" xfId="22" xr:uid="{11A225BD-F780-453D-AE13-DDAC9BC4919E}"/>
    <cellStyle name="Normal 3 2 2" xfId="33" xr:uid="{A0AE036C-7D47-4FD7-901B-339D1B42D5FB}"/>
    <cellStyle name="Normal 3 2 2 2" xfId="55" xr:uid="{0B09293C-647E-4CFE-9325-648564E96485}"/>
    <cellStyle name="Normal 3 2 3" xfId="45" xr:uid="{31CF703A-BF18-4BE3-A036-FCA2A6D056DE}"/>
    <cellStyle name="Normal 3 3" xfId="28" xr:uid="{3576CDF1-6019-4748-93C1-E1880EE1F36A}"/>
    <cellStyle name="Normal 3 3 2" xfId="50" xr:uid="{B520CC4C-729E-447D-9F30-6CE7329F1DC2}"/>
    <cellStyle name="Normal 3 4" xfId="39" xr:uid="{7E05442A-7531-43E3-BD5F-9753E9056F8D}"/>
    <cellStyle name="Normal 4" xfId="57" xr:uid="{D5459126-3246-4E11-B54F-3E4ADA416475}"/>
    <cellStyle name="Normal 5" xfId="58" xr:uid="{D3C60757-15CE-41F7-B3C8-CB31E6B674DB}"/>
    <cellStyle name="Number (without decimals, without seperator)" xfId="61" xr:uid="{0B873ACF-1D7A-4A26-981F-07386B345DC6}"/>
    <cellStyle name="Number 1" xfId="64" xr:uid="{30076F31-A60D-489E-BC66-26C63E46F2F5}"/>
    <cellStyle name="Number 2" xfId="65" xr:uid="{C5010723-95D4-41D0-B9DF-E64158EB77E7}"/>
    <cellStyle name="Number 3" xfId="63" xr:uid="{BD0BB150-B3A1-4B26-87EA-A73CB2C67ED8}"/>
    <cellStyle name="Percent" xfId="10" builtinId="5"/>
    <cellStyle name="Percent 2" xfId="24" xr:uid="{8627B22B-D304-4F79-9ACC-42B58E786600}"/>
    <cellStyle name="Percentage no decimal" xfId="60" xr:uid="{12BD452E-3849-43E3-ADF4-FF29BA7856F3}"/>
    <cellStyle name="표준_Prime TML(Sep-01-2003)" xfId="4" xr:uid="{00000000-0005-0000-0000-000012000000}"/>
  </cellStyles>
  <dxfs count="48">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006100"/>
      </font>
      <fill>
        <patternFill>
          <bgColor rgb="FFC6EF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006100"/>
      </font>
      <fill>
        <patternFill>
          <bgColor rgb="FFC6EF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EBEBEB"/>
      <color rgb="FF55585A"/>
      <color rgb="FFCFEDF7"/>
      <color rgb="FFFFB7B7"/>
      <color rgb="FFF9F9F9"/>
      <color rgb="FFFC4C02"/>
      <color rgb="FF9FDBF0"/>
      <color rgb="FF0033A0"/>
      <color rgb="FF494B4D"/>
      <color rgb="FF3A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Drop" dropLines="3" dropStyle="combo" dx="16" fmlaLink="$FC$10" fmlaRange="$FP$2:$FP$4" noThreeD="1" sel="1" val="0"/>
</file>

<file path=xl/ctrlProps/ctrlProp2.xml><?xml version="1.0" encoding="utf-8"?>
<formControlPr xmlns="http://schemas.microsoft.com/office/spreadsheetml/2009/9/main" objectType="Drop" dropLines="3" dropStyle="combo" dx="16" fmlaLink="$FC$18" fmlaRange="$FP$2:$FP$4" noThreeD="1" sel="1" val="0"/>
</file>

<file path=xl/ctrlProps/ctrlProp3.xml><?xml version="1.0" encoding="utf-8"?>
<formControlPr xmlns="http://schemas.microsoft.com/office/spreadsheetml/2009/9/main" objectType="Drop" dropLines="3" dropStyle="combo" dx="16" fmlaLink="$FC$26" fmlaRange="$FP$2:$FP$4" noThreeD="1" sel="1" val="0"/>
</file>

<file path=xl/ctrlProps/ctrlProp4.xml><?xml version="1.0" encoding="utf-8"?>
<formControlPr xmlns="http://schemas.microsoft.com/office/spreadsheetml/2009/9/main" objectType="Drop" dropLines="50" dropStyle="combo" dx="16" fmlaLink="$EE$28" fmlaRange="Sectordropdown" noThreeD="1" sel="8" val="0"/>
</file>

<file path=xl/ctrlProps/ctrlProp5.xml><?xml version="1.0" encoding="utf-8"?>
<formControlPr xmlns="http://schemas.microsoft.com/office/spreadsheetml/2009/9/main" objectType="Drop" dropLines="50" dropStyle="combo" dx="16" fmlaLink="$EP$28" fmlaRange="Countrydropdown" noThreeD="1" sel="2"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5715000</xdr:colOff>
      <xdr:row>0</xdr:row>
      <xdr:rowOff>104775</xdr:rowOff>
    </xdr:from>
    <xdr:to>
      <xdr:col>0</xdr:col>
      <xdr:colOff>7165445</xdr:colOff>
      <xdr:row>0</xdr:row>
      <xdr:rowOff>714375</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0" y="102870"/>
          <a:ext cx="1450445"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595312</xdr:colOff>
      <xdr:row>0</xdr:row>
      <xdr:rowOff>154782</xdr:rowOff>
    </xdr:from>
    <xdr:to>
      <xdr:col>11</xdr:col>
      <xdr:colOff>639832</xdr:colOff>
      <xdr:row>0</xdr:row>
      <xdr:rowOff>792322</xdr:rowOff>
    </xdr:to>
    <xdr:pic>
      <xdr:nvPicPr>
        <xdr:cNvPr id="13" name="Picture 1">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824031" y="154782"/>
          <a:ext cx="1588206" cy="619125"/>
        </a:xfrm>
        <a:prstGeom prst="rect">
          <a:avLst/>
        </a:prstGeom>
      </xdr:spPr>
    </xdr:pic>
    <xdr:clientData/>
  </xdr:twoCellAnchor>
  <xdr:twoCellAnchor editAs="oneCell">
    <xdr:from>
      <xdr:col>0</xdr:col>
      <xdr:colOff>0</xdr:colOff>
      <xdr:row>0</xdr:row>
      <xdr:rowOff>0</xdr:rowOff>
    </xdr:from>
    <xdr:to>
      <xdr:col>0</xdr:col>
      <xdr:colOff>644702</xdr:colOff>
      <xdr:row>0</xdr:row>
      <xdr:rowOff>679449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635177" cy="666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20</xdr:col>
      <xdr:colOff>224487</xdr:colOff>
      <xdr:row>1</xdr:row>
      <xdr:rowOff>113964</xdr:rowOff>
    </xdr:to>
    <xdr:pic>
      <xdr:nvPicPr>
        <xdr:cNvPr id="4" name="Picture 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37380" y="0"/>
          <a:ext cx="1619956" cy="619125"/>
        </a:xfrm>
        <a:prstGeom prst="rect">
          <a:avLst/>
        </a:prstGeom>
      </xdr:spPr>
    </xdr:pic>
    <xdr:clientData/>
  </xdr:twoCellAnchor>
  <xdr:twoCellAnchor editAs="oneCell">
    <xdr:from>
      <xdr:col>0</xdr:col>
      <xdr:colOff>161365</xdr:colOff>
      <xdr:row>0</xdr:row>
      <xdr:rowOff>17929</xdr:rowOff>
    </xdr:from>
    <xdr:to>
      <xdr:col>0</xdr:col>
      <xdr:colOff>795488</xdr:colOff>
      <xdr:row>1</xdr:row>
      <xdr:rowOff>110025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365" y="17929"/>
          <a:ext cx="622300" cy="556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643648</xdr:colOff>
      <xdr:row>1</xdr:row>
      <xdr:rowOff>148294</xdr:rowOff>
    </xdr:to>
    <xdr:pic>
      <xdr:nvPicPr>
        <xdr:cNvPr id="6" name="Picture 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34123" cy="5921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64621</xdr:colOff>
      <xdr:row>0</xdr:row>
      <xdr:rowOff>0</xdr:rowOff>
    </xdr:from>
    <xdr:to>
      <xdr:col>0</xdr:col>
      <xdr:colOff>825845</xdr:colOff>
      <xdr:row>2</xdr:row>
      <xdr:rowOff>63922</xdr:rowOff>
    </xdr:to>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81" y="0"/>
          <a:ext cx="770114" cy="6570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159</xdr:col>
          <xdr:colOff>0</xdr:colOff>
          <xdr:row>9</xdr:row>
          <xdr:rowOff>0</xdr:rowOff>
        </xdr:from>
        <xdr:to>
          <xdr:col>160</xdr:col>
          <xdr:colOff>0</xdr:colOff>
          <xdr:row>10</xdr:row>
          <xdr:rowOff>19050</xdr:rowOff>
        </xdr:to>
        <xdr:sp macro="" textlink="">
          <xdr:nvSpPr>
            <xdr:cNvPr id="15395" name="Drop Down 35" hidden="1">
              <a:extLst>
                <a:ext uri="{63B3BB69-23CF-44E3-9099-C40C66FF867C}">
                  <a14:compatExt spid="_x0000_s15395"/>
                </a:ext>
                <a:ext uri="{FF2B5EF4-FFF2-40B4-BE49-F238E27FC236}">
                  <a16:creationId xmlns:a16="http://schemas.microsoft.com/office/drawing/2014/main" id="{00000000-0008-0000-0500-00002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159</xdr:col>
          <xdr:colOff>0</xdr:colOff>
          <xdr:row>17</xdr:row>
          <xdr:rowOff>0</xdr:rowOff>
        </xdr:from>
        <xdr:to>
          <xdr:col>160</xdr:col>
          <xdr:colOff>0</xdr:colOff>
          <xdr:row>18</xdr:row>
          <xdr:rowOff>19050</xdr:rowOff>
        </xdr:to>
        <xdr:sp macro="" textlink="">
          <xdr:nvSpPr>
            <xdr:cNvPr id="15396" name="Drop Down 36" hidden="1">
              <a:extLst>
                <a:ext uri="{63B3BB69-23CF-44E3-9099-C40C66FF867C}">
                  <a14:compatExt spid="_x0000_s15396"/>
                </a:ext>
                <a:ext uri="{FF2B5EF4-FFF2-40B4-BE49-F238E27FC236}">
                  <a16:creationId xmlns:a16="http://schemas.microsoft.com/office/drawing/2014/main" id="{00000000-0008-0000-0500-00002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159</xdr:col>
          <xdr:colOff>0</xdr:colOff>
          <xdr:row>25</xdr:row>
          <xdr:rowOff>0</xdr:rowOff>
        </xdr:from>
        <xdr:to>
          <xdr:col>160</xdr:col>
          <xdr:colOff>0</xdr:colOff>
          <xdr:row>26</xdr:row>
          <xdr:rowOff>0</xdr:rowOff>
        </xdr:to>
        <xdr:sp macro="" textlink="">
          <xdr:nvSpPr>
            <xdr:cNvPr id="15397" name="Drop Down 37" hidden="1">
              <a:extLst>
                <a:ext uri="{63B3BB69-23CF-44E3-9099-C40C66FF867C}">
                  <a14:compatExt spid="_x0000_s15397"/>
                </a:ext>
                <a:ext uri="{FF2B5EF4-FFF2-40B4-BE49-F238E27FC236}">
                  <a16:creationId xmlns:a16="http://schemas.microsoft.com/office/drawing/2014/main" id="{00000000-0008-0000-0500-00002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134</xdr:col>
          <xdr:colOff>19050</xdr:colOff>
          <xdr:row>29</xdr:row>
          <xdr:rowOff>28575</xdr:rowOff>
        </xdr:from>
        <xdr:to>
          <xdr:col>137</xdr:col>
          <xdr:colOff>333375</xdr:colOff>
          <xdr:row>30</xdr:row>
          <xdr:rowOff>38100</xdr:rowOff>
        </xdr:to>
        <xdr:sp macro="" textlink="">
          <xdr:nvSpPr>
            <xdr:cNvPr id="15888" name="Drop Down 528" hidden="1">
              <a:extLst>
                <a:ext uri="{63B3BB69-23CF-44E3-9099-C40C66FF867C}">
                  <a14:compatExt spid="_x0000_s15888"/>
                </a:ext>
                <a:ext uri="{FF2B5EF4-FFF2-40B4-BE49-F238E27FC236}">
                  <a16:creationId xmlns:a16="http://schemas.microsoft.com/office/drawing/2014/main" id="{00000000-0008-0000-0500-0000103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145</xdr:col>
          <xdr:colOff>19050</xdr:colOff>
          <xdr:row>29</xdr:row>
          <xdr:rowOff>28575</xdr:rowOff>
        </xdr:from>
        <xdr:to>
          <xdr:col>146</xdr:col>
          <xdr:colOff>66675</xdr:colOff>
          <xdr:row>30</xdr:row>
          <xdr:rowOff>66675</xdr:rowOff>
        </xdr:to>
        <xdr:sp macro="" textlink="">
          <xdr:nvSpPr>
            <xdr:cNvPr id="15889" name="Drop Down 529" hidden="1">
              <a:extLst>
                <a:ext uri="{63B3BB69-23CF-44E3-9099-C40C66FF867C}">
                  <a14:compatExt spid="_x0000_s15889"/>
                </a:ext>
                <a:ext uri="{FF2B5EF4-FFF2-40B4-BE49-F238E27FC236}">
                  <a16:creationId xmlns:a16="http://schemas.microsoft.com/office/drawing/2014/main" id="{00000000-0008-0000-0500-0000113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sources.deloitte.com/sites/INREVNAV-2020/Shared%20Documents/General/2022%20-%20SDDS%20update/Asset-Level-Index-Data-Delivery-Template-26052020.xlsx" TargetMode="External"/><Relationship Id="rId1" Type="http://schemas.openxmlformats.org/officeDocument/2006/relationships/externalLinkPath" Target="https://resources.deloitte.com/sites/INREVNAV-2020/Shared%20Documents/General/2022%20-%20SDDS%20update/Asset-Level-Index-Data-Delivery-Template-26052020.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inrev.sharepoint.com/sites/INREVTeam/Shared%20Documents/Professional%20standards/04%20INREV%20Guidelines/2023%20Standardised%20templates%20Review%20Project/Pre-consultation%20drafts/01_SDDS%204.0_Update/ATT1_INREV%20SDDS%204.0%20-%20DRAFT.xlsx" TargetMode="External"/><Relationship Id="rId2" Type="http://schemas.microsoft.com/office/2019/04/relationships/externalLinkLongPath" Target="/sites/INREVTeam/Shared%20Documents/Professional%20standards/04%20INREV%20Guidelines/2023%20Standardised%20templates%20Review%20Project/Pre-consultation%20drafts/01_SDDS%204.0_Update/ATT1_INREV%20SDDS%204.0%20-%20DRAFT.xlsx?2D898BCD" TargetMode="External"/><Relationship Id="rId1" Type="http://schemas.openxmlformats.org/officeDocument/2006/relationships/externalLinkPath" Target="file:///\\2D898BCD\ATT1_INREV%20SDDS%204.0%20-%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YKTgGFdFKUiWCe-6VBI00D3g8fvNmJVMq6sDb5-r_lUpIZXgNn6UT73Y2-Gf29k8" itemId="012XABR57GRAB6LSSTOJDI4IFDVQVB6PUB">
      <xxl21:absoluteUrl r:id="rId2"/>
    </xxl21:alternateUrls>
    <sheetNames>
      <sheetName val="INREVContactDetails"/>
      <sheetName val="FrontPage"/>
      <sheetName val="SDDS Tables"/>
      <sheetName val="Sheet2"/>
      <sheetName val="DataCollectionSheet"/>
      <sheetName val="Definitions"/>
      <sheetName val="DropDownOptions"/>
      <sheetName val="TermsofUse&amp;Disclaimer"/>
      <sheetName val="Syntax Errors Validation Rules"/>
      <sheetName val="Business Logic Validation Rules"/>
      <sheetName val="INREV Outlier Validation Rules"/>
    </sheetNames>
    <sheetDataSet>
      <sheetData sheetId="0"/>
      <sheetData sheetId="1"/>
      <sheetData sheetId="2"/>
      <sheetData sheetId="3"/>
      <sheetData sheetId="4"/>
      <sheetData sheetId="5"/>
      <sheetData sheetId="6">
        <row r="6">
          <cell r="B6" t="str">
            <v>A2</v>
          </cell>
          <cell r="C6" t="str">
            <v>End of period reporting date (DAY/MONTH/YEAR)</v>
          </cell>
          <cell r="D6" t="str">
            <v>ReportingDate</v>
          </cell>
          <cell r="E6" t="str">
            <v>n.a.</v>
          </cell>
          <cell r="F6" t="str">
            <v xml:space="preserve">Last calendar day of reporting period (quarter, month or year) </v>
          </cell>
          <cell r="G6" t="str">
            <v>Mandatory (every period)</v>
          </cell>
          <cell r="H6" t="str">
            <v>Numeric</v>
          </cell>
          <cell r="I6">
            <v>42736</v>
          </cell>
        </row>
        <row r="7">
          <cell r="B7" t="str">
            <v>B2</v>
          </cell>
          <cell r="C7" t="str">
            <v>Year</v>
          </cell>
          <cell r="D7" t="str">
            <v>Year</v>
          </cell>
          <cell r="E7" t="str">
            <v>n.a.</v>
          </cell>
          <cell r="F7" t="str">
            <v>Year of reporting</v>
          </cell>
          <cell r="G7" t="str">
            <v>Mandatory (every period)</v>
          </cell>
          <cell r="H7" t="str">
            <v>Numeric</v>
          </cell>
          <cell r="I7">
            <v>2017</v>
          </cell>
        </row>
        <row r="8">
          <cell r="B8" t="str">
            <v>C2</v>
          </cell>
          <cell r="C8" t="str">
            <v>Reporting Frequency</v>
          </cell>
          <cell r="D8" t="str">
            <v>ReportingFrequency</v>
          </cell>
          <cell r="E8" t="str">
            <v>Monthly</v>
          </cell>
          <cell r="F8" t="str">
            <v>Frequency of financial reporting for this asset</v>
          </cell>
          <cell r="G8" t="str">
            <v>Mandatory (every period)</v>
          </cell>
          <cell r="H8" t="str">
            <v>Characters</v>
          </cell>
          <cell r="I8" t="str">
            <v>Quarterly</v>
          </cell>
        </row>
        <row r="9">
          <cell r="B9"/>
          <cell r="C9"/>
          <cell r="D9"/>
          <cell r="E9" t="str">
            <v>Quarterly</v>
          </cell>
          <cell r="F9"/>
          <cell r="G9"/>
          <cell r="H9"/>
          <cell r="I9"/>
        </row>
        <row r="10">
          <cell r="B10"/>
          <cell r="C10"/>
          <cell r="D10"/>
          <cell r="E10" t="str">
            <v>Semi-annual</v>
          </cell>
          <cell r="F10"/>
          <cell r="G10"/>
          <cell r="H10"/>
          <cell r="I10"/>
        </row>
        <row r="11">
          <cell r="B11"/>
          <cell r="C11"/>
          <cell r="D11"/>
          <cell r="E11" t="str">
            <v>Annual</v>
          </cell>
          <cell r="F11"/>
          <cell r="G11"/>
          <cell r="H11"/>
          <cell r="I11"/>
        </row>
        <row r="12">
          <cell r="B12" t="str">
            <v>D2</v>
          </cell>
          <cell r="C12" t="str">
            <v>Manager/Direct Investor asset ID</v>
          </cell>
          <cell r="D12" t="str">
            <v>AssetID</v>
          </cell>
          <cell r="E12" t="str">
            <v>n.a.</v>
          </cell>
          <cell r="F12" t="str">
            <v>ID provided by fund manager/direct investor. Unique identifier of asset known by the direct fund manager/direct investor. This ID should remain unchanged for every period</v>
          </cell>
          <cell r="G12" t="str">
            <v>Mandatory (every period)</v>
          </cell>
          <cell r="H12" t="str">
            <v>Numbers, characters or both</v>
          </cell>
          <cell r="I12" t="str">
            <v>AB123456</v>
          </cell>
        </row>
        <row r="13">
          <cell r="B13" t="str">
            <v>E2</v>
          </cell>
          <cell r="C13" t="str">
            <v>Asset name</v>
          </cell>
          <cell r="D13" t="str">
            <v>AssetName</v>
          </cell>
          <cell r="E13" t="str">
            <v>n.a.</v>
          </cell>
          <cell r="F13" t="str">
            <v>A text description of the name of the asset. This describes land and/or building(s)</v>
          </cell>
          <cell r="G13" t="str">
            <v>Not mandatory</v>
          </cell>
          <cell r="H13" t="str">
            <v>Characters</v>
          </cell>
          <cell r="I13" t="str">
            <v>Ito Tower</v>
          </cell>
        </row>
        <row r="14">
          <cell r="B14" t="str">
            <v>F2</v>
          </cell>
          <cell r="C14" t="str">
            <v>Address 1</v>
          </cell>
          <cell r="D14" t="str">
            <v>StreetName</v>
          </cell>
          <cell r="E14" t="str">
            <v>n.a.</v>
          </cell>
          <cell r="F14" t="str">
            <v>Main address, name of the street on which the asset is located</v>
          </cell>
          <cell r="G14" t="str">
            <v>Mandatory (once)</v>
          </cell>
          <cell r="H14" t="str">
            <v>Characters</v>
          </cell>
          <cell r="I14" t="str">
            <v>Gustav Mahlerplein</v>
          </cell>
        </row>
        <row r="15">
          <cell r="B15" t="str">
            <v>G2</v>
          </cell>
          <cell r="C15" t="str">
            <v>Address 2</v>
          </cell>
          <cell r="D15" t="str">
            <v>BuildingNumber</v>
          </cell>
          <cell r="E15" t="str">
            <v>n.a.</v>
          </cell>
          <cell r="F15" t="str">
            <v>The number of a building / house of the asset (includes suffix)</v>
          </cell>
          <cell r="G15" t="str">
            <v>Mandatory (once)</v>
          </cell>
          <cell r="H15" t="str">
            <v>Numbers, characters or both</v>
          </cell>
          <cell r="I15" t="str">
            <v>62</v>
          </cell>
        </row>
        <row r="16">
          <cell r="B16" t="str">
            <v>H2</v>
          </cell>
          <cell r="C16" t="str">
            <v>Postal code</v>
          </cell>
          <cell r="D16" t="str">
            <v>PostalCode</v>
          </cell>
          <cell r="E16" t="str">
            <v>n.a.</v>
          </cell>
          <cell r="F16" t="str">
            <v>Postal code of the asset</v>
          </cell>
          <cell r="G16" t="str">
            <v>Mandatory (once)</v>
          </cell>
          <cell r="H16" t="str">
            <v>Numbers, characters or both</v>
          </cell>
          <cell r="I16" t="str">
            <v>1082 MA</v>
          </cell>
        </row>
        <row r="17">
          <cell r="B17" t="str">
            <v>I2</v>
          </cell>
          <cell r="C17" t="str">
            <v>City name</v>
          </cell>
          <cell r="D17" t="str">
            <v>CityName</v>
          </cell>
          <cell r="E17" t="str">
            <v>n.a.</v>
          </cell>
          <cell r="F17" t="str">
            <v>The name of the town, city or village of the address</v>
          </cell>
          <cell r="G17" t="str">
            <v>Mandatory (once)</v>
          </cell>
          <cell r="H17" t="str">
            <v>Characters</v>
          </cell>
          <cell r="I17" t="str">
            <v>Amsterdam</v>
          </cell>
        </row>
        <row r="18">
          <cell r="B18" t="str">
            <v>J2</v>
          </cell>
          <cell r="C18" t="str">
            <v>Country</v>
          </cell>
          <cell r="D18" t="str">
            <v>Country</v>
          </cell>
          <cell r="E18" t="str">
            <v>Albania</v>
          </cell>
          <cell r="F18" t="str">
            <v>The name of the country of the address</v>
          </cell>
          <cell r="G18" t="str">
            <v>Mandatory (once)</v>
          </cell>
          <cell r="H18" t="str">
            <v>Characters</v>
          </cell>
          <cell r="I18" t="str">
            <v>The Netherlands</v>
          </cell>
        </row>
        <row r="19">
          <cell r="B19"/>
          <cell r="C19"/>
          <cell r="D19"/>
          <cell r="E19" t="str">
            <v>Andorra</v>
          </cell>
          <cell r="F19"/>
          <cell r="G19"/>
          <cell r="H19"/>
          <cell r="I19"/>
        </row>
        <row r="20">
          <cell r="B20"/>
          <cell r="C20"/>
          <cell r="D20"/>
          <cell r="E20" t="str">
            <v>Australia</v>
          </cell>
          <cell r="F20"/>
          <cell r="G20"/>
          <cell r="H20"/>
          <cell r="I20"/>
        </row>
        <row r="21">
          <cell r="B21"/>
          <cell r="C21"/>
          <cell r="D21"/>
          <cell r="E21" t="str">
            <v>Austria</v>
          </cell>
          <cell r="F21"/>
          <cell r="G21"/>
          <cell r="H21"/>
          <cell r="I21"/>
        </row>
        <row r="22">
          <cell r="B22"/>
          <cell r="C22"/>
          <cell r="D22"/>
          <cell r="E22" t="str">
            <v>Belarus</v>
          </cell>
          <cell r="F22"/>
          <cell r="G22"/>
          <cell r="H22"/>
          <cell r="I22"/>
        </row>
        <row r="23">
          <cell r="B23"/>
          <cell r="C23"/>
          <cell r="D23"/>
          <cell r="E23" t="str">
            <v>Belgium</v>
          </cell>
          <cell r="F23"/>
          <cell r="G23"/>
          <cell r="H23"/>
          <cell r="I23"/>
        </row>
        <row r="24">
          <cell r="B24"/>
          <cell r="C24"/>
          <cell r="D24"/>
          <cell r="E24" t="str">
            <v>Bosnia and Herzegovina</v>
          </cell>
          <cell r="F24"/>
          <cell r="G24"/>
          <cell r="H24"/>
          <cell r="I24"/>
        </row>
        <row r="25">
          <cell r="B25"/>
          <cell r="C25"/>
          <cell r="D25"/>
          <cell r="E25" t="str">
            <v>Bulgaria</v>
          </cell>
          <cell r="F25"/>
          <cell r="G25"/>
          <cell r="H25"/>
          <cell r="I25"/>
        </row>
        <row r="26">
          <cell r="B26"/>
          <cell r="C26"/>
          <cell r="D26"/>
          <cell r="E26" t="str">
            <v>Canada</v>
          </cell>
          <cell r="F26"/>
          <cell r="G26"/>
          <cell r="H26"/>
          <cell r="I26"/>
        </row>
        <row r="27">
          <cell r="B27"/>
          <cell r="C27"/>
          <cell r="D27"/>
          <cell r="E27" t="str">
            <v>China</v>
          </cell>
          <cell r="F27"/>
          <cell r="G27"/>
          <cell r="H27"/>
          <cell r="I27"/>
        </row>
        <row r="28">
          <cell r="B28"/>
          <cell r="C28"/>
          <cell r="D28"/>
          <cell r="E28" t="str">
            <v>Croatia</v>
          </cell>
          <cell r="F28"/>
          <cell r="G28"/>
          <cell r="H28"/>
          <cell r="I28"/>
        </row>
        <row r="29">
          <cell r="B29"/>
          <cell r="C29"/>
          <cell r="D29"/>
          <cell r="E29" t="str">
            <v>Cyprus</v>
          </cell>
          <cell r="F29"/>
          <cell r="G29"/>
          <cell r="H29"/>
          <cell r="I29"/>
        </row>
        <row r="30">
          <cell r="B30"/>
          <cell r="C30"/>
          <cell r="D30"/>
          <cell r="E30" t="str">
            <v>Czech Republic</v>
          </cell>
          <cell r="F30"/>
          <cell r="G30"/>
          <cell r="H30"/>
          <cell r="I30"/>
        </row>
        <row r="31">
          <cell r="B31"/>
          <cell r="C31"/>
          <cell r="D31"/>
          <cell r="E31" t="str">
            <v>Denmark</v>
          </cell>
          <cell r="F31"/>
          <cell r="G31"/>
          <cell r="H31"/>
          <cell r="I31"/>
        </row>
        <row r="32">
          <cell r="B32"/>
          <cell r="C32"/>
          <cell r="D32"/>
          <cell r="E32" t="str">
            <v>Estonia</v>
          </cell>
          <cell r="F32"/>
          <cell r="G32"/>
          <cell r="H32"/>
          <cell r="I32"/>
        </row>
        <row r="33">
          <cell r="B33"/>
          <cell r="C33"/>
          <cell r="D33"/>
          <cell r="E33" t="str">
            <v>Finland</v>
          </cell>
          <cell r="F33"/>
          <cell r="G33"/>
          <cell r="H33"/>
          <cell r="I33"/>
        </row>
        <row r="34">
          <cell r="B34"/>
          <cell r="C34"/>
          <cell r="D34"/>
          <cell r="E34" t="str">
            <v>France</v>
          </cell>
          <cell r="F34"/>
          <cell r="G34"/>
          <cell r="H34"/>
          <cell r="I34"/>
        </row>
        <row r="35">
          <cell r="B35"/>
          <cell r="C35"/>
          <cell r="D35"/>
          <cell r="E35" t="str">
            <v>Germany</v>
          </cell>
          <cell r="F35"/>
          <cell r="G35"/>
          <cell r="H35"/>
          <cell r="I35"/>
        </row>
        <row r="36">
          <cell r="B36"/>
          <cell r="C36"/>
          <cell r="D36"/>
          <cell r="E36" t="str">
            <v>Greece</v>
          </cell>
          <cell r="F36"/>
          <cell r="G36"/>
          <cell r="H36"/>
          <cell r="I36"/>
        </row>
        <row r="37">
          <cell r="B37"/>
          <cell r="C37"/>
          <cell r="D37"/>
          <cell r="E37" t="str">
            <v>Hungary</v>
          </cell>
          <cell r="F37"/>
          <cell r="G37"/>
          <cell r="H37"/>
          <cell r="I37"/>
        </row>
        <row r="38">
          <cell r="B38"/>
          <cell r="C38"/>
          <cell r="D38"/>
          <cell r="E38" t="str">
            <v>Iceland</v>
          </cell>
          <cell r="F38"/>
          <cell r="G38"/>
          <cell r="H38"/>
          <cell r="I38"/>
        </row>
        <row r="39">
          <cell r="B39"/>
          <cell r="C39"/>
          <cell r="D39"/>
          <cell r="E39" t="str">
            <v>Ireland</v>
          </cell>
          <cell r="F39"/>
          <cell r="G39"/>
          <cell r="H39"/>
          <cell r="I39"/>
        </row>
        <row r="40">
          <cell r="B40"/>
          <cell r="C40"/>
          <cell r="D40"/>
          <cell r="E40" t="str">
            <v>Italy</v>
          </cell>
          <cell r="F40"/>
          <cell r="G40"/>
          <cell r="H40"/>
          <cell r="I40"/>
        </row>
        <row r="41">
          <cell r="B41"/>
          <cell r="C41"/>
          <cell r="D41"/>
          <cell r="E41" t="str">
            <v>Japan</v>
          </cell>
          <cell r="F41"/>
          <cell r="G41"/>
          <cell r="H41"/>
          <cell r="I41"/>
        </row>
        <row r="42">
          <cell r="B42"/>
          <cell r="C42"/>
          <cell r="D42"/>
          <cell r="E42" t="str">
            <v>Kazakhstan</v>
          </cell>
          <cell r="F42"/>
          <cell r="G42"/>
          <cell r="H42"/>
          <cell r="I42"/>
        </row>
        <row r="43">
          <cell r="B43"/>
          <cell r="C43"/>
          <cell r="D43"/>
          <cell r="E43" t="str">
            <v>Kosovo</v>
          </cell>
          <cell r="F43"/>
          <cell r="G43"/>
          <cell r="H43"/>
          <cell r="I43"/>
        </row>
        <row r="44">
          <cell r="B44"/>
          <cell r="C44"/>
          <cell r="D44"/>
          <cell r="E44" t="str">
            <v>Latvia</v>
          </cell>
          <cell r="F44"/>
          <cell r="G44"/>
          <cell r="H44"/>
          <cell r="I44"/>
        </row>
        <row r="45">
          <cell r="B45"/>
          <cell r="C45"/>
          <cell r="D45"/>
          <cell r="E45" t="str">
            <v>Liechtenstein</v>
          </cell>
          <cell r="F45"/>
          <cell r="G45"/>
          <cell r="H45"/>
          <cell r="I45"/>
        </row>
        <row r="46">
          <cell r="B46"/>
          <cell r="C46"/>
          <cell r="D46"/>
          <cell r="E46" t="str">
            <v>Lithuania</v>
          </cell>
          <cell r="F46"/>
          <cell r="G46"/>
          <cell r="H46"/>
          <cell r="I46"/>
        </row>
        <row r="47">
          <cell r="B47"/>
          <cell r="C47"/>
          <cell r="D47"/>
          <cell r="E47" t="str">
            <v>Luxembourg</v>
          </cell>
          <cell r="F47"/>
          <cell r="G47"/>
          <cell r="H47"/>
          <cell r="I47"/>
        </row>
        <row r="48">
          <cell r="B48"/>
          <cell r="C48"/>
          <cell r="D48"/>
          <cell r="E48" t="str">
            <v>Macedonia</v>
          </cell>
          <cell r="F48"/>
          <cell r="G48"/>
          <cell r="H48"/>
          <cell r="I48"/>
        </row>
        <row r="49">
          <cell r="B49"/>
          <cell r="C49"/>
          <cell r="D49"/>
          <cell r="E49" t="str">
            <v>Malta</v>
          </cell>
          <cell r="F49"/>
          <cell r="G49"/>
          <cell r="H49"/>
          <cell r="I49"/>
        </row>
        <row r="50">
          <cell r="B50"/>
          <cell r="C50"/>
          <cell r="D50"/>
          <cell r="E50" t="str">
            <v>Moldova</v>
          </cell>
          <cell r="F50"/>
          <cell r="G50"/>
          <cell r="H50"/>
          <cell r="I50"/>
        </row>
        <row r="51">
          <cell r="B51"/>
          <cell r="C51"/>
          <cell r="D51"/>
          <cell r="E51" t="str">
            <v>Monaco</v>
          </cell>
          <cell r="F51"/>
          <cell r="G51"/>
          <cell r="H51"/>
          <cell r="I51"/>
        </row>
        <row r="52">
          <cell r="B52"/>
          <cell r="C52"/>
          <cell r="D52"/>
          <cell r="E52" t="str">
            <v>Netherlands</v>
          </cell>
          <cell r="F52"/>
          <cell r="G52"/>
          <cell r="H52"/>
          <cell r="I52"/>
        </row>
        <row r="53">
          <cell r="B53"/>
          <cell r="C53"/>
          <cell r="D53"/>
          <cell r="E53" t="str">
            <v>Norway</v>
          </cell>
          <cell r="F53"/>
          <cell r="G53"/>
          <cell r="H53"/>
          <cell r="I53"/>
        </row>
        <row r="54">
          <cell r="B54"/>
          <cell r="C54"/>
          <cell r="D54"/>
          <cell r="E54" t="str">
            <v>Poland</v>
          </cell>
          <cell r="F54"/>
          <cell r="G54"/>
          <cell r="H54"/>
          <cell r="I54"/>
        </row>
        <row r="55">
          <cell r="B55"/>
          <cell r="C55"/>
          <cell r="D55"/>
          <cell r="E55" t="str">
            <v>Portugal</v>
          </cell>
          <cell r="F55"/>
          <cell r="G55"/>
          <cell r="H55"/>
          <cell r="I55"/>
        </row>
        <row r="56">
          <cell r="B56"/>
          <cell r="C56"/>
          <cell r="D56"/>
          <cell r="E56" t="str">
            <v>Romania</v>
          </cell>
          <cell r="F56"/>
          <cell r="G56"/>
          <cell r="H56"/>
          <cell r="I56"/>
        </row>
        <row r="57">
          <cell r="B57"/>
          <cell r="C57"/>
          <cell r="D57"/>
          <cell r="E57" t="str">
            <v>Russia</v>
          </cell>
          <cell r="F57"/>
          <cell r="G57"/>
          <cell r="H57"/>
          <cell r="I57"/>
        </row>
        <row r="58">
          <cell r="B58"/>
          <cell r="C58"/>
          <cell r="D58"/>
          <cell r="E58" t="str">
            <v>San Marino</v>
          </cell>
          <cell r="F58"/>
          <cell r="G58"/>
          <cell r="H58"/>
          <cell r="I58"/>
        </row>
        <row r="59">
          <cell r="B59"/>
          <cell r="C59"/>
          <cell r="D59"/>
          <cell r="E59" t="str">
            <v>Serbia and Montenegro</v>
          </cell>
          <cell r="F59"/>
          <cell r="G59"/>
          <cell r="H59"/>
          <cell r="I59"/>
        </row>
        <row r="60">
          <cell r="B60"/>
          <cell r="C60"/>
          <cell r="D60"/>
          <cell r="E60" t="str">
            <v>Singapore</v>
          </cell>
          <cell r="F60"/>
          <cell r="G60"/>
          <cell r="H60"/>
          <cell r="I60"/>
        </row>
        <row r="61">
          <cell r="B61"/>
          <cell r="C61"/>
          <cell r="D61"/>
          <cell r="E61" t="str">
            <v>Slovakia</v>
          </cell>
          <cell r="F61"/>
          <cell r="G61"/>
          <cell r="H61"/>
          <cell r="I61"/>
        </row>
        <row r="62">
          <cell r="B62"/>
          <cell r="C62"/>
          <cell r="D62"/>
          <cell r="E62" t="str">
            <v>Slovenia</v>
          </cell>
          <cell r="F62"/>
          <cell r="G62"/>
          <cell r="H62"/>
          <cell r="I62"/>
        </row>
        <row r="63">
          <cell r="B63"/>
          <cell r="C63"/>
          <cell r="D63"/>
          <cell r="E63" t="str">
            <v>Spain</v>
          </cell>
          <cell r="F63"/>
          <cell r="G63"/>
          <cell r="H63"/>
          <cell r="I63"/>
        </row>
        <row r="64">
          <cell r="B64"/>
          <cell r="C64"/>
          <cell r="D64"/>
          <cell r="E64" t="str">
            <v>Sweden</v>
          </cell>
          <cell r="F64"/>
          <cell r="G64"/>
          <cell r="H64"/>
          <cell r="I64"/>
        </row>
        <row r="65">
          <cell r="B65"/>
          <cell r="C65"/>
          <cell r="D65"/>
          <cell r="E65" t="str">
            <v>Switzerland</v>
          </cell>
          <cell r="F65"/>
          <cell r="G65"/>
          <cell r="H65"/>
          <cell r="I65"/>
        </row>
        <row r="66">
          <cell r="B66"/>
          <cell r="C66"/>
          <cell r="D66"/>
          <cell r="E66" t="str">
            <v>Turkey</v>
          </cell>
          <cell r="F66"/>
          <cell r="G66"/>
          <cell r="H66"/>
          <cell r="I66"/>
        </row>
        <row r="67">
          <cell r="B67"/>
          <cell r="C67"/>
          <cell r="D67"/>
          <cell r="E67" t="str">
            <v>Ukraine</v>
          </cell>
          <cell r="F67"/>
          <cell r="G67"/>
          <cell r="H67"/>
          <cell r="I67"/>
        </row>
        <row r="68">
          <cell r="B68"/>
          <cell r="C68"/>
          <cell r="D68"/>
          <cell r="E68" t="str">
            <v>United Kingdom</v>
          </cell>
          <cell r="F68"/>
          <cell r="G68"/>
          <cell r="H68"/>
          <cell r="I68"/>
        </row>
        <row r="69">
          <cell r="B69"/>
          <cell r="C69"/>
          <cell r="D69"/>
          <cell r="E69" t="str">
            <v>United States of America</v>
          </cell>
          <cell r="F69"/>
          <cell r="G69"/>
          <cell r="H69"/>
          <cell r="I69"/>
        </row>
        <row r="70">
          <cell r="B70" t="str">
            <v>K2</v>
          </cell>
          <cell r="C70" t="str">
            <v>GEO Code</v>
          </cell>
          <cell r="D70" t="str">
            <v>GEOCode</v>
          </cell>
          <cell r="E70" t="str">
            <v>n.a.</v>
          </cell>
          <cell r="F70" t="str">
            <v>Geocoding is the process of converting addresses (like "1600 Amphitheatre Parkway, Mountain View, CA") into geographic coordinates (like latitude 37.423021 and longitude -122.083739). The following website https://plus.codes/ needs to be used to lookup the correct GEO code. GEO code should be provided in the following format: 52.337063,4.873062</v>
          </cell>
          <cell r="G70" t="str">
            <v>Not mandatory</v>
          </cell>
          <cell r="H70" t="str">
            <v>Numeric</v>
          </cell>
          <cell r="I70" t="str">
            <v>52.337063,4.873062</v>
          </cell>
        </row>
        <row r="71">
          <cell r="B71" t="str">
            <v>L2</v>
          </cell>
          <cell r="C71" t="str">
            <v>Asset type</v>
          </cell>
          <cell r="D71" t="str">
            <v>AssetType</v>
          </cell>
          <cell r="E71" t="str">
            <v>Office</v>
          </cell>
          <cell r="F71" t="str">
            <v xml:space="preserve">Asset use (e.g. retail, office, industrial, residential, etc).  Main asset use is determined by the local authority classification or is manager defined. If the share of market rent of any single asset use type is greater than 50% select this as the main asset use. If none of the types has a share greater than 50%, the asset type should be defined as mixed.  </v>
          </cell>
          <cell r="G71" t="str">
            <v>Mandatory (once)</v>
          </cell>
          <cell r="H71" t="str">
            <v>Characters</v>
          </cell>
          <cell r="I71" t="str">
            <v>Office</v>
          </cell>
        </row>
        <row r="72">
          <cell r="B72"/>
          <cell r="C72"/>
          <cell r="D72"/>
          <cell r="E72" t="str">
            <v>Retail</v>
          </cell>
          <cell r="F72"/>
          <cell r="G72"/>
          <cell r="H72"/>
          <cell r="I72"/>
        </row>
        <row r="73">
          <cell r="B73"/>
          <cell r="C73"/>
          <cell r="D73"/>
          <cell r="E73" t="str">
            <v>Industrial / logistics</v>
          </cell>
          <cell r="F73"/>
          <cell r="G73"/>
          <cell r="H73"/>
          <cell r="I73"/>
        </row>
        <row r="74">
          <cell r="B74"/>
          <cell r="C74"/>
          <cell r="D74"/>
          <cell r="E74" t="str">
            <v>Residential</v>
          </cell>
          <cell r="F74"/>
          <cell r="G74"/>
          <cell r="H74"/>
          <cell r="I74"/>
        </row>
        <row r="75">
          <cell r="B75"/>
          <cell r="C75"/>
          <cell r="D75"/>
          <cell r="E75" t="str">
            <v>Parking</v>
          </cell>
          <cell r="F75"/>
          <cell r="G75"/>
          <cell r="H75"/>
          <cell r="I75"/>
        </row>
        <row r="76">
          <cell r="B76"/>
          <cell r="C76"/>
          <cell r="D76"/>
          <cell r="E76" t="str">
            <v>Student housing</v>
          </cell>
          <cell r="F76"/>
          <cell r="G76"/>
          <cell r="H76"/>
          <cell r="I76"/>
        </row>
        <row r="77">
          <cell r="B77"/>
          <cell r="C77"/>
          <cell r="D77"/>
          <cell r="E77" t="str">
            <v>Hotel</v>
          </cell>
          <cell r="F77"/>
          <cell r="G77"/>
          <cell r="H77"/>
          <cell r="I77"/>
        </row>
        <row r="78">
          <cell r="B78"/>
          <cell r="C78"/>
          <cell r="D78"/>
          <cell r="E78" t="str">
            <v>Leisure</v>
          </cell>
          <cell r="F78"/>
          <cell r="G78"/>
          <cell r="H78"/>
          <cell r="I78"/>
        </row>
        <row r="79">
          <cell r="B79"/>
          <cell r="C79"/>
          <cell r="D79"/>
          <cell r="E79" t="str">
            <v>Health care</v>
          </cell>
          <cell r="F79"/>
          <cell r="G79"/>
          <cell r="H79"/>
          <cell r="I79"/>
        </row>
        <row r="80">
          <cell r="B80"/>
          <cell r="C80"/>
          <cell r="D80"/>
          <cell r="E80" t="str">
            <v>Aged care</v>
          </cell>
          <cell r="F80"/>
          <cell r="G80"/>
          <cell r="H80"/>
          <cell r="I80"/>
        </row>
        <row r="81">
          <cell r="B81"/>
          <cell r="C81"/>
          <cell r="D81"/>
          <cell r="E81" t="str">
            <v>Education</v>
          </cell>
          <cell r="F81"/>
          <cell r="G81"/>
          <cell r="H81"/>
          <cell r="I81"/>
        </row>
        <row r="82">
          <cell r="B82"/>
          <cell r="C82"/>
          <cell r="D82"/>
          <cell r="E82" t="str">
            <v>Agricultural</v>
          </cell>
          <cell r="F82"/>
          <cell r="G82"/>
          <cell r="H82"/>
          <cell r="I82"/>
        </row>
        <row r="83">
          <cell r="B83"/>
          <cell r="C83"/>
          <cell r="D83"/>
          <cell r="E83" t="str">
            <v>Other real estate type</v>
          </cell>
          <cell r="F83"/>
          <cell r="G83"/>
          <cell r="H83"/>
          <cell r="I83"/>
        </row>
        <row r="84">
          <cell r="B84"/>
          <cell r="C84"/>
          <cell r="D84"/>
          <cell r="E84" t="str">
            <v xml:space="preserve">Mixed </v>
          </cell>
          <cell r="F84"/>
          <cell r="G84"/>
          <cell r="H84"/>
          <cell r="I84"/>
        </row>
        <row r="85">
          <cell r="B85" t="str">
            <v>M2</v>
          </cell>
          <cell r="C85" t="str">
            <v>Asset sub-type</v>
          </cell>
          <cell r="D85" t="str">
            <v>AssetSubtype</v>
          </cell>
          <cell r="E85" t="str">
            <v>n.a.</v>
          </cell>
          <cell r="F85" t="str">
            <v>Asset sub-type depends on the asset type. (e.g. for residential: student housing, social housing, etc). If the share of market rent of any single sub-asset use type is greater than 50% select this as the main asset use. If none of the types has a share greater than 50%, the asset sub type should be defined as mixed.</v>
          </cell>
          <cell r="G85" t="str">
            <v>Mandatory (once)</v>
          </cell>
          <cell r="H85" t="str">
            <v>Characters</v>
          </cell>
          <cell r="I85" t="str">
            <v>Office</v>
          </cell>
        </row>
        <row r="86">
          <cell r="B86"/>
          <cell r="C86" t="str">
            <v>Office</v>
          </cell>
          <cell r="D86"/>
          <cell r="E86" t="str">
            <v>Office</v>
          </cell>
          <cell r="F86" t="str">
            <v>n.a.</v>
          </cell>
          <cell r="G86" t="str">
            <v>n.a.</v>
          </cell>
          <cell r="H86"/>
          <cell r="I86"/>
        </row>
        <row r="87">
          <cell r="B87"/>
          <cell r="C87"/>
          <cell r="D87"/>
          <cell r="E87" t="str">
            <v>Office park</v>
          </cell>
          <cell r="F87" t="str">
            <v>n.a.</v>
          </cell>
          <cell r="G87" t="str">
            <v>n.a.</v>
          </cell>
          <cell r="H87"/>
          <cell r="I87"/>
        </row>
        <row r="88">
          <cell r="B88"/>
          <cell r="C88"/>
          <cell r="D88"/>
          <cell r="E88" t="str">
            <v>Other office</v>
          </cell>
          <cell r="F88" t="str">
            <v>n.a.</v>
          </cell>
          <cell r="G88" t="str">
            <v>n.a.</v>
          </cell>
          <cell r="H88"/>
          <cell r="I88"/>
        </row>
        <row r="89">
          <cell r="B89"/>
          <cell r="C89" t="str">
            <v>Retail</v>
          </cell>
          <cell r="D89"/>
          <cell r="E89" t="str">
            <v>High street shop</v>
          </cell>
          <cell r="F89" t="str">
            <v>n.a.</v>
          </cell>
          <cell r="G89" t="str">
            <v>n.a.</v>
          </cell>
          <cell r="H89"/>
          <cell r="I89"/>
        </row>
        <row r="90">
          <cell r="B90"/>
          <cell r="C90"/>
          <cell r="D90"/>
          <cell r="E90" t="str">
            <v>Shopping centre</v>
          </cell>
          <cell r="F90" t="str">
            <v>n.a.</v>
          </cell>
          <cell r="G90" t="str">
            <v>n.a.</v>
          </cell>
          <cell r="H90"/>
          <cell r="I90"/>
        </row>
        <row r="91">
          <cell r="B91"/>
          <cell r="C91"/>
          <cell r="D91"/>
          <cell r="E91" t="str">
            <v>Retail park</v>
          </cell>
          <cell r="F91" t="str">
            <v>n.a.</v>
          </cell>
          <cell r="G91" t="str">
            <v>n.a.</v>
          </cell>
          <cell r="H91"/>
          <cell r="I91"/>
        </row>
        <row r="92">
          <cell r="B92"/>
          <cell r="C92"/>
          <cell r="D92"/>
          <cell r="E92" t="str">
            <v>Retail warehouse</v>
          </cell>
          <cell r="F92" t="str">
            <v>n.a.</v>
          </cell>
          <cell r="G92" t="str">
            <v>n.a.</v>
          </cell>
          <cell r="H92"/>
          <cell r="I92"/>
        </row>
        <row r="93">
          <cell r="B93"/>
          <cell r="C93"/>
          <cell r="D93"/>
          <cell r="E93" t="str">
            <v>Supermarket / superstore</v>
          </cell>
          <cell r="F93" t="str">
            <v>n.a.</v>
          </cell>
          <cell r="G93" t="str">
            <v>n.a.</v>
          </cell>
          <cell r="H93"/>
          <cell r="I93"/>
        </row>
        <row r="94">
          <cell r="B94"/>
          <cell r="C94"/>
          <cell r="D94"/>
          <cell r="E94" t="str">
            <v>Department store</v>
          </cell>
          <cell r="F94" t="str">
            <v>n.a.</v>
          </cell>
          <cell r="G94" t="str">
            <v>n.a.</v>
          </cell>
          <cell r="H94"/>
          <cell r="I94"/>
        </row>
        <row r="95">
          <cell r="B95"/>
          <cell r="C95"/>
          <cell r="D95"/>
          <cell r="E95" t="str">
            <v>Public houses/Bars and pubs</v>
          </cell>
          <cell r="F95" t="str">
            <v>n.a.</v>
          </cell>
          <cell r="G95" t="str">
            <v>n.a.</v>
          </cell>
          <cell r="H95"/>
          <cell r="I95"/>
        </row>
        <row r="96">
          <cell r="B96"/>
          <cell r="C96"/>
          <cell r="D96"/>
          <cell r="E96" t="str">
            <v>Other retail (post offices, banks, etc)</v>
          </cell>
          <cell r="F96" t="str">
            <v>n.a.</v>
          </cell>
          <cell r="G96" t="str">
            <v>n.a.</v>
          </cell>
          <cell r="H96"/>
          <cell r="I96"/>
        </row>
        <row r="97">
          <cell r="B97"/>
          <cell r="C97" t="str">
            <v>IndustrialLogistics</v>
          </cell>
          <cell r="D97"/>
          <cell r="E97" t="str">
            <v>Industrial</v>
          </cell>
          <cell r="F97" t="str">
            <v>n.a.</v>
          </cell>
          <cell r="G97" t="str">
            <v>n.a.</v>
          </cell>
          <cell r="H97"/>
          <cell r="I97"/>
        </row>
        <row r="98">
          <cell r="B98"/>
          <cell r="C98"/>
          <cell r="D98"/>
          <cell r="E98" t="str">
            <v>Logistics</v>
          </cell>
          <cell r="F98" t="str">
            <v>n.a.</v>
          </cell>
          <cell r="G98" t="str">
            <v>n.a.</v>
          </cell>
          <cell r="H98"/>
          <cell r="I98"/>
        </row>
        <row r="99">
          <cell r="B99"/>
          <cell r="C99"/>
          <cell r="D99"/>
          <cell r="E99" t="str">
            <v>Distribution warehouse</v>
          </cell>
          <cell r="F99" t="str">
            <v>n.a.</v>
          </cell>
          <cell r="G99" t="str">
            <v>n.a.</v>
          </cell>
          <cell r="H99"/>
          <cell r="I99"/>
        </row>
        <row r="100">
          <cell r="B100"/>
          <cell r="C100" t="str">
            <v>Residential</v>
          </cell>
          <cell r="D100"/>
          <cell r="E100" t="str">
            <v>Private Rental Sector/Multi-family</v>
          </cell>
          <cell r="F100" t="str">
            <v>This includes for example apartments</v>
          </cell>
          <cell r="G100" t="str">
            <v>n.a.</v>
          </cell>
          <cell r="H100"/>
          <cell r="I100"/>
        </row>
        <row r="101">
          <cell r="B101"/>
          <cell r="C101"/>
          <cell r="D101"/>
          <cell r="E101" t="str">
            <v>Private Rental Sector/Single-family</v>
          </cell>
          <cell r="F101" t="str">
            <v>This includes for example free standing homes</v>
          </cell>
          <cell r="G101" t="str">
            <v>n.a.</v>
          </cell>
          <cell r="H101"/>
          <cell r="I101"/>
        </row>
        <row r="102">
          <cell r="B102"/>
          <cell r="C102"/>
          <cell r="D102"/>
          <cell r="E102" t="str">
            <v>Social housing</v>
          </cell>
          <cell r="F102" t="str">
            <v>n.a.</v>
          </cell>
          <cell r="G102" t="str">
            <v>n.a.</v>
          </cell>
          <cell r="H102"/>
          <cell r="I102"/>
        </row>
        <row r="103">
          <cell r="B103"/>
          <cell r="C103" t="str">
            <v>StudentHousing</v>
          </cell>
          <cell r="D103"/>
          <cell r="E103" t="str">
            <v>Student Housing - Direct Let</v>
          </cell>
          <cell r="F103" t="str">
            <v>n.a.</v>
          </cell>
          <cell r="G103" t="str">
            <v>n.a.</v>
          </cell>
          <cell r="H103"/>
          <cell r="I103"/>
        </row>
        <row r="104">
          <cell r="B104"/>
          <cell r="C104"/>
          <cell r="D104"/>
          <cell r="E104" t="str">
            <v>Student Housing - Leased</v>
          </cell>
          <cell r="F104" t="str">
            <v>n.a.</v>
          </cell>
          <cell r="G104" t="str">
            <v>n.a.</v>
          </cell>
          <cell r="H104"/>
          <cell r="I104"/>
        </row>
        <row r="105">
          <cell r="B105"/>
          <cell r="C105" t="str">
            <v>Leisure</v>
          </cell>
          <cell r="D105"/>
          <cell r="E105" t="str">
            <v>Health &amp; Fitness</v>
          </cell>
          <cell r="F105" t="str">
            <v>n.a.</v>
          </cell>
          <cell r="G105" t="str">
            <v>n.a.</v>
          </cell>
          <cell r="H105"/>
          <cell r="I105"/>
        </row>
        <row r="106">
          <cell r="B106"/>
          <cell r="C106"/>
          <cell r="D106"/>
          <cell r="E106" t="str">
            <v>Restaurants</v>
          </cell>
          <cell r="F106" t="str">
            <v>n.a.</v>
          </cell>
          <cell r="G106" t="str">
            <v>n.a.</v>
          </cell>
          <cell r="H106"/>
          <cell r="I106"/>
        </row>
        <row r="107">
          <cell r="B107"/>
          <cell r="C107"/>
          <cell r="D107"/>
          <cell r="E107" t="str">
            <v>Leisure other (Cinema / Bowling etc)</v>
          </cell>
          <cell r="F107" t="str">
            <v>n.a.</v>
          </cell>
          <cell r="G107" t="str">
            <v>n.a.</v>
          </cell>
          <cell r="H107"/>
          <cell r="I107"/>
        </row>
        <row r="108">
          <cell r="B108"/>
          <cell r="C108" t="str">
            <v>HealthCare</v>
          </cell>
          <cell r="D108"/>
          <cell r="E108" t="str">
            <v>Hospital</v>
          </cell>
          <cell r="F108" t="str">
            <v>n.a.</v>
          </cell>
          <cell r="G108" t="str">
            <v>n.a.</v>
          </cell>
          <cell r="H108"/>
          <cell r="I108"/>
        </row>
        <row r="109">
          <cell r="B109"/>
          <cell r="C109"/>
          <cell r="D109"/>
          <cell r="E109" t="str">
            <v>Hospitals care homes</v>
          </cell>
          <cell r="F109" t="str">
            <v>n.a.</v>
          </cell>
          <cell r="G109" t="str">
            <v>n.a.</v>
          </cell>
          <cell r="H109"/>
          <cell r="I109"/>
        </row>
        <row r="110">
          <cell r="B110"/>
          <cell r="C110"/>
          <cell r="D110"/>
          <cell r="E110" t="str">
            <v>Assisted living homes</v>
          </cell>
          <cell r="F110" t="str">
            <v>n.a.</v>
          </cell>
          <cell r="G110" t="str">
            <v>n.a.</v>
          </cell>
          <cell r="H110"/>
          <cell r="I110"/>
        </row>
        <row r="111">
          <cell r="B111"/>
          <cell r="C111" t="str">
            <v>AgedCare</v>
          </cell>
          <cell r="D111"/>
          <cell r="E111" t="str">
            <v>Retirement homes</v>
          </cell>
          <cell r="F111" t="str">
            <v>n.a.</v>
          </cell>
          <cell r="G111" t="str">
            <v>n.a.</v>
          </cell>
          <cell r="H111"/>
          <cell r="I111"/>
        </row>
        <row r="112">
          <cell r="B112"/>
          <cell r="C112"/>
          <cell r="D112"/>
          <cell r="E112" t="str">
            <v>Nursing homes</v>
          </cell>
          <cell r="F112" t="str">
            <v>n.a.</v>
          </cell>
          <cell r="G112" t="str">
            <v>n.a.</v>
          </cell>
          <cell r="H112"/>
          <cell r="I112"/>
        </row>
        <row r="113">
          <cell r="B113"/>
          <cell r="C113"/>
          <cell r="D113"/>
          <cell r="E113" t="str">
            <v>Other</v>
          </cell>
          <cell r="F113" t="str">
            <v>n.a.</v>
          </cell>
          <cell r="G113" t="str">
            <v>n.a.</v>
          </cell>
          <cell r="H113"/>
          <cell r="I113"/>
        </row>
        <row r="114">
          <cell r="B114"/>
          <cell r="C114" t="str">
            <v>Education</v>
          </cell>
          <cell r="D114"/>
          <cell r="E114" t="str">
            <v>Health clubs</v>
          </cell>
          <cell r="F114" t="str">
            <v>n.a.</v>
          </cell>
          <cell r="G114" t="str">
            <v>n.a.</v>
          </cell>
          <cell r="H114"/>
          <cell r="I114"/>
        </row>
        <row r="115">
          <cell r="B115"/>
          <cell r="C115"/>
          <cell r="D115"/>
          <cell r="E115" t="str">
            <v>Education centers</v>
          </cell>
          <cell r="F115" t="str">
            <v>n.a.</v>
          </cell>
          <cell r="G115" t="str">
            <v>n.a.</v>
          </cell>
          <cell r="H115"/>
          <cell r="I115"/>
        </row>
        <row r="116">
          <cell r="B116"/>
          <cell r="C116"/>
          <cell r="D116"/>
          <cell r="E116" t="str">
            <v>Kindergardens</v>
          </cell>
          <cell r="F116" t="str">
            <v>n.a.</v>
          </cell>
          <cell r="G116" t="str">
            <v>n.a.</v>
          </cell>
          <cell r="H116"/>
          <cell r="I116"/>
        </row>
        <row r="117">
          <cell r="B117"/>
          <cell r="C117" t="str">
            <v>Agricultural</v>
          </cell>
          <cell r="D117"/>
          <cell r="E117" t="str">
            <v>Farms</v>
          </cell>
          <cell r="F117" t="str">
            <v>n.a.</v>
          </cell>
          <cell r="G117" t="str">
            <v>n.a.</v>
          </cell>
          <cell r="H117"/>
          <cell r="I117"/>
        </row>
        <row r="118">
          <cell r="B118"/>
          <cell r="C118"/>
          <cell r="D118"/>
          <cell r="E118" t="str">
            <v>Woodland</v>
          </cell>
          <cell r="F118" t="str">
            <v>n.a.</v>
          </cell>
          <cell r="G118" t="str">
            <v>n.a.</v>
          </cell>
          <cell r="H118"/>
          <cell r="I118"/>
        </row>
        <row r="119">
          <cell r="B119"/>
          <cell r="C119" t="str">
            <v>Parking</v>
          </cell>
          <cell r="D119"/>
          <cell r="E119" t="str">
            <v>Parking</v>
          </cell>
          <cell r="F119" t="str">
            <v>n.a.</v>
          </cell>
          <cell r="G119" t="str">
            <v>n.a.</v>
          </cell>
          <cell r="H119"/>
          <cell r="I119"/>
        </row>
        <row r="120">
          <cell r="B120"/>
          <cell r="C120" t="str">
            <v>Hotel</v>
          </cell>
          <cell r="D120"/>
          <cell r="E120" t="str">
            <v>Hotel</v>
          </cell>
          <cell r="F120" t="str">
            <v>n.a.</v>
          </cell>
          <cell r="G120" t="str">
            <v>n.a.</v>
          </cell>
          <cell r="H120"/>
          <cell r="I120"/>
        </row>
        <row r="121">
          <cell r="B121"/>
          <cell r="C121" t="str">
            <v>Other real estate type</v>
          </cell>
          <cell r="D121"/>
          <cell r="E121" t="str">
            <v>Other real estate type</v>
          </cell>
          <cell r="F121" t="str">
            <v>non-agricultural land, petrol stations, police stations, data centers, etc</v>
          </cell>
          <cell r="G121" t="str">
            <v>n.a.</v>
          </cell>
          <cell r="H121"/>
          <cell r="I121"/>
        </row>
        <row r="122">
          <cell r="B122" t="str">
            <v>N2</v>
          </cell>
          <cell r="C122" t="str">
            <v>Asset life cycle</v>
          </cell>
          <cell r="D122" t="str">
            <v>AssetLifeCycle</v>
          </cell>
          <cell r="E122"/>
          <cell r="F122" t="str">
            <v>Current life cycle stage for the asset (e.g. Pre-development, development, etc.)</v>
          </cell>
          <cell r="G122" t="str">
            <v>Mandatory (every period)</v>
          </cell>
          <cell r="H122" t="str">
            <v>Characters</v>
          </cell>
          <cell r="I122" t="str">
            <v>Standing investment/operating</v>
          </cell>
        </row>
        <row r="123">
          <cell r="B123"/>
          <cell r="C123"/>
          <cell r="D123"/>
          <cell r="E123" t="str">
            <v>Pre-development</v>
          </cell>
          <cell r="F123" t="str">
            <v>Raw land or land undergoing property site development</v>
          </cell>
          <cell r="G123"/>
          <cell r="H123"/>
          <cell r="I123"/>
        </row>
        <row r="124">
          <cell r="B124"/>
          <cell r="C124"/>
          <cell r="D124"/>
          <cell r="E124" t="str">
            <v>Development</v>
          </cell>
          <cell r="F124" t="str">
            <v>Property under construction, including preparation and installation of infrastructure</v>
          </cell>
          <cell r="G124"/>
          <cell r="H124"/>
          <cell r="I124"/>
        </row>
        <row r="125">
          <cell r="B125"/>
          <cell r="C125"/>
          <cell r="D125"/>
          <cell r="E125" t="str">
            <v>Initial leasing/stabilisation</v>
          </cell>
          <cell r="F125" t="str">
            <v>Completed construction that is less than 60% occupied since the end of construction and has been available for occupancy for less than one year</v>
          </cell>
          <cell r="G125"/>
          <cell r="H125"/>
          <cell r="I125"/>
        </row>
        <row r="126">
          <cell r="B126"/>
          <cell r="C126"/>
          <cell r="D126"/>
          <cell r="E126" t="str">
            <v>Standing investment/operating</v>
          </cell>
          <cell r="F126" t="str">
            <v>Completed construction that has achieved 60% occupied status since the end of construction or has been available for occupancy for more than one year. In stabilized, operating phase</v>
          </cell>
          <cell r="G126"/>
          <cell r="H126"/>
          <cell r="I126"/>
        </row>
        <row r="127">
          <cell r="B127"/>
          <cell r="C127"/>
          <cell r="D127"/>
          <cell r="E127" t="str">
            <v>Renovation</v>
          </cell>
          <cell r="F127" t="str">
            <v>Undergoing substantial rehabilitation or remodeling. If more than 50% of the asset is renovated. (measured by market value).</v>
          </cell>
          <cell r="G127"/>
          <cell r="H127"/>
          <cell r="I127"/>
        </row>
        <row r="128">
          <cell r="B128"/>
          <cell r="C128"/>
          <cell r="D128"/>
          <cell r="E128" t="str">
            <v>Conversion</v>
          </cell>
          <cell r="F128" t="str">
            <v>Undergoing conversion to another asset type. If more than 50% of the asset is converted. (measured by market value).</v>
          </cell>
          <cell r="G128"/>
          <cell r="H128"/>
          <cell r="I128"/>
        </row>
        <row r="129">
          <cell r="B129"/>
          <cell r="C129"/>
          <cell r="D129"/>
          <cell r="E129" t="str">
            <v>Expansion</v>
          </cell>
          <cell r="F129" t="str">
            <v>Undergoing substantial expansion. (where additional investment exceeds 30% of the last market value)</v>
          </cell>
          <cell r="G129"/>
          <cell r="H129"/>
          <cell r="I129"/>
        </row>
        <row r="130">
          <cell r="B130" t="str">
            <v>O2</v>
          </cell>
          <cell r="C130" t="str">
            <v>Year of original building completion</v>
          </cell>
          <cell r="D130" t="str">
            <v>YearBuildingCompletion</v>
          </cell>
          <cell r="E130" t="str">
            <v>n.a.</v>
          </cell>
          <cell r="F130" t="str">
            <v>Relates to building age. The year the building was originally completed. In case of multiple buildings, use weighted average based on MRV</v>
          </cell>
          <cell r="G130" t="str">
            <v>Not mandatory</v>
          </cell>
          <cell r="H130" t="str">
            <v>Numeric</v>
          </cell>
          <cell r="I130" t="str">
            <v>2005</v>
          </cell>
        </row>
        <row r="131">
          <cell r="B131" t="str">
            <v>P2</v>
          </cell>
          <cell r="C131" t="str">
            <v>Year of last major refurbishment/redevelopment</v>
          </cell>
          <cell r="D131" t="str">
            <v>YearLastRefurbishment</v>
          </cell>
          <cell r="E131" t="str">
            <v>n.a.</v>
          </cell>
          <cell r="F131" t="str">
            <v>The year the building was last refurbished. Refurbishment is defined when CAPEX investment amounts to at least 30% of pre-refurbishment valuation</v>
          </cell>
          <cell r="G131" t="str">
            <v>Not mandatory</v>
          </cell>
          <cell r="H131" t="str">
            <v>Numeric</v>
          </cell>
          <cell r="I131" t="str">
            <v>2010</v>
          </cell>
        </row>
        <row r="132">
          <cell r="B132" t="str">
            <v>Q2</v>
          </cell>
          <cell r="C132" t="str">
            <v>Manager / Direct investor company name</v>
          </cell>
          <cell r="D132" t="str">
            <v>ManagerInvestorName</v>
          </cell>
          <cell r="E132" t="str">
            <v>n.a.</v>
          </cell>
          <cell r="F132" t="str">
            <v>Name of fund manager company that manages the asset or investor name that directly owns the asset</v>
          </cell>
          <cell r="G132" t="str">
            <v>Mandatory (once)</v>
          </cell>
          <cell r="H132" t="str">
            <v>Numbers, characters or both</v>
          </cell>
          <cell r="I132" t="str">
            <v>Amsterdam IM</v>
          </cell>
        </row>
        <row r="133">
          <cell r="B133" t="str">
            <v>R2</v>
          </cell>
          <cell r="C133" t="str">
            <v xml:space="preserve">Is this asset part of a vehicle/fund? </v>
          </cell>
          <cell r="D133" t="str">
            <v>PartOfVehicle</v>
          </cell>
          <cell r="E133" t="str">
            <v>Yes</v>
          </cell>
          <cell r="F133" t="str">
            <v>This field is used to identify if an asset is invested in via a vehicle structure</v>
          </cell>
          <cell r="G133" t="str">
            <v>Mandatory (once)</v>
          </cell>
          <cell r="H133" t="str">
            <v>Characters</v>
          </cell>
          <cell r="I133" t="str">
            <v>Yes</v>
          </cell>
        </row>
        <row r="134">
          <cell r="B134"/>
          <cell r="C134"/>
          <cell r="D134"/>
          <cell r="E134" t="str">
            <v xml:space="preserve">No </v>
          </cell>
          <cell r="F134"/>
          <cell r="G134"/>
          <cell r="H134"/>
          <cell r="I134"/>
        </row>
        <row r="135">
          <cell r="B135" t="str">
            <v>S2</v>
          </cell>
          <cell r="C135" t="str">
            <v>Ownership share (%)</v>
          </cell>
          <cell r="D135" t="str">
            <v>OwnershipShare</v>
          </cell>
          <cell r="E135" t="str">
            <v>n.a.</v>
          </cell>
          <cell r="F135" t="str">
            <v>The ownership share is defined as the actual contractual ownership share of the asset (%). All data in the DataCollectionSheet should be provided based on your ownership share of the asset an NOT as if 100% owned.</v>
          </cell>
          <cell r="G135" t="str">
            <v>Mandatory (every period)</v>
          </cell>
          <cell r="H135" t="str">
            <v>Numeric</v>
          </cell>
          <cell r="I135" t="str">
            <v>100%</v>
          </cell>
        </row>
        <row r="136">
          <cell r="B136" t="str">
            <v>T2</v>
          </cell>
          <cell r="C136" t="str">
            <v>Ownership type</v>
          </cell>
          <cell r="D136" t="str">
            <v>OwnershipType</v>
          </cell>
          <cell r="E136" t="str">
            <v>Freehold</v>
          </cell>
          <cell r="F136" t="str">
            <v>Freehold vs leasehold. If part of asset are leasehold and part is freehold it should be defined based on the share of Market Rent (MR) if any type is more than 50%</v>
          </cell>
          <cell r="G136" t="str">
            <v>Mandatory (once)</v>
          </cell>
          <cell r="H136" t="str">
            <v>Characters</v>
          </cell>
          <cell r="I136" t="str">
            <v>Freehold</v>
          </cell>
        </row>
        <row r="137">
          <cell r="B137"/>
          <cell r="C137"/>
          <cell r="D137"/>
          <cell r="E137" t="str">
            <v>Leasehold</v>
          </cell>
          <cell r="F137"/>
          <cell r="G137"/>
          <cell r="H137"/>
          <cell r="I137"/>
        </row>
        <row r="138">
          <cell r="B138" t="str">
            <v>U2</v>
          </cell>
          <cell r="C138" t="str">
            <v>Owner occupied</v>
          </cell>
          <cell r="D138" t="str">
            <v>OwnerOccupied</v>
          </cell>
          <cell r="E138" t="str">
            <v>Yes</v>
          </cell>
          <cell r="F138" t="str">
            <v>Is this asset occupied by the owner? Yes/No. (Yes, If more than 50% of the asset is owner occupied)</v>
          </cell>
          <cell r="G138" t="str">
            <v>Mandatory (once)</v>
          </cell>
          <cell r="H138" t="str">
            <v>Characters</v>
          </cell>
          <cell r="I138" t="str">
            <v>Yes</v>
          </cell>
        </row>
        <row r="139">
          <cell r="B139"/>
          <cell r="C139"/>
          <cell r="D139"/>
          <cell r="E139" t="str">
            <v>No</v>
          </cell>
          <cell r="F139"/>
          <cell r="G139"/>
          <cell r="H139"/>
          <cell r="I139"/>
        </row>
        <row r="140">
          <cell r="B140" t="str">
            <v>V2</v>
          </cell>
          <cell r="C140" t="str">
            <v>Unit of area measurement</v>
          </cell>
          <cell r="D140" t="str">
            <v>UnitAreaMeasurement</v>
          </cell>
          <cell r="E140" t="str">
            <v>SqF</v>
          </cell>
          <cell r="F140" t="str">
            <v>Unit of measurement. For example sqM, sqFt, acre</v>
          </cell>
          <cell r="G140" t="str">
            <v>Mandatory (once)</v>
          </cell>
          <cell r="H140" t="str">
            <v>Characters</v>
          </cell>
          <cell r="I140" t="str">
            <v>SqM</v>
          </cell>
        </row>
        <row r="141">
          <cell r="B141"/>
          <cell r="C141"/>
          <cell r="D141"/>
          <cell r="E141" t="str">
            <v>SqM</v>
          </cell>
          <cell r="F141"/>
          <cell r="G141"/>
          <cell r="H141"/>
          <cell r="I141"/>
        </row>
        <row r="142">
          <cell r="B142"/>
          <cell r="C142"/>
          <cell r="D142"/>
          <cell r="E142" t="str">
            <v>Acre</v>
          </cell>
          <cell r="F142"/>
          <cell r="G142"/>
          <cell r="H142"/>
          <cell r="I142"/>
        </row>
        <row r="143">
          <cell r="B143" t="str">
            <v>W2</v>
          </cell>
          <cell r="C143" t="str">
            <v>Gross leasable area</v>
          </cell>
          <cell r="D143" t="str">
            <v>GrossLeaseableArea</v>
          </cell>
          <cell r="E143" t="str">
            <v>n.a.</v>
          </cell>
          <cell r="F143" t="str">
            <v>Total area of the asset including unlettable areas such as common areas, attached land, under development, etc. (if land is selected number of acres or hectares).</v>
          </cell>
          <cell r="G143" t="str">
            <v>Not mandatory</v>
          </cell>
          <cell r="H143" t="str">
            <v>Numeric</v>
          </cell>
          <cell r="I143" t="str">
            <v>50.000</v>
          </cell>
        </row>
        <row r="144">
          <cell r="B144" t="str">
            <v>X2</v>
          </cell>
          <cell r="C144" t="str">
            <v>Net leasable area</v>
          </cell>
          <cell r="D144" t="str">
            <v>NetLeaseableArea</v>
          </cell>
          <cell r="E144" t="str">
            <v>n.a.</v>
          </cell>
          <cell r="F144" t="str">
            <v>Leasable area that does not include unlettable areas, for example common parts</v>
          </cell>
          <cell r="G144" t="str">
            <v>Mandatory (every period)</v>
          </cell>
          <cell r="H144" t="str">
            <v>Numeric</v>
          </cell>
          <cell r="I144" t="str">
            <v>40.000</v>
          </cell>
        </row>
        <row r="145">
          <cell r="B145" t="str">
            <v>Y2</v>
          </cell>
          <cell r="C145" t="str">
            <v>Number of units in residential asset</v>
          </cell>
          <cell r="D145" t="str">
            <v>NumberUnitsResidentialAsset</v>
          </cell>
          <cell r="E145" t="str">
            <v>n.a.</v>
          </cell>
          <cell r="F145" t="str">
            <v>Number of residential units contained by the asset (if asset type is residential)</v>
          </cell>
          <cell r="G145" t="str">
            <v>Mandatory only for RESIDENTIAL assets (every period)</v>
          </cell>
          <cell r="H145" t="str">
            <v>Numeric</v>
          </cell>
          <cell r="I145" t="str">
            <v>154</v>
          </cell>
        </row>
        <row r="146">
          <cell r="B146" t="str">
            <v>Z2</v>
          </cell>
          <cell r="C146" t="str">
            <v>Vehicle/fund name</v>
          </cell>
          <cell r="D146" t="str">
            <v>VehicleName</v>
          </cell>
          <cell r="E146" t="str">
            <v>n.a.</v>
          </cell>
          <cell r="F146" t="str">
            <v>Name of the vehicle which holds the asset</v>
          </cell>
          <cell r="G146" t="str">
            <v>Mandatory (once)</v>
          </cell>
          <cell r="H146" t="str">
            <v>Numbers, characters or both</v>
          </cell>
          <cell r="I146" t="str">
            <v xml:space="preserve">Amsterdam Core Fund </v>
          </cell>
        </row>
        <row r="147">
          <cell r="B147" t="str">
            <v>AA2</v>
          </cell>
          <cell r="C147" t="str">
            <v>Manager internal vehicle/fund ID</v>
          </cell>
          <cell r="D147" t="str">
            <v>ManagerVehicleID</v>
          </cell>
          <cell r="E147" t="str">
            <v>n.a.</v>
          </cell>
          <cell r="F147" t="str">
            <v xml:space="preserve">ID provided by fund manager. Unique identifier of asset known by the fund manager. This ID should only change when the asset is sold to another fund or investor </v>
          </cell>
          <cell r="G147" t="str">
            <v>Mandatory (once)</v>
          </cell>
          <cell r="H147" t="str">
            <v>Numbers, characters or both</v>
          </cell>
          <cell r="I147" t="str">
            <v>ZW65321</v>
          </cell>
        </row>
        <row r="148">
          <cell r="B148" t="str">
            <v>AB2</v>
          </cell>
          <cell r="C148" t="str">
            <v>Vehicle Type</v>
          </cell>
          <cell r="D148" t="str">
            <v>VehicleType</v>
          </cell>
          <cell r="E148" t="str">
            <v>Club deal</v>
          </cell>
          <cell r="F148" t="str">
            <v>To determine the structure of the vehicle. Fund, JV, Club deal or Separate account</v>
          </cell>
          <cell r="G148" t="str">
            <v>Mandatory (once)</v>
          </cell>
          <cell r="H148" t="str">
            <v>Characters</v>
          </cell>
          <cell r="I148" t="str">
            <v>Fund</v>
          </cell>
        </row>
        <row r="149">
          <cell r="B149"/>
          <cell r="C149"/>
          <cell r="D149"/>
          <cell r="E149" t="str">
            <v>Fund</v>
          </cell>
          <cell r="F149"/>
          <cell r="G149"/>
          <cell r="H149"/>
          <cell r="I149"/>
        </row>
        <row r="150">
          <cell r="B150"/>
          <cell r="C150"/>
          <cell r="D150"/>
          <cell r="E150" t="str">
            <v>Joint venture</v>
          </cell>
          <cell r="F150"/>
          <cell r="G150"/>
          <cell r="H150"/>
          <cell r="I150"/>
        </row>
        <row r="151">
          <cell r="B151"/>
          <cell r="C151"/>
          <cell r="D151"/>
          <cell r="E151" t="str">
            <v>Separate account</v>
          </cell>
          <cell r="F151"/>
          <cell r="G151"/>
          <cell r="H151"/>
          <cell r="I151"/>
        </row>
        <row r="152">
          <cell r="B152" t="str">
            <v>AC2</v>
          </cell>
          <cell r="C152" t="str">
            <v>Fund style</v>
          </cell>
          <cell r="D152" t="str">
            <v>FundStyle</v>
          </cell>
          <cell r="E152" t="str">
            <v>Core</v>
          </cell>
          <cell r="F152" t="str">
            <v>If owned by a fund, manager defined style of a fund that owns this asset</v>
          </cell>
          <cell r="G152" t="str">
            <v>Mandatory (once)</v>
          </cell>
          <cell r="H152" t="str">
            <v>Characters</v>
          </cell>
          <cell r="I152" t="str">
            <v>Core</v>
          </cell>
        </row>
        <row r="153">
          <cell r="B153"/>
          <cell r="C153"/>
          <cell r="D153"/>
          <cell r="E153" t="str">
            <v>Value added</v>
          </cell>
          <cell r="F153"/>
          <cell r="G153"/>
          <cell r="H153"/>
          <cell r="I153"/>
        </row>
        <row r="154">
          <cell r="B154"/>
          <cell r="C154"/>
          <cell r="D154"/>
          <cell r="E154" t="str">
            <v>Opportunity</v>
          </cell>
          <cell r="F154"/>
          <cell r="G154"/>
          <cell r="H154"/>
          <cell r="I154"/>
        </row>
        <row r="155">
          <cell r="B155" t="str">
            <v>AD2</v>
          </cell>
          <cell r="C155" t="str">
            <v>Fund structure</v>
          </cell>
          <cell r="D155" t="str">
            <v>FundStructure</v>
          </cell>
          <cell r="E155" t="str">
            <v>Closed end</v>
          </cell>
          <cell r="F155" t="str">
            <v>If owned by a fund, manager defined structure of a fund that owns this asset</v>
          </cell>
          <cell r="G155" t="str">
            <v>Mandatory (once)</v>
          </cell>
          <cell r="H155" t="str">
            <v>Characters</v>
          </cell>
          <cell r="I155" t="str">
            <v>Open end</v>
          </cell>
        </row>
        <row r="156">
          <cell r="B156"/>
          <cell r="C156"/>
          <cell r="D156"/>
          <cell r="E156" t="str">
            <v>Open end</v>
          </cell>
          <cell r="F156"/>
          <cell r="G156"/>
          <cell r="H156"/>
          <cell r="I156"/>
        </row>
        <row r="157">
          <cell r="B157" t="str">
            <v>AE2</v>
          </cell>
          <cell r="C157" t="str">
            <v>Vehicle/Fund reporting currency</v>
          </cell>
          <cell r="D157" t="str">
            <v>VehicleReportingCurrency</v>
          </cell>
          <cell r="E157" t="str">
            <v>EUR</v>
          </cell>
          <cell r="F157" t="str">
            <v>Currency in which the vehicle's financial statements are reported</v>
          </cell>
          <cell r="G157" t="str">
            <v>Mandatory (once)</v>
          </cell>
          <cell r="H157" t="str">
            <v>Characters</v>
          </cell>
          <cell r="I157" t="str">
            <v>EUR</v>
          </cell>
        </row>
        <row r="158">
          <cell r="B158"/>
          <cell r="C158"/>
          <cell r="D158"/>
          <cell r="E158" t="str">
            <v>GBP</v>
          </cell>
          <cell r="F158"/>
          <cell r="G158"/>
          <cell r="H158"/>
          <cell r="I158"/>
        </row>
        <row r="159">
          <cell r="B159"/>
          <cell r="C159"/>
          <cell r="D159"/>
          <cell r="E159" t="str">
            <v>DKK</v>
          </cell>
          <cell r="F159"/>
          <cell r="G159"/>
          <cell r="H159"/>
          <cell r="I159"/>
        </row>
        <row r="160">
          <cell r="B160"/>
          <cell r="C160"/>
          <cell r="D160"/>
          <cell r="E160" t="str">
            <v>NOK</v>
          </cell>
          <cell r="F160"/>
          <cell r="G160"/>
          <cell r="H160"/>
          <cell r="I160"/>
        </row>
        <row r="161">
          <cell r="B161"/>
          <cell r="C161"/>
          <cell r="D161"/>
          <cell r="E161" t="str">
            <v>SEK</v>
          </cell>
          <cell r="F161"/>
          <cell r="G161"/>
          <cell r="H161"/>
          <cell r="I161"/>
        </row>
        <row r="162">
          <cell r="B162"/>
          <cell r="C162"/>
          <cell r="D162"/>
          <cell r="E162" t="str">
            <v>CHF</v>
          </cell>
          <cell r="F162"/>
          <cell r="G162"/>
          <cell r="H162"/>
          <cell r="I162"/>
        </row>
        <row r="163">
          <cell r="B163"/>
          <cell r="C163"/>
          <cell r="D163"/>
          <cell r="E163" t="str">
            <v>USD</v>
          </cell>
          <cell r="F163"/>
          <cell r="G163"/>
          <cell r="H163"/>
          <cell r="I163"/>
        </row>
        <row r="164">
          <cell r="B164"/>
          <cell r="C164"/>
          <cell r="D164"/>
          <cell r="E164" t="str">
            <v>AUD</v>
          </cell>
          <cell r="F164"/>
          <cell r="G164"/>
          <cell r="H164"/>
          <cell r="I164"/>
        </row>
        <row r="165">
          <cell r="B165"/>
          <cell r="C165"/>
          <cell r="D165"/>
          <cell r="E165" t="str">
            <v>SGD</v>
          </cell>
          <cell r="F165"/>
          <cell r="G165"/>
          <cell r="H165"/>
          <cell r="I165"/>
        </row>
        <row r="166">
          <cell r="B166"/>
          <cell r="C166"/>
          <cell r="D166"/>
          <cell r="E166" t="str">
            <v>KRW</v>
          </cell>
          <cell r="F166"/>
          <cell r="G166"/>
          <cell r="H166"/>
          <cell r="I166"/>
        </row>
        <row r="167">
          <cell r="B167"/>
          <cell r="C167"/>
          <cell r="D167"/>
          <cell r="E167" t="str">
            <v xml:space="preserve">CAD </v>
          </cell>
          <cell r="F167"/>
          <cell r="G167"/>
          <cell r="H167"/>
          <cell r="I167"/>
        </row>
        <row r="168">
          <cell r="B168"/>
          <cell r="C168"/>
          <cell r="D168"/>
          <cell r="E168" t="str">
            <v>CNY</v>
          </cell>
          <cell r="F168"/>
          <cell r="G168"/>
          <cell r="H168"/>
          <cell r="I168"/>
        </row>
        <row r="169">
          <cell r="B169"/>
          <cell r="C169"/>
          <cell r="D169"/>
          <cell r="E169" t="str">
            <v>HKD</v>
          </cell>
          <cell r="F169"/>
          <cell r="G169"/>
          <cell r="H169"/>
          <cell r="I169"/>
        </row>
        <row r="170">
          <cell r="B170"/>
          <cell r="C170"/>
          <cell r="D170"/>
          <cell r="E170" t="str">
            <v>INR</v>
          </cell>
          <cell r="F170"/>
          <cell r="G170"/>
          <cell r="H170"/>
          <cell r="I170"/>
        </row>
        <row r="171">
          <cell r="B171"/>
          <cell r="C171"/>
          <cell r="D171"/>
          <cell r="E171" t="str">
            <v>IDR</v>
          </cell>
          <cell r="F171"/>
          <cell r="G171"/>
          <cell r="H171"/>
          <cell r="I171"/>
        </row>
        <row r="172">
          <cell r="B172"/>
          <cell r="C172"/>
          <cell r="D172"/>
          <cell r="E172" t="str">
            <v>JPY</v>
          </cell>
          <cell r="F172"/>
          <cell r="G172"/>
          <cell r="H172"/>
          <cell r="I172"/>
        </row>
        <row r="173">
          <cell r="B173"/>
          <cell r="C173"/>
          <cell r="D173"/>
          <cell r="E173" t="str">
            <v>MYR</v>
          </cell>
          <cell r="F173"/>
          <cell r="G173"/>
          <cell r="H173"/>
          <cell r="I173"/>
        </row>
        <row r="174">
          <cell r="B174" t="str">
            <v>AF2</v>
          </cell>
          <cell r="C174" t="str">
            <v>Weighted average unexpired lease term (years)</v>
          </cell>
          <cell r="D174" t="str">
            <v xml:space="preserve">WeightedLeaseTerm </v>
          </cell>
          <cell r="E174" t="str">
            <v>n.a.</v>
          </cell>
          <cell r="F174" t="str">
            <v>Average remaining lease term in years where shorter of the first tenant break or lease expiry is used, weighted by current headline rent per annum</v>
          </cell>
          <cell r="G174" t="str">
            <v>Mandatory (every period)</v>
          </cell>
          <cell r="H174" t="str">
            <v>Numeric</v>
          </cell>
          <cell r="I174" t="str">
            <v>6</v>
          </cell>
        </row>
        <row r="175">
          <cell r="B175" t="str">
            <v>AG2</v>
          </cell>
          <cell r="C175" t="str">
            <v>Occupancy rate (%)</v>
          </cell>
          <cell r="D175" t="str">
            <v xml:space="preserve">OccupancyRate </v>
          </cell>
          <cell r="E175" t="str">
            <v>n.a.</v>
          </cell>
          <cell r="F175" t="str">
            <v xml:space="preserve">Occupancy rate = (Contractual rent) / (Contractual rent + market rent of the vacant space). </v>
          </cell>
          <cell r="G175" t="str">
            <v>Mandatory (every period)</v>
          </cell>
          <cell r="H175" t="str">
            <v>Numeric</v>
          </cell>
          <cell r="I175" t="str">
            <v>90%</v>
          </cell>
        </row>
        <row r="176">
          <cell r="B176" t="str">
            <v>AH2</v>
          </cell>
          <cell r="C176" t="str">
            <v>Accounting standard</v>
          </cell>
          <cell r="D176" t="str">
            <v>AccountingStandard</v>
          </cell>
          <cell r="E176" t="str">
            <v>IFRS</v>
          </cell>
          <cell r="F176" t="str">
            <v>The current accounting standard used for the asset reporting (For example, IFRS, Local GAAP, US GAAP)</v>
          </cell>
          <cell r="G176" t="str">
            <v>Mandatory (every period)</v>
          </cell>
          <cell r="H176" t="str">
            <v>Characters</v>
          </cell>
          <cell r="I176" t="str">
            <v>IFRS</v>
          </cell>
        </row>
        <row r="177">
          <cell r="B177"/>
          <cell r="C177"/>
          <cell r="D177"/>
          <cell r="E177" t="str">
            <v>Dutch GAAP</v>
          </cell>
          <cell r="F177"/>
          <cell r="G177"/>
          <cell r="H177"/>
          <cell r="I177"/>
        </row>
        <row r="178">
          <cell r="B178"/>
          <cell r="C178"/>
          <cell r="D178"/>
          <cell r="E178" t="str">
            <v>French GAAP</v>
          </cell>
          <cell r="F178"/>
          <cell r="G178"/>
          <cell r="H178"/>
          <cell r="I178"/>
        </row>
        <row r="179">
          <cell r="B179"/>
          <cell r="C179"/>
          <cell r="D179"/>
          <cell r="E179" t="str">
            <v>German GAAP</v>
          </cell>
          <cell r="F179"/>
          <cell r="G179"/>
          <cell r="H179"/>
          <cell r="I179"/>
        </row>
        <row r="180">
          <cell r="B180"/>
          <cell r="C180"/>
          <cell r="D180"/>
          <cell r="E180" t="str">
            <v>Italian GAAP</v>
          </cell>
          <cell r="F180"/>
          <cell r="G180"/>
          <cell r="H180"/>
          <cell r="I180"/>
        </row>
        <row r="181">
          <cell r="B181"/>
          <cell r="C181"/>
          <cell r="D181"/>
          <cell r="E181" t="str">
            <v>Jersey GAAP</v>
          </cell>
          <cell r="F181"/>
          <cell r="G181"/>
          <cell r="H181"/>
          <cell r="I181"/>
        </row>
        <row r="182">
          <cell r="B182"/>
          <cell r="C182"/>
          <cell r="D182"/>
          <cell r="E182" t="str">
            <v>Luxembourg GAAP</v>
          </cell>
          <cell r="F182"/>
          <cell r="G182"/>
          <cell r="H182"/>
          <cell r="I182"/>
        </row>
        <row r="183">
          <cell r="B183"/>
          <cell r="C183"/>
          <cell r="D183"/>
          <cell r="E183" t="str">
            <v>UK GAAP</v>
          </cell>
          <cell r="F183"/>
          <cell r="G183"/>
          <cell r="H183"/>
          <cell r="I183"/>
        </row>
        <row r="184">
          <cell r="B184"/>
          <cell r="C184"/>
          <cell r="D184"/>
          <cell r="E184" t="str">
            <v>US GAAP</v>
          </cell>
          <cell r="F184"/>
          <cell r="G184"/>
          <cell r="H184"/>
          <cell r="I184"/>
        </row>
        <row r="185">
          <cell r="B185"/>
          <cell r="C185"/>
          <cell r="D185"/>
          <cell r="E185" t="str">
            <v>Other</v>
          </cell>
          <cell r="F185"/>
          <cell r="G185"/>
          <cell r="H185"/>
          <cell r="I185"/>
        </row>
        <row r="186">
          <cell r="B186" t="str">
            <v>AI2</v>
          </cell>
          <cell r="C186" t="str">
            <v>Accounting basis</v>
          </cell>
          <cell r="D186" t="str">
            <v>AccountingBasis</v>
          </cell>
          <cell r="E186" t="str">
            <v>Cash</v>
          </cell>
          <cell r="F186" t="str">
            <v>Cash or accrual</v>
          </cell>
          <cell r="G186" t="str">
            <v>Mandatory (every period)</v>
          </cell>
          <cell r="H186" t="str">
            <v>Characters</v>
          </cell>
          <cell r="I186" t="str">
            <v>Accrual</v>
          </cell>
        </row>
        <row r="187">
          <cell r="B187"/>
          <cell r="C187"/>
          <cell r="D187"/>
          <cell r="E187" t="str">
            <v>Accrual</v>
          </cell>
          <cell r="F187"/>
          <cell r="G187"/>
          <cell r="H187"/>
          <cell r="I187"/>
        </row>
        <row r="188">
          <cell r="B188" t="str">
            <v>AJ2</v>
          </cell>
          <cell r="C188" t="str">
            <v>Asset reporting currency</v>
          </cell>
          <cell r="D188" t="str">
            <v>AssetReportingCurrency</v>
          </cell>
          <cell r="E188" t="str">
            <v>EUR</v>
          </cell>
          <cell r="F188" t="str">
            <v>Currency in which the asset's financial statements are reported</v>
          </cell>
          <cell r="G188" t="str">
            <v>Mandatory (every period)</v>
          </cell>
          <cell r="H188" t="str">
            <v>Characters</v>
          </cell>
          <cell r="I188" t="str">
            <v>EUR</v>
          </cell>
        </row>
        <row r="189">
          <cell r="B189"/>
          <cell r="C189"/>
          <cell r="D189"/>
          <cell r="E189" t="str">
            <v>GBP</v>
          </cell>
          <cell r="F189"/>
          <cell r="G189"/>
          <cell r="H189"/>
          <cell r="I189"/>
        </row>
        <row r="190">
          <cell r="B190"/>
          <cell r="C190"/>
          <cell r="D190"/>
          <cell r="E190" t="str">
            <v>DKK</v>
          </cell>
          <cell r="F190"/>
          <cell r="G190"/>
          <cell r="H190"/>
          <cell r="I190"/>
        </row>
        <row r="191">
          <cell r="B191"/>
          <cell r="C191"/>
          <cell r="D191"/>
          <cell r="E191" t="str">
            <v>NOK</v>
          </cell>
          <cell r="F191"/>
          <cell r="G191"/>
          <cell r="H191"/>
          <cell r="I191"/>
        </row>
        <row r="192">
          <cell r="B192"/>
          <cell r="C192"/>
          <cell r="D192"/>
          <cell r="E192" t="str">
            <v>SEK</v>
          </cell>
          <cell r="F192"/>
          <cell r="G192"/>
          <cell r="H192"/>
          <cell r="I192"/>
        </row>
        <row r="193">
          <cell r="B193"/>
          <cell r="C193"/>
          <cell r="D193"/>
          <cell r="E193" t="str">
            <v>CHF</v>
          </cell>
          <cell r="F193"/>
          <cell r="G193"/>
          <cell r="H193"/>
          <cell r="I193"/>
        </row>
        <row r="194">
          <cell r="B194"/>
          <cell r="C194"/>
          <cell r="D194"/>
          <cell r="E194" t="str">
            <v>USD</v>
          </cell>
          <cell r="F194"/>
          <cell r="G194"/>
          <cell r="H194"/>
          <cell r="I194"/>
        </row>
        <row r="195">
          <cell r="B195"/>
          <cell r="C195"/>
          <cell r="D195"/>
          <cell r="E195" t="str">
            <v>AUD</v>
          </cell>
          <cell r="F195"/>
          <cell r="G195"/>
          <cell r="H195"/>
          <cell r="I195"/>
        </row>
        <row r="196">
          <cell r="B196"/>
          <cell r="C196"/>
          <cell r="D196"/>
          <cell r="E196" t="str">
            <v>SGD</v>
          </cell>
          <cell r="F196"/>
          <cell r="G196"/>
          <cell r="H196"/>
          <cell r="I196"/>
        </row>
        <row r="197">
          <cell r="B197"/>
          <cell r="C197"/>
          <cell r="D197"/>
          <cell r="E197" t="str">
            <v>KRW</v>
          </cell>
          <cell r="F197"/>
          <cell r="G197"/>
          <cell r="H197"/>
          <cell r="I197"/>
        </row>
        <row r="198">
          <cell r="B198"/>
          <cell r="C198"/>
          <cell r="D198"/>
          <cell r="E198" t="str">
            <v xml:space="preserve">CAD </v>
          </cell>
          <cell r="F198"/>
          <cell r="G198"/>
          <cell r="H198"/>
          <cell r="I198"/>
        </row>
        <row r="199">
          <cell r="B199"/>
          <cell r="C199"/>
          <cell r="D199"/>
          <cell r="E199" t="str">
            <v>CNY</v>
          </cell>
          <cell r="F199"/>
          <cell r="G199"/>
          <cell r="H199"/>
          <cell r="I199"/>
        </row>
        <row r="200">
          <cell r="B200"/>
          <cell r="C200"/>
          <cell r="D200"/>
          <cell r="E200" t="str">
            <v>HKD</v>
          </cell>
          <cell r="F200"/>
          <cell r="G200"/>
          <cell r="H200"/>
          <cell r="I200"/>
        </row>
        <row r="201">
          <cell r="B201"/>
          <cell r="C201"/>
          <cell r="D201"/>
          <cell r="E201" t="str">
            <v>INR</v>
          </cell>
          <cell r="F201"/>
          <cell r="G201"/>
          <cell r="H201"/>
          <cell r="I201"/>
        </row>
        <row r="202">
          <cell r="B202"/>
          <cell r="C202"/>
          <cell r="D202"/>
          <cell r="E202" t="str">
            <v>IDR</v>
          </cell>
          <cell r="F202"/>
          <cell r="G202"/>
          <cell r="H202"/>
          <cell r="I202"/>
        </row>
        <row r="203">
          <cell r="B203"/>
          <cell r="C203"/>
          <cell r="D203"/>
          <cell r="E203" t="str">
            <v>JPY</v>
          </cell>
          <cell r="F203"/>
          <cell r="G203"/>
          <cell r="H203"/>
          <cell r="I203"/>
        </row>
        <row r="204">
          <cell r="B204"/>
          <cell r="C204"/>
          <cell r="D204"/>
          <cell r="E204" t="str">
            <v>MYR</v>
          </cell>
          <cell r="F204"/>
          <cell r="G204"/>
          <cell r="H204"/>
          <cell r="I204"/>
        </row>
        <row r="205">
          <cell r="B205" t="str">
            <v>AK2</v>
          </cell>
          <cell r="C205" t="str">
            <v>Market value at the beginning of the period</v>
          </cell>
          <cell r="D205" t="str">
            <v>MarketValueEndPeriod</v>
          </cell>
          <cell r="E205" t="str">
            <v>n.a.</v>
          </cell>
          <cell r="F205" t="str">
            <v>The current appraised market value (value as of last day of previous quarter) of the asset as determined by an external or internal appraisal as if it were being sold without existing financing</v>
          </cell>
          <cell r="G205" t="str">
            <v>Mandatory (every period)</v>
          </cell>
          <cell r="H205" t="str">
            <v>Numeric</v>
          </cell>
          <cell r="I205" t="str">
            <v>110.000.000</v>
          </cell>
        </row>
        <row r="206">
          <cell r="B206" t="str">
            <v>AL2</v>
          </cell>
          <cell r="C206" t="str">
            <v>Market value at the end of the period</v>
          </cell>
          <cell r="D206" t="str">
            <v>MarketValueEndPeriod</v>
          </cell>
          <cell r="E206" t="str">
            <v>n.a.</v>
          </cell>
          <cell r="F206" t="str">
            <v>The current appraised market value (value as of last day of current quarter) of the asset as determined by an external or internal appraisal as if it were being sold without existing financing</v>
          </cell>
          <cell r="G206" t="str">
            <v>Mandatory (every period)</v>
          </cell>
          <cell r="H206" t="str">
            <v>Numeric</v>
          </cell>
          <cell r="I206" t="str">
            <v>110.000.000</v>
          </cell>
        </row>
        <row r="207">
          <cell r="B207" t="str">
            <v>AM2</v>
          </cell>
          <cell r="C207" t="str">
            <v>Appraisal type</v>
          </cell>
          <cell r="D207" t="str">
            <v>AppraisalType</v>
          </cell>
          <cell r="E207" t="str">
            <v>External desktop</v>
          </cell>
          <cell r="F207" t="str">
            <v xml:space="preserve">Appraisal used to value this asset in this period. Internal vs External </v>
          </cell>
          <cell r="G207" t="str">
            <v>Mandatory (every period)</v>
          </cell>
          <cell r="H207" t="str">
            <v>Characters</v>
          </cell>
          <cell r="I207" t="str">
            <v>External desktop</v>
          </cell>
        </row>
        <row r="208">
          <cell r="B208"/>
          <cell r="C208"/>
          <cell r="D208"/>
          <cell r="E208" t="str">
            <v>External full</v>
          </cell>
          <cell r="F208"/>
          <cell r="G208"/>
          <cell r="H208"/>
          <cell r="I208"/>
        </row>
        <row r="209">
          <cell r="B209"/>
          <cell r="C209"/>
          <cell r="D209"/>
          <cell r="E209" t="str">
            <v>Internal</v>
          </cell>
          <cell r="F209"/>
          <cell r="G209"/>
          <cell r="H209"/>
          <cell r="I209"/>
        </row>
        <row r="210">
          <cell r="B210"/>
          <cell r="C210"/>
          <cell r="D210"/>
          <cell r="E210" t="str">
            <v>None</v>
          </cell>
          <cell r="F210"/>
          <cell r="G210"/>
          <cell r="H210"/>
          <cell r="I210"/>
        </row>
        <row r="211">
          <cell r="B211" t="str">
            <v>AN2</v>
          </cell>
          <cell r="C211" t="str">
            <v>Valuation standard</v>
          </cell>
          <cell r="D211" t="str">
            <v>ValuationStandard</v>
          </cell>
          <cell r="E211" t="str">
            <v>RICS</v>
          </cell>
          <cell r="F211" t="str">
            <v>Valuation approach applied to asset this period. (e.g. RICS, other mark to market, etc)</v>
          </cell>
          <cell r="G211" t="str">
            <v>Mandatory (every period)</v>
          </cell>
          <cell r="H211" t="str">
            <v>Characters</v>
          </cell>
          <cell r="I211" t="str">
            <v>RICS</v>
          </cell>
        </row>
        <row r="212">
          <cell r="B212"/>
          <cell r="C212"/>
          <cell r="D212"/>
          <cell r="E212" t="str">
            <v>Other mark to market</v>
          </cell>
          <cell r="F212"/>
          <cell r="G212"/>
          <cell r="H212"/>
          <cell r="I212"/>
        </row>
        <row r="213">
          <cell r="B213"/>
          <cell r="C213"/>
          <cell r="D213"/>
          <cell r="E213" t="str">
            <v>ImmoWertV</v>
          </cell>
          <cell r="F213"/>
          <cell r="G213"/>
          <cell r="H213"/>
          <cell r="I213"/>
        </row>
        <row r="214">
          <cell r="B214"/>
          <cell r="C214"/>
          <cell r="D214"/>
          <cell r="E214" t="str">
            <v xml:space="preserve">Other  </v>
          </cell>
          <cell r="F214"/>
          <cell r="G214"/>
          <cell r="H214"/>
          <cell r="I214"/>
        </row>
        <row r="215">
          <cell r="B215" t="str">
            <v>AO2</v>
          </cell>
          <cell r="C215" t="str">
            <v>Valuation basis</v>
          </cell>
          <cell r="D215" t="str">
            <v>ValuationBasis</v>
          </cell>
          <cell r="E215" t="str">
            <v>Cost</v>
          </cell>
          <cell r="F215" t="str">
            <v>The current valuation basis for the asset this period. Cost vs Market</v>
          </cell>
          <cell r="G215" t="str">
            <v>Mandatory (every period)</v>
          </cell>
          <cell r="H215" t="str">
            <v>Characters</v>
          </cell>
          <cell r="I215" t="str">
            <v>Market value</v>
          </cell>
        </row>
        <row r="216">
          <cell r="B216"/>
          <cell r="C216"/>
          <cell r="D216"/>
          <cell r="E216" t="str">
            <v>Market value</v>
          </cell>
          <cell r="F216"/>
          <cell r="G216"/>
          <cell r="H216"/>
          <cell r="I216"/>
        </row>
        <row r="217">
          <cell r="B217" t="str">
            <v>AP2</v>
          </cell>
          <cell r="C217" t="str">
            <v>Total rental income for the period</v>
          </cell>
          <cell r="D217" t="str">
            <v>TotalRentalIncome</v>
          </cell>
          <cell r="E217" t="str">
            <v>n.a.</v>
          </cell>
          <cell r="F217" t="str">
            <v>Gross passing rent as quoted on tenancy schedule. Passing rent is the rent chargeable to the tenant as per tenancy schedule and is inclusive or rent incentives (eg rent frees and rent deductions) but excludes variable rents (eg turnover rent)</v>
          </cell>
          <cell r="G217" t="str">
            <v>Mandatory (every period)</v>
          </cell>
          <cell r="H217" t="str">
            <v>Numeric</v>
          </cell>
          <cell r="I217" t="str">
            <v>5.000.000</v>
          </cell>
        </row>
        <row r="218">
          <cell r="B218" t="str">
            <v>AQ2</v>
          </cell>
          <cell r="C218" t="str">
            <v>Total market rent for the period (ERV)</v>
          </cell>
          <cell r="D218" t="str">
            <v>TotalMarketRent</v>
          </cell>
          <cell r="E218" t="str">
            <v>n.a.</v>
          </cell>
          <cell r="F218" t="str">
            <v>Total rental income for the period estimated to be achievable if an asset is newly leased, assuming a normal market lease contract</v>
          </cell>
          <cell r="G218" t="str">
            <v>Mandatory (every period)</v>
          </cell>
          <cell r="H218" t="str">
            <v>Numeric</v>
          </cell>
          <cell r="I218" t="str">
            <v>6.000.000</v>
          </cell>
        </row>
        <row r="219">
          <cell r="B219" t="str">
            <v>AR2</v>
          </cell>
          <cell r="C219" t="str">
            <v>Net operating income for the period</v>
          </cell>
          <cell r="D219" t="str">
            <v>NetOperatingIncome</v>
          </cell>
          <cell r="E219" t="str">
            <v>n.a.</v>
          </cell>
          <cell r="F219" t="str">
            <v>Income generated by the operation of the asset, independent of external factors such as financing and income taxes. It is calculated as quarterly gross income less operating expenses. Gross income includes both rental income and other income such as parking fees, laundry and vending receipts, variable rent, etc. Operating expenses are costs incurred during the operation and maintenance of a property. They include repairs and maintenance, non-recoverable expenditures, letting costs, rent review feeds, as well as insurance, property management fees(excl. asset management fee), utilities, supplies, property taxes, bed debt write offs,  etc. The following are not operating expenses: principal and interest, capital expenditures, depreciation, income taxes, and amortization of loan points</v>
          </cell>
          <cell r="G219" t="str">
            <v>Mandatory (every period)</v>
          </cell>
          <cell r="H219" t="str">
            <v>Numeric</v>
          </cell>
          <cell r="I219" t="str">
            <v>4.000.000</v>
          </cell>
        </row>
        <row r="220">
          <cell r="B220" t="str">
            <v>AS2</v>
          </cell>
          <cell r="C220" t="str">
            <v>Capital expenditure for the period</v>
          </cell>
          <cell r="D220" t="str">
            <v xml:space="preserve">CapitalExpenditure </v>
          </cell>
          <cell r="E220" t="str">
            <v>n.a.</v>
          </cell>
          <cell r="F220" t="str">
            <v>All capital costs associated with the asset not including the partial purchases. These include any development expenditure and all capital improvements and capital incentives. This figure can only be negative in case of a correction on a previous period.</v>
          </cell>
          <cell r="G220" t="str">
            <v>Mandatory (every period)</v>
          </cell>
          <cell r="H220" t="str">
            <v>Numeric</v>
          </cell>
          <cell r="I220" t="str">
            <v>1.000.000</v>
          </cell>
        </row>
        <row r="221">
          <cell r="B221" t="str">
            <v>AT2</v>
          </cell>
          <cell r="C221" t="str">
            <v>Other income that is not part of NOI for the period</v>
          </cell>
          <cell r="D221" t="str">
            <v>OtherIncome</v>
          </cell>
          <cell r="E221" t="str">
            <v>n.a.</v>
          </cell>
          <cell r="F221" t="str">
            <v>Exceptional income that is not included in NOI. (e.g. lease surrender)</v>
          </cell>
          <cell r="G221" t="str">
            <v>Mandatory (every period)</v>
          </cell>
          <cell r="H221" t="str">
            <v>Numeric</v>
          </cell>
          <cell r="I221" t="str">
            <v>50.000</v>
          </cell>
        </row>
        <row r="222">
          <cell r="B222" t="str">
            <v>AU2</v>
          </cell>
          <cell r="C222" t="str">
            <v>Other expenses that are not part of NOI for the period</v>
          </cell>
          <cell r="D222" t="str">
            <v xml:space="preserve">OtherExpenses </v>
          </cell>
          <cell r="E222" t="str">
            <v>n.a.</v>
          </cell>
          <cell r="F222" t="str">
            <v>Exceptional expenditures that are not part of NOI</v>
          </cell>
          <cell r="G222" t="str">
            <v>Mandatory (every period)</v>
          </cell>
          <cell r="H222" t="str">
            <v>Numeric</v>
          </cell>
          <cell r="I222" t="str">
            <v>50.000</v>
          </cell>
        </row>
        <row r="223">
          <cell r="B223" t="str">
            <v>AV2</v>
          </cell>
          <cell r="C223" t="str">
            <v>Is this asset financed on an asset or fund level?</v>
          </cell>
          <cell r="D223"/>
          <cell r="E223" t="str">
            <v>Asset Level Financing</v>
          </cell>
          <cell r="F223" t="str">
            <v>To determine whether this asset is financed on an asset or fund level.</v>
          </cell>
          <cell r="G223" t="str">
            <v>Not mandatory</v>
          </cell>
          <cell r="H223" t="str">
            <v>Characters</v>
          </cell>
          <cell r="I223" t="str">
            <v>Asset Level Financing</v>
          </cell>
        </row>
        <row r="224">
          <cell r="B224"/>
          <cell r="C224"/>
          <cell r="D224"/>
          <cell r="E224" t="str">
            <v>Fund Level Financing</v>
          </cell>
          <cell r="F224"/>
          <cell r="G224"/>
          <cell r="H224"/>
          <cell r="I224"/>
        </row>
        <row r="225">
          <cell r="B225" t="str">
            <v>AW2</v>
          </cell>
          <cell r="C225" t="str">
            <v>Opening external debt at the beginning of the period</v>
          </cell>
          <cell r="D225" t="str">
            <v>OpeningDebtBeginnigPeriod</v>
          </cell>
          <cell r="E225" t="str">
            <v>n.a.</v>
          </cell>
          <cell r="F225" t="str">
            <v>Total principle value of external debt at the beginning of the period, not including interest payments</v>
          </cell>
          <cell r="G225" t="str">
            <v>Not mandatory</v>
          </cell>
          <cell r="H225" t="str">
            <v>Numeric</v>
          </cell>
          <cell r="I225" t="str">
            <v>50.000.000</v>
          </cell>
        </row>
        <row r="226">
          <cell r="B226" t="str">
            <v>AX2</v>
          </cell>
          <cell r="C226" t="str">
            <v>Outstanding external debt at end of the period</v>
          </cell>
          <cell r="D226" t="str">
            <v>OutstandingDebtEndPeriod</v>
          </cell>
          <cell r="E226" t="str">
            <v>n.a.</v>
          </cell>
          <cell r="F226" t="str">
            <v>Total principle value of external debt at the end of the period, not including interest payments</v>
          </cell>
          <cell r="G226" t="str">
            <v>Not mandatory</v>
          </cell>
          <cell r="H226" t="str">
            <v>Numeric</v>
          </cell>
          <cell r="I226" t="str">
            <v>50.000.000</v>
          </cell>
        </row>
        <row r="227">
          <cell r="B227" t="str">
            <v>AY2</v>
          </cell>
          <cell r="C227" t="str">
            <v>External debt valuation basis during the period</v>
          </cell>
          <cell r="D227" t="str">
            <v>DebtValuationBasis</v>
          </cell>
          <cell r="E227" t="str">
            <v>Book value</v>
          </cell>
          <cell r="F227" t="str">
            <v>Valuation basis used for the external debt valuation this period</v>
          </cell>
          <cell r="G227" t="str">
            <v>Not mandatory</v>
          </cell>
          <cell r="H227" t="str">
            <v>Characters</v>
          </cell>
          <cell r="I227" t="str">
            <v>Book value</v>
          </cell>
        </row>
        <row r="228">
          <cell r="B228"/>
          <cell r="C228"/>
          <cell r="D228"/>
          <cell r="E228" t="str">
            <v>Market value</v>
          </cell>
          <cell r="F228"/>
          <cell r="G228"/>
          <cell r="H228"/>
          <cell r="I228"/>
        </row>
        <row r="229">
          <cell r="B229" t="str">
            <v>AZ2</v>
          </cell>
          <cell r="C229" t="str">
            <v>Debt drawn during the period (external)</v>
          </cell>
          <cell r="D229" t="str">
            <v>DebtDrawn</v>
          </cell>
          <cell r="E229" t="str">
            <v>n.a.</v>
          </cell>
          <cell r="F229" t="str">
            <v>Amount of new external debt drawn down during the period</v>
          </cell>
          <cell r="G229" t="str">
            <v>Not mandatory</v>
          </cell>
          <cell r="H229" t="str">
            <v>Numeric</v>
          </cell>
          <cell r="I229" t="str">
            <v>5.000.000</v>
          </cell>
        </row>
        <row r="230">
          <cell r="B230" t="str">
            <v>BA2</v>
          </cell>
          <cell r="C230" t="str">
            <v>Debt amortisation during the period (external)</v>
          </cell>
          <cell r="D230" t="str">
            <v>DebtAmortisation</v>
          </cell>
          <cell r="E230" t="str">
            <v>n.a.</v>
          </cell>
          <cell r="F230" t="str">
            <v>Amount of external debt amortised during the period</v>
          </cell>
          <cell r="G230" t="str">
            <v>Not mandatory</v>
          </cell>
          <cell r="H230" t="str">
            <v>Numeric</v>
          </cell>
          <cell r="I230" t="str">
            <v>5.000.000</v>
          </cell>
        </row>
        <row r="231">
          <cell r="B231" t="str">
            <v>BB2</v>
          </cell>
          <cell r="C231" t="str">
            <v>Debt repayment during the period (external)</v>
          </cell>
          <cell r="D231" t="str">
            <v>DebtRepayment</v>
          </cell>
          <cell r="E231" t="str">
            <v>n.a.</v>
          </cell>
          <cell r="F231" t="str">
            <v>Amount of external debt principal repaid during the period</v>
          </cell>
          <cell r="G231" t="str">
            <v>Not mandatory</v>
          </cell>
          <cell r="H231" t="str">
            <v>Numeric</v>
          </cell>
          <cell r="I231" t="str">
            <v>5.000.000</v>
          </cell>
        </row>
        <row r="232">
          <cell r="B232" t="str">
            <v>BC2</v>
          </cell>
          <cell r="C232" t="str">
            <v>Interest and other debt servicing costs during the period (external)</v>
          </cell>
          <cell r="D232" t="str">
            <v>DebtServicingCosts</v>
          </cell>
          <cell r="E232" t="str">
            <v>n.a.</v>
          </cell>
          <cell r="F232" t="str">
            <v>Debt servicing costs should include all realised costs associated with the relevant facility being interest, facility costs (typically amortised over the period of the loan) and any other relevant fees whether they are expensed or capitalised</v>
          </cell>
          <cell r="G232" t="str">
            <v>Not mandatory</v>
          </cell>
          <cell r="H232" t="str">
            <v>Numeric</v>
          </cell>
          <cell r="I232" t="str">
            <v>5.000.000</v>
          </cell>
        </row>
        <row r="233">
          <cell r="B233" t="str">
            <v>BD2</v>
          </cell>
          <cell r="C233" t="str">
            <v>Predecessor name</v>
          </cell>
          <cell r="D233" t="str">
            <v>PredecessorName</v>
          </cell>
          <cell r="E233" t="str">
            <v>n.a.</v>
          </cell>
          <cell r="F233" t="str">
            <v>In case of acquisition during the period, the name of investor / fund manager that the asset has been acquired from. Can be omitted when this is confidential</v>
          </cell>
          <cell r="G233" t="str">
            <v>Not mandatory</v>
          </cell>
          <cell r="H233" t="str">
            <v>Numbers, characters or both</v>
          </cell>
          <cell r="I233" t="str">
            <v>Holland IM</v>
          </cell>
        </row>
        <row r="234">
          <cell r="B234" t="str">
            <v>BE2</v>
          </cell>
          <cell r="C234" t="str">
            <v>Initial acquisition date (DAY/MONTH/YEAR)</v>
          </cell>
          <cell r="D234" t="str">
            <v>InitialAcquisitionDate</v>
          </cell>
          <cell r="E234" t="str">
            <v>n.a.</v>
          </cell>
          <cell r="F234" t="str">
            <v xml:space="preserve">In case of acquisition during the period, date of completion of acquisition of the asset. </v>
          </cell>
          <cell r="G234" t="str">
            <v>Mandatory if initial acquisition occurs during this period</v>
          </cell>
          <cell r="H234" t="str">
            <v>Numeric</v>
          </cell>
          <cell r="I234" t="str">
            <v>01/01/2017</v>
          </cell>
        </row>
        <row r="235">
          <cell r="B235" t="str">
            <v>BF2</v>
          </cell>
          <cell r="C235" t="str">
            <v>Gross initial acquisition price</v>
          </cell>
          <cell r="D235" t="str">
            <v>GrossAcquisitionPrice</v>
          </cell>
          <cell r="E235" t="str">
            <v>n.a.</v>
          </cell>
          <cell r="F235" t="str">
            <v>In case of acquisition during the period, the total amount expended or total consideration paid, for the asset on the date of initial acquisition by the purchasing entity, including fees and expenses</v>
          </cell>
          <cell r="G235" t="str">
            <v>Mandatory if initial acquisition occurs during this period</v>
          </cell>
          <cell r="H235" t="str">
            <v>Numeric</v>
          </cell>
          <cell r="I235" t="str">
            <v>100.000.000</v>
          </cell>
        </row>
        <row r="236">
          <cell r="B236" t="str">
            <v>BG2</v>
          </cell>
          <cell r="C236" t="str">
            <v>Initial acquisition costs</v>
          </cell>
          <cell r="D236"/>
          <cell r="E236" t="str">
            <v>n.a.</v>
          </cell>
          <cell r="F236" t="str">
            <v>All costs incurred in relation to the initial acquisition of an asset. To include costs such as tax, legal fees, agent, due diligence, etc.</v>
          </cell>
          <cell r="G236" t="str">
            <v>Mandatory if initial acquisition occurs during this period</v>
          </cell>
          <cell r="H236" t="str">
            <v>Numeric</v>
          </cell>
          <cell r="I236" t="str">
            <v>15.000</v>
          </cell>
        </row>
        <row r="237">
          <cell r="B237" t="str">
            <v>BH2</v>
          </cell>
          <cell r="C237" t="str">
            <v>Have any partial acquisitions took place during this period?</v>
          </cell>
          <cell r="D237" t="str">
            <v>AnyPartialAcquisitions</v>
          </cell>
          <cell r="E237" t="str">
            <v>Yes</v>
          </cell>
          <cell r="F237" t="str">
            <v>To determine whether any partial acquisitions took place during this period</v>
          </cell>
          <cell r="G237" t="str">
            <v>Mandatory (every period)</v>
          </cell>
          <cell r="H237" t="str">
            <v>Characters</v>
          </cell>
          <cell r="I237" t="str">
            <v>No</v>
          </cell>
        </row>
        <row r="238">
          <cell r="B238"/>
          <cell r="C238"/>
          <cell r="D238"/>
          <cell r="E238" t="str">
            <v>No</v>
          </cell>
          <cell r="F238"/>
          <cell r="G238"/>
          <cell r="H238"/>
          <cell r="I238"/>
        </row>
        <row r="239">
          <cell r="B239" t="str">
            <v>BI2</v>
          </cell>
          <cell r="C239" t="str">
            <v>1st Gross Partial acquisition price (Incl. costs)</v>
          </cell>
          <cell r="D239" t="str">
            <v>GrossPartialAcquisitionPrice</v>
          </cell>
          <cell r="E239" t="str">
            <v>n.a.</v>
          </cell>
          <cell r="F239" t="str">
            <v>Where a partial acquisition has been made by either 1) the manager acquires a greater share of an asset already included in the portfolio or 2) An adjacent building to an existing building is acquired thus increasing the existing building size/value, the total expenditure amount of the partial purchase including costs.</v>
          </cell>
          <cell r="G239" t="str">
            <v>Mandatory if any partial acquisitions took place during this period</v>
          </cell>
          <cell r="H239" t="str">
            <v>Numeric</v>
          </cell>
          <cell r="I239" t="str">
            <v>100.000.000</v>
          </cell>
        </row>
        <row r="240">
          <cell r="B240" t="str">
            <v>BJ2</v>
          </cell>
          <cell r="C240" t="str">
            <v>1st Partial acquisition date (DAY/MONTH/YEAR)</v>
          </cell>
          <cell r="D240" t="str">
            <v>PartialAcquistionDate</v>
          </cell>
          <cell r="E240" t="str">
            <v>n.a.</v>
          </cell>
          <cell r="F240" t="str">
            <v>Date of (1st, 2nd etc.) partial acquisition</v>
          </cell>
          <cell r="G240" t="str">
            <v>Mandatory if any partial acquisitions took place during this period</v>
          </cell>
          <cell r="H240" t="str">
            <v>Numeric</v>
          </cell>
          <cell r="I240" t="str">
            <v>01/01/2017</v>
          </cell>
        </row>
        <row r="241">
          <cell r="B241" t="str">
            <v>BK2</v>
          </cell>
          <cell r="C241" t="str">
            <v>2nd Gross Partial acquisition price (Incl. costs)</v>
          </cell>
          <cell r="D241"/>
          <cell r="E241"/>
          <cell r="F241"/>
          <cell r="G241"/>
          <cell r="H241"/>
          <cell r="I241"/>
        </row>
        <row r="242">
          <cell r="B242" t="str">
            <v>BL2</v>
          </cell>
          <cell r="C242" t="str">
            <v>2nd Partial acquisition date (DAY/MONTH/YEAR)</v>
          </cell>
          <cell r="D242"/>
          <cell r="E242"/>
          <cell r="F242"/>
          <cell r="G242"/>
          <cell r="H242"/>
          <cell r="I242"/>
        </row>
        <row r="243">
          <cell r="B243" t="str">
            <v>BM2</v>
          </cell>
          <cell r="C243" t="str">
            <v>3rd Gross Partial acquisition price (Incl. costs)</v>
          </cell>
          <cell r="D243"/>
          <cell r="E243"/>
          <cell r="F243"/>
          <cell r="G243"/>
          <cell r="H243"/>
          <cell r="I243"/>
        </row>
        <row r="244">
          <cell r="B244" t="str">
            <v>BN2</v>
          </cell>
          <cell r="C244" t="str">
            <v>3rd Partial acquisition date (DAY/MONTH/YEAR)</v>
          </cell>
          <cell r="D244"/>
          <cell r="E244"/>
          <cell r="F244"/>
          <cell r="G244"/>
          <cell r="H244"/>
          <cell r="I244"/>
        </row>
        <row r="245">
          <cell r="B245" t="str">
            <v>BO2</v>
          </cell>
          <cell r="C245" t="str">
            <v>4th Gross Partial acquisition price (Incl. costs)</v>
          </cell>
          <cell r="D245"/>
          <cell r="E245"/>
          <cell r="F245"/>
          <cell r="G245"/>
          <cell r="H245"/>
          <cell r="I245"/>
        </row>
        <row r="246">
          <cell r="B246" t="str">
            <v>BP2</v>
          </cell>
          <cell r="C246" t="str">
            <v>4th Partial acquisition date (DAY/MONTH/YEAR)</v>
          </cell>
          <cell r="D246"/>
          <cell r="E246"/>
          <cell r="F246"/>
          <cell r="G246"/>
          <cell r="H246"/>
          <cell r="I246"/>
        </row>
        <row r="247">
          <cell r="B247" t="str">
            <v>BQ2</v>
          </cell>
          <cell r="C247" t="str">
            <v>Successor name</v>
          </cell>
          <cell r="D247" t="str">
            <v>SuccessorName</v>
          </cell>
          <cell r="E247" t="str">
            <v>n.a.</v>
          </cell>
          <cell r="F247" t="str">
            <v>In case of disposition, the name of investor / fund manager that the asset has been sold to. Can be omitted when this is confidential</v>
          </cell>
          <cell r="G247" t="str">
            <v>Not mandatory</v>
          </cell>
          <cell r="H247" t="str">
            <v>Numbers, characters or both</v>
          </cell>
          <cell r="I247" t="str">
            <v>Germany IM</v>
          </cell>
        </row>
        <row r="248">
          <cell r="B248" t="str">
            <v>BR2</v>
          </cell>
          <cell r="C248" t="str">
            <v>Final disposition date (DAY/MONTH/YEAR)</v>
          </cell>
          <cell r="D248" t="str">
            <v>FinalDispositionDate</v>
          </cell>
          <cell r="E248" t="str">
            <v>n.a.</v>
          </cell>
          <cell r="F248" t="str">
            <v>Date of completion of disposition of the asset</v>
          </cell>
          <cell r="G248" t="str">
            <v>Mandatory if final disposition occurs during this period</v>
          </cell>
          <cell r="H248" t="str">
            <v>Numeric</v>
          </cell>
          <cell r="I248" t="str">
            <v>01/01/2017</v>
          </cell>
        </row>
        <row r="249">
          <cell r="B249" t="str">
            <v>BS2</v>
          </cell>
          <cell r="C249" t="str">
            <v>Final Net disposition price</v>
          </cell>
          <cell r="D249" t="str">
            <v>FinalDispositionPrice</v>
          </cell>
          <cell r="E249" t="str">
            <v>n.a.</v>
          </cell>
          <cell r="F249" t="str">
            <v>The net disposition price received for a final property disposal after deduction for selling costs and expenses</v>
          </cell>
          <cell r="G249" t="str">
            <v>Mandatory if final disposition occurs during this period</v>
          </cell>
          <cell r="H249" t="str">
            <v>Numeric</v>
          </cell>
          <cell r="I249" t="str">
            <v>100.000.000</v>
          </cell>
        </row>
        <row r="250">
          <cell r="B250" t="str">
            <v>BT2</v>
          </cell>
          <cell r="C250" t="str">
            <v>Final disposition costs</v>
          </cell>
          <cell r="D250"/>
          <cell r="E250" t="str">
            <v>n.a.</v>
          </cell>
          <cell r="F250" t="str">
            <v>All costs incurred in relation to the final disposition of an asset. To include costs such as tax, legal fees, agent, due diligence, etc.</v>
          </cell>
          <cell r="G250" t="str">
            <v>Mandatory if final disposition occurs during this period</v>
          </cell>
          <cell r="H250" t="str">
            <v>Numeric</v>
          </cell>
          <cell r="I250" t="str">
            <v>10.000</v>
          </cell>
        </row>
        <row r="251">
          <cell r="B251" t="str">
            <v>BU2</v>
          </cell>
          <cell r="C251" t="str">
            <v>Final disposition type</v>
          </cell>
          <cell r="D251" t="str">
            <v>FinalDispositionType</v>
          </cell>
          <cell r="E251"/>
          <cell r="F251" t="str">
            <v>Type of final disposition of the asset</v>
          </cell>
          <cell r="G251" t="str">
            <v>Mandatory if final disposition occurs during this period</v>
          </cell>
          <cell r="H251" t="str">
            <v>Characters</v>
          </cell>
          <cell r="I251" t="str">
            <v>True Sale</v>
          </cell>
        </row>
        <row r="252">
          <cell r="B252"/>
          <cell r="C252"/>
          <cell r="D252"/>
          <cell r="E252" t="str">
            <v xml:space="preserve">True Sale </v>
          </cell>
          <cell r="F252" t="str">
            <v>Full sale of property</v>
          </cell>
          <cell r="G252"/>
          <cell r="H252"/>
          <cell r="I252"/>
        </row>
        <row r="253">
          <cell r="B253"/>
          <cell r="C253"/>
          <cell r="D253"/>
          <cell r="E253" t="str">
            <v>Part of Larger Sale</v>
          </cell>
          <cell r="F253" t="str">
            <v>Sale of property is in conjunction with other property or properties, where property level sales data is not available or applicable</v>
          </cell>
          <cell r="G253"/>
          <cell r="H253"/>
          <cell r="I253"/>
        </row>
        <row r="254">
          <cell r="B254"/>
          <cell r="C254"/>
          <cell r="D254"/>
          <cell r="E254" t="str">
            <v xml:space="preserve">Transfer of Ownership </v>
          </cell>
          <cell r="F254" t="str">
            <v>Transfer of ownership and/or management to another manager</v>
          </cell>
          <cell r="G254"/>
          <cell r="H254"/>
          <cell r="I254"/>
        </row>
        <row r="255">
          <cell r="B255"/>
          <cell r="C255"/>
          <cell r="D255"/>
          <cell r="E255" t="str">
            <v xml:space="preserve">Split into Multiple Properties </v>
          </cell>
          <cell r="F255" t="str">
            <v>Asset is split out into two or more other properties</v>
          </cell>
          <cell r="G255"/>
          <cell r="H255"/>
          <cell r="I255"/>
        </row>
        <row r="256">
          <cell r="B256"/>
          <cell r="C256"/>
          <cell r="D256"/>
          <cell r="E256" t="str">
            <v xml:space="preserve">Real estate Destroyed </v>
          </cell>
          <cell r="F256" t="str">
            <v>Asset has been entirely destroyed and no longer operates</v>
          </cell>
          <cell r="G256"/>
          <cell r="H256"/>
          <cell r="I256"/>
        </row>
        <row r="257">
          <cell r="B257"/>
          <cell r="C257"/>
          <cell r="D257"/>
          <cell r="E257" t="str">
            <v xml:space="preserve">Consolidation </v>
          </cell>
          <cell r="F257" t="str">
            <v>Asset is consolidated into the operations of another new or existing asset</v>
          </cell>
          <cell r="G257"/>
          <cell r="H257"/>
          <cell r="I257"/>
        </row>
        <row r="258">
          <cell r="B258"/>
          <cell r="C258"/>
          <cell r="D258"/>
          <cell r="E258" t="str">
            <v>Returned to Lender</v>
          </cell>
          <cell r="F258" t="str">
            <v>Asset has been returned to the lending institution</v>
          </cell>
          <cell r="G258"/>
          <cell r="H258"/>
          <cell r="I258"/>
        </row>
        <row r="259">
          <cell r="B259" t="str">
            <v>BV2</v>
          </cell>
          <cell r="C259" t="str">
            <v>Have any partial dispositions took place during this period?</v>
          </cell>
          <cell r="D259" t="str">
            <v>AnyPartialDispositions</v>
          </cell>
          <cell r="E259" t="str">
            <v>Yes</v>
          </cell>
          <cell r="F259" t="str">
            <v>To determine whether any partial dispositions took place during this period</v>
          </cell>
          <cell r="G259" t="str">
            <v>Mandatory (every period)</v>
          </cell>
          <cell r="H259" t="str">
            <v>Characters</v>
          </cell>
          <cell r="I259" t="str">
            <v>No</v>
          </cell>
        </row>
        <row r="260">
          <cell r="B260"/>
          <cell r="C260"/>
          <cell r="D260"/>
          <cell r="E260" t="str">
            <v>No</v>
          </cell>
          <cell r="F260"/>
          <cell r="G260"/>
          <cell r="H260"/>
          <cell r="I260"/>
        </row>
        <row r="261">
          <cell r="B261" t="str">
            <v>BW2</v>
          </cell>
          <cell r="C261" t="str">
            <v>1st Net Partial disposition price (Ex. costs)</v>
          </cell>
          <cell r="D261" t="str">
            <v>PartialDispositionPrice</v>
          </cell>
          <cell r="E261" t="str">
            <v>n.a.</v>
          </cell>
          <cell r="F261" t="str">
            <v>Where a partial sale has been made by the manager either 1) reducing its ownership share of the asset or 2) part of an asset already included in the portfolio thus decreasing the building size/value, the total sale receipts after sale costs are deducted</v>
          </cell>
          <cell r="G261" t="str">
            <v>Mandatory if partial dispositions took place during this period</v>
          </cell>
          <cell r="H261" t="str">
            <v>Numeric</v>
          </cell>
          <cell r="I261" t="str">
            <v>100.000.000</v>
          </cell>
        </row>
        <row r="262">
          <cell r="B262" t="str">
            <v>BX2</v>
          </cell>
          <cell r="C262" t="str">
            <v>1st Partial disposition date (DAY/MONTH/YEAR)</v>
          </cell>
          <cell r="D262" t="str">
            <v>PartialDispositionDate</v>
          </cell>
          <cell r="E262" t="str">
            <v>n.a.</v>
          </cell>
          <cell r="F262" t="str">
            <v>Date of (1st, 2nd etc.) partial disposition</v>
          </cell>
          <cell r="G262" t="str">
            <v>Mandatory if partial dispositions took place during this period</v>
          </cell>
          <cell r="H262" t="str">
            <v>Numeric</v>
          </cell>
          <cell r="I262" t="str">
            <v>01/01/2017</v>
          </cell>
        </row>
        <row r="263">
          <cell r="B263" t="str">
            <v>BY2</v>
          </cell>
          <cell r="C263" t="str">
            <v>2nd Net Partial disposition price (Ex. costs)</v>
          </cell>
          <cell r="D263"/>
          <cell r="E263"/>
          <cell r="F263"/>
          <cell r="G263"/>
          <cell r="H263"/>
          <cell r="I263"/>
        </row>
        <row r="264">
          <cell r="B264" t="str">
            <v>BZ2</v>
          </cell>
          <cell r="C264" t="str">
            <v>2nd Partial disposition date (DAY/MONTH/YEAR)</v>
          </cell>
          <cell r="D264"/>
          <cell r="E264"/>
          <cell r="F264"/>
          <cell r="G264"/>
          <cell r="H264"/>
          <cell r="I264"/>
        </row>
        <row r="265">
          <cell r="B265" t="str">
            <v>CA2</v>
          </cell>
          <cell r="C265" t="str">
            <v>3rd Net Partial disposition price (Ex. costs)</v>
          </cell>
          <cell r="D265"/>
          <cell r="E265"/>
          <cell r="F265"/>
          <cell r="G265"/>
          <cell r="H265"/>
          <cell r="I265"/>
        </row>
        <row r="266">
          <cell r="B266" t="str">
            <v>CB2</v>
          </cell>
          <cell r="C266" t="str">
            <v>3rd Partial disposition date (DAY/MONTH/YEAR)</v>
          </cell>
          <cell r="D266"/>
          <cell r="E266"/>
          <cell r="F266"/>
          <cell r="G266"/>
          <cell r="H266"/>
          <cell r="I266"/>
        </row>
        <row r="267">
          <cell r="B267" t="str">
            <v>CC2</v>
          </cell>
          <cell r="C267" t="str">
            <v>4th Net Partial disposition price (Ex. costs)</v>
          </cell>
          <cell r="D267"/>
          <cell r="E267"/>
          <cell r="F267"/>
          <cell r="G267"/>
          <cell r="H267"/>
          <cell r="I267"/>
        </row>
        <row r="268">
          <cell r="B268" t="str">
            <v>CD2</v>
          </cell>
          <cell r="C268" t="str">
            <v>4th Partial disposition date (DAY/MONTH/YEAR)</v>
          </cell>
          <cell r="D268"/>
          <cell r="E268"/>
          <cell r="F268"/>
          <cell r="G268"/>
          <cell r="H268"/>
          <cell r="I268"/>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isclaimer"/>
      <sheetName val="Vehicle Dashboard"/>
      <sheetName val="Portfolio Dashboard"/>
      <sheetName val="Key Vehicle Terms"/>
      <sheetName val="Vehicle Level Data"/>
      <sheetName val="Investor Level Data"/>
      <sheetName val="Overview"/>
      <sheetName val="Portfolio Allocation"/>
      <sheetName val="NEW--&gt;"/>
      <sheetName val="Asset Level Data"/>
      <sheetName val="Asset Level Data Definition"/>
      <sheetName val="Index (NOT FOR CONSULTATION)--&gt;"/>
      <sheetName val="Vehicle INDEX Submission"/>
      <sheetName val="ALI INDEX Submission"/>
      <sheetName val="Graph Tables"/>
      <sheetName val="Tables"/>
      <sheetName val="Asset Level Data 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C1" t="str">
            <v>True Ranking</v>
          </cell>
          <cell r="D1" t="str">
            <v>All Portfolio Data</v>
          </cell>
          <cell r="AE1" t="str">
            <v>Dynamic Dropdown all data</v>
          </cell>
          <cell r="AF1" t="str">
            <v>ALL COUNTRIES</v>
          </cell>
          <cell r="AJ1" t="str">
            <v>True Ranking</v>
          </cell>
          <cell r="AK1" t="str">
            <v>Country (selection sectors)</v>
          </cell>
          <cell r="DU1" t="str">
            <v>True ranking</v>
          </cell>
          <cell r="DV1" t="str">
            <v>Total</v>
          </cell>
          <cell r="EA1" t="str">
            <v>Dynamic Dropdown all data</v>
          </cell>
          <cell r="EB1" t="str">
            <v>ALL SECTORS</v>
          </cell>
          <cell r="EI1" t="str">
            <v>True ranking</v>
          </cell>
          <cell r="EJ1" t="str">
            <v>Total</v>
          </cell>
          <cell r="EP1" t="str">
            <v>ALL SECTORS</v>
          </cell>
          <cell r="EQ1" t="str">
            <v>Total</v>
          </cell>
          <cell r="FO1" t="str">
            <v>Divide</v>
          </cell>
        </row>
        <row r="2">
          <cell r="C2">
            <v>1</v>
          </cell>
          <cell r="D2" t="str">
            <v>Not specified</v>
          </cell>
          <cell r="AE2">
            <v>1</v>
          </cell>
          <cell r="AF2" t="str">
            <v>To be specified</v>
          </cell>
          <cell r="AJ2">
            <v>1</v>
          </cell>
          <cell r="AK2" t="str">
            <v>Not specified</v>
          </cell>
          <cell r="BM2" t="str">
            <v>To be specified</v>
          </cell>
          <cell r="BN2">
            <v>1</v>
          </cell>
          <cell r="DU2">
            <v>1</v>
          </cell>
          <cell r="DV2" t="str">
            <v>Office</v>
          </cell>
          <cell r="EA2">
            <v>1</v>
          </cell>
          <cell r="EB2" t="str">
            <v>To be specified</v>
          </cell>
          <cell r="EI2">
            <v>1</v>
          </cell>
          <cell r="EJ2" t="str">
            <v>Office</v>
          </cell>
          <cell r="EP2" t="str">
            <v>To be specified</v>
          </cell>
          <cell r="EQ2">
            <v>1</v>
          </cell>
          <cell r="ET2" t="str">
            <v>To be specified in item 9.16</v>
          </cell>
          <cell r="EU2">
            <v>1</v>
          </cell>
          <cell r="EX2">
            <v>1</v>
          </cell>
          <cell r="EY2">
            <v>1</v>
          </cell>
          <cell r="EZ2" t="str">
            <v>To be specified in item 9.16</v>
          </cell>
          <cell r="FA2">
            <v>1</v>
          </cell>
          <cell r="FO2">
            <v>1</v>
          </cell>
          <cell r="FP2" t="str">
            <v>Full Amount</v>
          </cell>
          <cell r="FQ2">
            <v>1</v>
          </cell>
          <cell r="FR2">
            <v>1</v>
          </cell>
        </row>
        <row r="3">
          <cell r="C3">
            <v>2</v>
          </cell>
          <cell r="D3" t="str">
            <v>Albania</v>
          </cell>
          <cell r="AE3">
            <v>2</v>
          </cell>
          <cell r="AF3" t="str">
            <v xml:space="preserve"> </v>
          </cell>
          <cell r="AJ3">
            <v>2</v>
          </cell>
          <cell r="AK3" t="str">
            <v>Albania</v>
          </cell>
          <cell r="BM3">
            <v>0</v>
          </cell>
          <cell r="BN3">
            <v>0</v>
          </cell>
          <cell r="DU3">
            <v>2</v>
          </cell>
          <cell r="DV3" t="str">
            <v>Retail</v>
          </cell>
          <cell r="EA3">
            <v>2</v>
          </cell>
          <cell r="EB3" t="str">
            <v xml:space="preserve"> </v>
          </cell>
          <cell r="EI3">
            <v>2</v>
          </cell>
          <cell r="EJ3" t="str">
            <v>Retail</v>
          </cell>
          <cell r="EP3" t="str">
            <v xml:space="preserve"> </v>
          </cell>
          <cell r="EQ3">
            <v>0</v>
          </cell>
          <cell r="ET3" t="str">
            <v xml:space="preserve"> </v>
          </cell>
          <cell r="EU3">
            <v>0</v>
          </cell>
          <cell r="EX3">
            <v>2</v>
          </cell>
          <cell r="EY3">
            <v>2</v>
          </cell>
          <cell r="EZ3">
            <v>0</v>
          </cell>
          <cell r="FA3">
            <v>0</v>
          </cell>
          <cell r="FO3">
            <v>2</v>
          </cell>
          <cell r="FP3" t="str">
            <v>(Thousands)</v>
          </cell>
          <cell r="FQ3" t="str">
            <v>1,000</v>
          </cell>
          <cell r="FR3">
            <v>1000</v>
          </cell>
        </row>
        <row r="4">
          <cell r="C4">
            <v>3</v>
          </cell>
          <cell r="D4" t="str">
            <v>Algeria</v>
          </cell>
          <cell r="AE4">
            <v>3</v>
          </cell>
          <cell r="AF4" t="str">
            <v xml:space="preserve"> </v>
          </cell>
          <cell r="AJ4">
            <v>3</v>
          </cell>
          <cell r="AK4" t="str">
            <v>Algeria</v>
          </cell>
          <cell r="BM4">
            <v>0</v>
          </cell>
          <cell r="BN4">
            <v>0</v>
          </cell>
          <cell r="DU4">
            <v>3</v>
          </cell>
          <cell r="DV4" t="str">
            <v>Industrial / Logistics</v>
          </cell>
          <cell r="EA4">
            <v>3</v>
          </cell>
          <cell r="EB4" t="str">
            <v xml:space="preserve"> </v>
          </cell>
          <cell r="EI4">
            <v>3</v>
          </cell>
          <cell r="EJ4" t="str">
            <v>Industrial / Logistics</v>
          </cell>
          <cell r="EP4" t="str">
            <v xml:space="preserve"> </v>
          </cell>
          <cell r="EQ4">
            <v>0</v>
          </cell>
          <cell r="ET4" t="str">
            <v xml:space="preserve"> </v>
          </cell>
          <cell r="EU4">
            <v>0</v>
          </cell>
          <cell r="EX4">
            <v>3</v>
          </cell>
          <cell r="EY4">
            <v>3</v>
          </cell>
          <cell r="EZ4">
            <v>0</v>
          </cell>
          <cell r="FA4">
            <v>0</v>
          </cell>
          <cell r="FO4">
            <v>3</v>
          </cell>
          <cell r="FP4" t="str">
            <v>(Millions)</v>
          </cell>
          <cell r="FQ4" t="str">
            <v>1,000,000</v>
          </cell>
          <cell r="FR4">
            <v>1000000</v>
          </cell>
        </row>
        <row r="5">
          <cell r="C5">
            <v>4</v>
          </cell>
          <cell r="D5" t="str">
            <v>American Samoa</v>
          </cell>
          <cell r="AE5">
            <v>4</v>
          </cell>
          <cell r="AF5" t="str">
            <v xml:space="preserve"> </v>
          </cell>
          <cell r="AJ5">
            <v>4</v>
          </cell>
          <cell r="AK5" t="str">
            <v>American Samoa</v>
          </cell>
          <cell r="BM5">
            <v>0</v>
          </cell>
          <cell r="BN5">
            <v>0</v>
          </cell>
          <cell r="DU5">
            <v>4</v>
          </cell>
          <cell r="DV5" t="str">
            <v>Residential</v>
          </cell>
          <cell r="EA5">
            <v>4</v>
          </cell>
          <cell r="EB5" t="str">
            <v xml:space="preserve"> </v>
          </cell>
          <cell r="EI5">
            <v>4</v>
          </cell>
          <cell r="EJ5" t="str">
            <v>Residential</v>
          </cell>
          <cell r="EP5" t="str">
            <v xml:space="preserve"> </v>
          </cell>
          <cell r="EQ5">
            <v>0</v>
          </cell>
          <cell r="ET5" t="str">
            <v xml:space="preserve"> </v>
          </cell>
          <cell r="EU5">
            <v>0</v>
          </cell>
          <cell r="EX5">
            <v>4</v>
          </cell>
          <cell r="EY5">
            <v>4</v>
          </cell>
          <cell r="EZ5">
            <v>0</v>
          </cell>
          <cell r="FA5">
            <v>0</v>
          </cell>
        </row>
        <row r="6">
          <cell r="C6">
            <v>5</v>
          </cell>
          <cell r="D6" t="str">
            <v>Andorra</v>
          </cell>
          <cell r="AE6">
            <v>5</v>
          </cell>
          <cell r="AF6" t="str">
            <v xml:space="preserve"> </v>
          </cell>
          <cell r="AJ6">
            <v>5</v>
          </cell>
          <cell r="AK6" t="str">
            <v>Andorra</v>
          </cell>
          <cell r="BM6">
            <v>0</v>
          </cell>
          <cell r="BN6">
            <v>0</v>
          </cell>
          <cell r="DU6">
            <v>5</v>
          </cell>
          <cell r="DV6" t="str">
            <v>Mixed</v>
          </cell>
          <cell r="EA6">
            <v>5</v>
          </cell>
          <cell r="EB6" t="str">
            <v xml:space="preserve"> </v>
          </cell>
          <cell r="EI6">
            <v>5</v>
          </cell>
          <cell r="EJ6" t="str">
            <v>Mixed</v>
          </cell>
          <cell r="EP6" t="str">
            <v xml:space="preserve"> </v>
          </cell>
          <cell r="EQ6">
            <v>0</v>
          </cell>
          <cell r="ET6" t="str">
            <v xml:space="preserve"> </v>
          </cell>
          <cell r="EU6">
            <v>0</v>
          </cell>
          <cell r="EX6">
            <v>5</v>
          </cell>
          <cell r="EY6">
            <v>5</v>
          </cell>
          <cell r="EZ6">
            <v>0</v>
          </cell>
          <cell r="FA6">
            <v>0</v>
          </cell>
        </row>
        <row r="7">
          <cell r="C7">
            <v>6</v>
          </cell>
          <cell r="D7" t="str">
            <v>Angola</v>
          </cell>
          <cell r="AE7">
            <v>6</v>
          </cell>
          <cell r="AF7" t="str">
            <v xml:space="preserve"> </v>
          </cell>
          <cell r="AJ7">
            <v>6</v>
          </cell>
          <cell r="AK7" t="str">
            <v>Angola</v>
          </cell>
          <cell r="BM7">
            <v>0</v>
          </cell>
          <cell r="BN7">
            <v>0</v>
          </cell>
          <cell r="DU7">
            <v>6</v>
          </cell>
          <cell r="DV7" t="str">
            <v>Parking</v>
          </cell>
          <cell r="EA7">
            <v>6</v>
          </cell>
          <cell r="EB7" t="str">
            <v xml:space="preserve"> </v>
          </cell>
          <cell r="EI7">
            <v>6</v>
          </cell>
          <cell r="EJ7" t="str">
            <v>Parking</v>
          </cell>
          <cell r="EP7" t="str">
            <v xml:space="preserve"> </v>
          </cell>
          <cell r="EQ7">
            <v>0</v>
          </cell>
          <cell r="ET7" t="str">
            <v xml:space="preserve"> </v>
          </cell>
          <cell r="EU7">
            <v>0</v>
          </cell>
          <cell r="EX7">
            <v>6</v>
          </cell>
          <cell r="EY7">
            <v>6</v>
          </cell>
          <cell r="EZ7">
            <v>0</v>
          </cell>
          <cell r="FA7">
            <v>0</v>
          </cell>
        </row>
        <row r="8">
          <cell r="C8">
            <v>7</v>
          </cell>
          <cell r="D8" t="str">
            <v>Anguilla</v>
          </cell>
          <cell r="AE8">
            <v>7</v>
          </cell>
          <cell r="AF8" t="str">
            <v xml:space="preserve"> </v>
          </cell>
          <cell r="AJ8">
            <v>7</v>
          </cell>
          <cell r="AK8" t="str">
            <v>Anguilla</v>
          </cell>
          <cell r="BM8">
            <v>0</v>
          </cell>
          <cell r="BN8">
            <v>0</v>
          </cell>
          <cell r="DU8">
            <v>7</v>
          </cell>
          <cell r="DV8" t="str">
            <v>Student Housing</v>
          </cell>
          <cell r="EA8">
            <v>7</v>
          </cell>
          <cell r="EB8" t="str">
            <v xml:space="preserve"> </v>
          </cell>
          <cell r="EI8">
            <v>7</v>
          </cell>
          <cell r="EJ8" t="str">
            <v>Student Housing</v>
          </cell>
          <cell r="EP8" t="str">
            <v xml:space="preserve"> </v>
          </cell>
          <cell r="EQ8">
            <v>0</v>
          </cell>
          <cell r="ET8" t="str">
            <v xml:space="preserve"> </v>
          </cell>
          <cell r="EU8">
            <v>0</v>
          </cell>
          <cell r="EX8">
            <v>7</v>
          </cell>
          <cell r="EY8">
            <v>7</v>
          </cell>
          <cell r="EZ8">
            <v>0</v>
          </cell>
          <cell r="FA8">
            <v>0</v>
          </cell>
        </row>
        <row r="9">
          <cell r="C9">
            <v>8</v>
          </cell>
          <cell r="D9" t="str">
            <v>Antarctica</v>
          </cell>
          <cell r="AE9">
            <v>8</v>
          </cell>
          <cell r="AF9" t="str">
            <v xml:space="preserve"> </v>
          </cell>
          <cell r="AJ9">
            <v>8</v>
          </cell>
          <cell r="AK9" t="str">
            <v>Antarctica</v>
          </cell>
          <cell r="BM9">
            <v>0</v>
          </cell>
          <cell r="BN9">
            <v>0</v>
          </cell>
          <cell r="DU9">
            <v>8</v>
          </cell>
          <cell r="DV9" t="str">
            <v>Hotel</v>
          </cell>
          <cell r="EA9">
            <v>8</v>
          </cell>
          <cell r="EB9" t="str">
            <v xml:space="preserve"> </v>
          </cell>
          <cell r="EI9">
            <v>8</v>
          </cell>
          <cell r="EJ9" t="str">
            <v>Hotel</v>
          </cell>
          <cell r="EP9" t="str">
            <v xml:space="preserve"> </v>
          </cell>
          <cell r="EQ9">
            <v>0</v>
          </cell>
          <cell r="ET9" t="str">
            <v xml:space="preserve"> </v>
          </cell>
          <cell r="EU9">
            <v>0</v>
          </cell>
          <cell r="EX9">
            <v>8</v>
          </cell>
          <cell r="EY9">
            <v>8</v>
          </cell>
          <cell r="EZ9">
            <v>0</v>
          </cell>
          <cell r="FA9">
            <v>0</v>
          </cell>
        </row>
        <row r="10">
          <cell r="C10">
            <v>9</v>
          </cell>
          <cell r="D10" t="str">
            <v>Antigua and Barbuda</v>
          </cell>
          <cell r="AE10">
            <v>9</v>
          </cell>
          <cell r="AF10" t="str">
            <v xml:space="preserve"> </v>
          </cell>
          <cell r="AJ10">
            <v>9</v>
          </cell>
          <cell r="AK10" t="str">
            <v>Antigua and Barbuda</v>
          </cell>
          <cell r="BM10">
            <v>0</v>
          </cell>
          <cell r="BN10">
            <v>0</v>
          </cell>
          <cell r="DU10">
            <v>9</v>
          </cell>
          <cell r="DV10" t="str">
            <v>Leisure</v>
          </cell>
          <cell r="EA10">
            <v>9</v>
          </cell>
          <cell r="EB10" t="str">
            <v xml:space="preserve"> </v>
          </cell>
          <cell r="EI10">
            <v>9</v>
          </cell>
          <cell r="EJ10" t="str">
            <v>Leisure</v>
          </cell>
          <cell r="EP10" t="str">
            <v xml:space="preserve"> </v>
          </cell>
          <cell r="EQ10">
            <v>0</v>
          </cell>
          <cell r="ET10" t="str">
            <v xml:space="preserve"> </v>
          </cell>
          <cell r="EU10">
            <v>0</v>
          </cell>
          <cell r="EX10">
            <v>9</v>
          </cell>
          <cell r="EY10">
            <v>9</v>
          </cell>
          <cell r="EZ10">
            <v>0</v>
          </cell>
          <cell r="FA10">
            <v>0</v>
          </cell>
        </row>
        <row r="11">
          <cell r="C11">
            <v>10</v>
          </cell>
          <cell r="D11" t="str">
            <v>Argentina</v>
          </cell>
          <cell r="AE11">
            <v>10</v>
          </cell>
          <cell r="AF11" t="str">
            <v xml:space="preserve"> </v>
          </cell>
          <cell r="AJ11">
            <v>10</v>
          </cell>
          <cell r="AK11" t="str">
            <v>Argentina</v>
          </cell>
          <cell r="BM11">
            <v>0</v>
          </cell>
          <cell r="BN11">
            <v>0</v>
          </cell>
          <cell r="DU11">
            <v>10</v>
          </cell>
          <cell r="DV11" t="str">
            <v>Health Care</v>
          </cell>
          <cell r="EA11">
            <v>10</v>
          </cell>
          <cell r="EB11" t="str">
            <v xml:space="preserve"> </v>
          </cell>
          <cell r="EI11">
            <v>10</v>
          </cell>
          <cell r="EJ11" t="str">
            <v>Health Care</v>
          </cell>
          <cell r="EP11" t="str">
            <v xml:space="preserve"> </v>
          </cell>
          <cell r="EQ11">
            <v>0</v>
          </cell>
          <cell r="ET11" t="str">
            <v xml:space="preserve"> </v>
          </cell>
          <cell r="EU11">
            <v>0</v>
          </cell>
          <cell r="EX11">
            <v>10</v>
          </cell>
          <cell r="EY11">
            <v>10</v>
          </cell>
          <cell r="EZ11">
            <v>0</v>
          </cell>
          <cell r="FA11">
            <v>0</v>
          </cell>
        </row>
        <row r="12">
          <cell r="C12">
            <v>11</v>
          </cell>
          <cell r="D12" t="str">
            <v>Armenia</v>
          </cell>
          <cell r="AE12">
            <v>11</v>
          </cell>
          <cell r="AF12" t="str">
            <v xml:space="preserve"> </v>
          </cell>
          <cell r="AJ12">
            <v>11</v>
          </cell>
          <cell r="AK12" t="str">
            <v>Armenia</v>
          </cell>
          <cell r="BM12">
            <v>0</v>
          </cell>
          <cell r="BN12">
            <v>0</v>
          </cell>
          <cell r="DU12">
            <v>11</v>
          </cell>
          <cell r="DV12" t="str">
            <v>Aged Care</v>
          </cell>
          <cell r="EA12">
            <v>11</v>
          </cell>
          <cell r="EB12" t="str">
            <v xml:space="preserve"> </v>
          </cell>
          <cell r="EI12">
            <v>11</v>
          </cell>
          <cell r="EJ12" t="str">
            <v>Aged Care</v>
          </cell>
          <cell r="EP12" t="str">
            <v xml:space="preserve"> </v>
          </cell>
          <cell r="EQ12">
            <v>0</v>
          </cell>
        </row>
        <row r="13">
          <cell r="C13">
            <v>12</v>
          </cell>
          <cell r="D13" t="str">
            <v>Aruba</v>
          </cell>
          <cell r="AE13">
            <v>12</v>
          </cell>
          <cell r="AF13" t="str">
            <v xml:space="preserve"> </v>
          </cell>
          <cell r="AJ13">
            <v>12</v>
          </cell>
          <cell r="AK13" t="str">
            <v>Aruba</v>
          </cell>
          <cell r="BM13">
            <v>0</v>
          </cell>
          <cell r="BN13">
            <v>0</v>
          </cell>
          <cell r="DU13">
            <v>12</v>
          </cell>
          <cell r="DV13" t="str">
            <v>Development</v>
          </cell>
          <cell r="EA13">
            <v>12</v>
          </cell>
          <cell r="EB13" t="str">
            <v xml:space="preserve"> </v>
          </cell>
          <cell r="EI13">
            <v>12</v>
          </cell>
          <cell r="EJ13" t="str">
            <v>Development</v>
          </cell>
          <cell r="EP13" t="str">
            <v xml:space="preserve"> </v>
          </cell>
          <cell r="EQ13">
            <v>0</v>
          </cell>
          <cell r="ET13" t="str">
            <v/>
          </cell>
        </row>
        <row r="14">
          <cell r="C14">
            <v>13</v>
          </cell>
          <cell r="D14" t="str">
            <v>Australia</v>
          </cell>
          <cell r="AE14">
            <v>13</v>
          </cell>
          <cell r="AF14" t="str">
            <v xml:space="preserve"> </v>
          </cell>
          <cell r="AJ14">
            <v>13</v>
          </cell>
          <cell r="AK14" t="str">
            <v>Australia</v>
          </cell>
          <cell r="BM14">
            <v>0</v>
          </cell>
          <cell r="BN14">
            <v>0</v>
          </cell>
          <cell r="DU14">
            <v>13</v>
          </cell>
          <cell r="DV14" t="str">
            <v>Development Office</v>
          </cell>
          <cell r="EA14">
            <v>13</v>
          </cell>
          <cell r="EB14" t="str">
            <v xml:space="preserve"> </v>
          </cell>
          <cell r="EI14">
            <v>13</v>
          </cell>
          <cell r="EJ14" t="str">
            <v>Development Office</v>
          </cell>
          <cell r="EP14" t="str">
            <v xml:space="preserve"> </v>
          </cell>
          <cell r="EQ14">
            <v>0</v>
          </cell>
          <cell r="ET14">
            <v>0</v>
          </cell>
        </row>
        <row r="15">
          <cell r="C15">
            <v>14</v>
          </cell>
          <cell r="D15" t="str">
            <v>Austria</v>
          </cell>
          <cell r="AE15">
            <v>14</v>
          </cell>
          <cell r="AF15" t="str">
            <v xml:space="preserve"> </v>
          </cell>
          <cell r="AJ15">
            <v>14</v>
          </cell>
          <cell r="AK15" t="str">
            <v>Austria</v>
          </cell>
          <cell r="BM15">
            <v>0</v>
          </cell>
          <cell r="BN15">
            <v>0</v>
          </cell>
          <cell r="DU15">
            <v>14</v>
          </cell>
          <cell r="DV15" t="str">
            <v>Development Retail</v>
          </cell>
          <cell r="EA15">
            <v>14</v>
          </cell>
          <cell r="EB15" t="str">
            <v xml:space="preserve"> </v>
          </cell>
          <cell r="EI15">
            <v>14</v>
          </cell>
          <cell r="EJ15" t="str">
            <v>Development Retail</v>
          </cell>
          <cell r="EP15" t="str">
            <v xml:space="preserve"> </v>
          </cell>
          <cell r="EQ15">
            <v>0</v>
          </cell>
          <cell r="ET15">
            <v>100</v>
          </cell>
        </row>
        <row r="16">
          <cell r="C16">
            <v>15</v>
          </cell>
          <cell r="D16" t="str">
            <v>Azerbaijan</v>
          </cell>
          <cell r="AE16">
            <v>15</v>
          </cell>
          <cell r="AF16" t="str">
            <v xml:space="preserve"> </v>
          </cell>
          <cell r="AJ16">
            <v>15</v>
          </cell>
          <cell r="AK16" t="str">
            <v>Azerbaijan</v>
          </cell>
          <cell r="BM16">
            <v>0</v>
          </cell>
          <cell r="BN16">
            <v>0</v>
          </cell>
          <cell r="DU16">
            <v>15</v>
          </cell>
          <cell r="DV16" t="str">
            <v>Development Industrial / Logistics</v>
          </cell>
          <cell r="EA16">
            <v>15</v>
          </cell>
          <cell r="EB16" t="str">
            <v xml:space="preserve"> </v>
          </cell>
          <cell r="EI16">
            <v>15</v>
          </cell>
          <cell r="EJ16" t="str">
            <v>Development Industrial / Logistics</v>
          </cell>
          <cell r="EP16" t="str">
            <v xml:space="preserve"> </v>
          </cell>
          <cell r="EQ16">
            <v>0</v>
          </cell>
          <cell r="ET16" t="str">
            <v>Top tenants and percentages have not been specified yet.</v>
          </cell>
        </row>
        <row r="17">
          <cell r="C17">
            <v>16</v>
          </cell>
          <cell r="D17" t="str">
            <v>Bahamas</v>
          </cell>
          <cell r="AE17">
            <v>16</v>
          </cell>
          <cell r="AF17" t="str">
            <v xml:space="preserve"> </v>
          </cell>
          <cell r="AJ17">
            <v>16</v>
          </cell>
          <cell r="AK17" t="str">
            <v>Bahamas</v>
          </cell>
          <cell r="BM17">
            <v>0</v>
          </cell>
          <cell r="BN17">
            <v>0</v>
          </cell>
          <cell r="DU17">
            <v>16</v>
          </cell>
          <cell r="DV17" t="str">
            <v>Development Residential</v>
          </cell>
          <cell r="EA17">
            <v>16</v>
          </cell>
          <cell r="EB17" t="str">
            <v xml:space="preserve"> </v>
          </cell>
          <cell r="EI17">
            <v>16</v>
          </cell>
          <cell r="EJ17" t="str">
            <v>Development Residential</v>
          </cell>
          <cell r="EP17" t="str">
            <v xml:space="preserve"> </v>
          </cell>
          <cell r="EQ17">
            <v>0</v>
          </cell>
        </row>
        <row r="18">
          <cell r="C18">
            <v>17</v>
          </cell>
          <cell r="D18" t="str">
            <v>Bahrain</v>
          </cell>
          <cell r="AE18">
            <v>17</v>
          </cell>
          <cell r="AF18" t="str">
            <v xml:space="preserve"> </v>
          </cell>
          <cell r="AJ18">
            <v>17</v>
          </cell>
          <cell r="AK18" t="str">
            <v>Bahrain</v>
          </cell>
          <cell r="BM18">
            <v>0</v>
          </cell>
          <cell r="BN18">
            <v>0</v>
          </cell>
          <cell r="DU18">
            <v>17</v>
          </cell>
          <cell r="DV18" t="str">
            <v>Development Mixed</v>
          </cell>
          <cell r="EA18">
            <v>17</v>
          </cell>
          <cell r="EB18" t="str">
            <v xml:space="preserve"> </v>
          </cell>
          <cell r="EI18">
            <v>17</v>
          </cell>
          <cell r="EJ18" t="str">
            <v>Development Mixed</v>
          </cell>
          <cell r="EP18" t="str">
            <v xml:space="preserve"> </v>
          </cell>
          <cell r="EQ18">
            <v>0</v>
          </cell>
        </row>
        <row r="19">
          <cell r="C19">
            <v>18</v>
          </cell>
          <cell r="D19" t="str">
            <v>Bangladesh</v>
          </cell>
          <cell r="AE19">
            <v>18</v>
          </cell>
          <cell r="AF19" t="str">
            <v xml:space="preserve"> </v>
          </cell>
          <cell r="AJ19">
            <v>18</v>
          </cell>
          <cell r="AK19" t="str">
            <v>Bangladesh</v>
          </cell>
          <cell r="BM19">
            <v>0</v>
          </cell>
          <cell r="BN19">
            <v>0</v>
          </cell>
          <cell r="DU19">
            <v>18</v>
          </cell>
          <cell r="DV19" t="str">
            <v>Development Parking</v>
          </cell>
          <cell r="EA19">
            <v>18</v>
          </cell>
          <cell r="EB19" t="str">
            <v xml:space="preserve"> </v>
          </cell>
          <cell r="EI19">
            <v>18</v>
          </cell>
          <cell r="EJ19" t="str">
            <v>Development Parking</v>
          </cell>
          <cell r="EP19" t="str">
            <v xml:space="preserve"> </v>
          </cell>
          <cell r="EQ19">
            <v>0</v>
          </cell>
        </row>
        <row r="20">
          <cell r="C20">
            <v>19</v>
          </cell>
          <cell r="D20" t="str">
            <v>Barbados</v>
          </cell>
          <cell r="AE20">
            <v>19</v>
          </cell>
          <cell r="AF20" t="str">
            <v xml:space="preserve"> </v>
          </cell>
          <cell r="AJ20">
            <v>19</v>
          </cell>
          <cell r="AK20" t="str">
            <v>Barbados</v>
          </cell>
          <cell r="BM20">
            <v>0</v>
          </cell>
          <cell r="BN20">
            <v>0</v>
          </cell>
          <cell r="DU20">
            <v>19</v>
          </cell>
          <cell r="DV20" t="str">
            <v>Development Student Housing</v>
          </cell>
          <cell r="EA20">
            <v>19</v>
          </cell>
          <cell r="EB20" t="str">
            <v xml:space="preserve"> </v>
          </cell>
          <cell r="EI20">
            <v>19</v>
          </cell>
          <cell r="EJ20" t="str">
            <v>Development Student Housing</v>
          </cell>
          <cell r="EP20" t="str">
            <v xml:space="preserve"> </v>
          </cell>
          <cell r="EQ20">
            <v>0</v>
          </cell>
        </row>
        <row r="21">
          <cell r="C21">
            <v>20</v>
          </cell>
          <cell r="D21" t="str">
            <v>Belarus</v>
          </cell>
          <cell r="AE21">
            <v>20</v>
          </cell>
          <cell r="AF21" t="str">
            <v xml:space="preserve"> </v>
          </cell>
          <cell r="AJ21">
            <v>20</v>
          </cell>
          <cell r="AK21" t="str">
            <v>Belarus</v>
          </cell>
          <cell r="BM21">
            <v>0</v>
          </cell>
          <cell r="BN21">
            <v>0</v>
          </cell>
          <cell r="DU21">
            <v>20</v>
          </cell>
          <cell r="DV21" t="str">
            <v>Development Hotel</v>
          </cell>
          <cell r="EA21">
            <v>20</v>
          </cell>
          <cell r="EB21" t="str">
            <v xml:space="preserve"> </v>
          </cell>
          <cell r="EI21">
            <v>20</v>
          </cell>
          <cell r="EJ21" t="str">
            <v>Development Hotel</v>
          </cell>
          <cell r="EP21" t="str">
            <v xml:space="preserve"> </v>
          </cell>
          <cell r="EQ21">
            <v>0</v>
          </cell>
        </row>
        <row r="22">
          <cell r="C22">
            <v>21</v>
          </cell>
          <cell r="D22" t="str">
            <v>Belgium</v>
          </cell>
          <cell r="AE22">
            <v>21</v>
          </cell>
          <cell r="AF22" t="str">
            <v xml:space="preserve"> </v>
          </cell>
          <cell r="AJ22">
            <v>21</v>
          </cell>
          <cell r="AK22" t="str">
            <v>Belgium</v>
          </cell>
          <cell r="BM22">
            <v>0</v>
          </cell>
          <cell r="BN22">
            <v>0</v>
          </cell>
          <cell r="DU22">
            <v>21</v>
          </cell>
          <cell r="DV22" t="str">
            <v>Development Leisure</v>
          </cell>
          <cell r="EA22">
            <v>21</v>
          </cell>
          <cell r="EB22" t="str">
            <v xml:space="preserve"> </v>
          </cell>
          <cell r="EI22">
            <v>21</v>
          </cell>
          <cell r="EJ22" t="str">
            <v>Development Leisure</v>
          </cell>
          <cell r="EP22" t="str">
            <v xml:space="preserve"> </v>
          </cell>
          <cell r="EQ22">
            <v>0</v>
          </cell>
        </row>
        <row r="23">
          <cell r="C23">
            <v>22</v>
          </cell>
          <cell r="D23" t="str">
            <v>Belize</v>
          </cell>
          <cell r="AE23">
            <v>22</v>
          </cell>
          <cell r="AF23" t="str">
            <v xml:space="preserve"> </v>
          </cell>
          <cell r="AJ23">
            <v>22</v>
          </cell>
          <cell r="AK23" t="str">
            <v>Belize</v>
          </cell>
          <cell r="BM23">
            <v>0</v>
          </cell>
          <cell r="BN23">
            <v>0</v>
          </cell>
          <cell r="DU23">
            <v>22</v>
          </cell>
          <cell r="DV23" t="str">
            <v>Development Healthcare</v>
          </cell>
          <cell r="EA23">
            <v>22</v>
          </cell>
          <cell r="EB23" t="str">
            <v xml:space="preserve"> </v>
          </cell>
          <cell r="EI23">
            <v>22</v>
          </cell>
          <cell r="EJ23" t="str">
            <v>Development Healthcare</v>
          </cell>
          <cell r="EP23" t="str">
            <v xml:space="preserve"> </v>
          </cell>
          <cell r="EQ23">
            <v>0</v>
          </cell>
        </row>
        <row r="24">
          <cell r="C24">
            <v>23</v>
          </cell>
          <cell r="D24" t="str">
            <v>Benin</v>
          </cell>
          <cell r="AE24">
            <v>23</v>
          </cell>
          <cell r="AF24" t="str">
            <v xml:space="preserve"> </v>
          </cell>
          <cell r="AJ24">
            <v>23</v>
          </cell>
          <cell r="AK24" t="str">
            <v>Benin</v>
          </cell>
          <cell r="BM24">
            <v>0</v>
          </cell>
          <cell r="BN24">
            <v>0</v>
          </cell>
          <cell r="DU24">
            <v>23</v>
          </cell>
          <cell r="DV24" t="str">
            <v>Development Aged care</v>
          </cell>
          <cell r="EA24">
            <v>23</v>
          </cell>
          <cell r="EB24" t="str">
            <v xml:space="preserve"> </v>
          </cell>
          <cell r="EI24">
            <v>23</v>
          </cell>
          <cell r="EJ24" t="str">
            <v>Development Aged care</v>
          </cell>
          <cell r="EP24" t="str">
            <v xml:space="preserve"> </v>
          </cell>
          <cell r="EQ24">
            <v>0</v>
          </cell>
        </row>
        <row r="25">
          <cell r="C25">
            <v>24</v>
          </cell>
          <cell r="D25" t="str">
            <v>Bermuda</v>
          </cell>
          <cell r="AE25">
            <v>24</v>
          </cell>
          <cell r="AF25" t="str">
            <v xml:space="preserve"> </v>
          </cell>
          <cell r="AJ25">
            <v>24</v>
          </cell>
          <cell r="AK25" t="str">
            <v>Bermuda</v>
          </cell>
          <cell r="BM25">
            <v>0</v>
          </cell>
          <cell r="BN25">
            <v>0</v>
          </cell>
          <cell r="DU25">
            <v>24</v>
          </cell>
          <cell r="DV25" t="str">
            <v>Other</v>
          </cell>
          <cell r="EA25">
            <v>24</v>
          </cell>
          <cell r="EB25" t="str">
            <v xml:space="preserve"> </v>
          </cell>
          <cell r="EI25">
            <v>24</v>
          </cell>
          <cell r="EJ25" t="str">
            <v>Other</v>
          </cell>
          <cell r="EP25" t="str">
            <v xml:space="preserve"> </v>
          </cell>
          <cell r="EQ25">
            <v>0</v>
          </cell>
        </row>
        <row r="26">
          <cell r="C26">
            <v>25</v>
          </cell>
          <cell r="D26" t="str">
            <v>Bhutan</v>
          </cell>
          <cell r="AE26">
            <v>25</v>
          </cell>
          <cell r="AF26" t="str">
            <v xml:space="preserve"> </v>
          </cell>
          <cell r="AJ26">
            <v>25</v>
          </cell>
          <cell r="AK26" t="str">
            <v>Bhutan</v>
          </cell>
          <cell r="BM26">
            <v>0</v>
          </cell>
          <cell r="BN26">
            <v>0</v>
          </cell>
        </row>
        <row r="27">
          <cell r="C27">
            <v>26</v>
          </cell>
          <cell r="D27" t="str">
            <v>Bolivia</v>
          </cell>
          <cell r="AE27">
            <v>26</v>
          </cell>
          <cell r="AF27" t="str">
            <v xml:space="preserve"> </v>
          </cell>
          <cell r="AJ27">
            <v>26</v>
          </cell>
          <cell r="AK27" t="str">
            <v>Bolivia</v>
          </cell>
          <cell r="BM27">
            <v>0</v>
          </cell>
          <cell r="BN27">
            <v>0</v>
          </cell>
        </row>
        <row r="28">
          <cell r="C28">
            <v>27</v>
          </cell>
          <cell r="D28" t="str">
            <v>Bosnia and Herzegovina</v>
          </cell>
          <cell r="AE28">
            <v>27</v>
          </cell>
          <cell r="AF28" t="str">
            <v xml:space="preserve"> </v>
          </cell>
          <cell r="AJ28">
            <v>27</v>
          </cell>
          <cell r="AK28" t="str">
            <v>Bosnia and Herzegovina</v>
          </cell>
          <cell r="BM28">
            <v>0</v>
          </cell>
          <cell r="BN28">
            <v>0</v>
          </cell>
        </row>
        <row r="29">
          <cell r="C29">
            <v>28</v>
          </cell>
          <cell r="D29" t="str">
            <v>Botswana</v>
          </cell>
          <cell r="AE29">
            <v>28</v>
          </cell>
          <cell r="AF29" t="str">
            <v xml:space="preserve"> </v>
          </cell>
          <cell r="AJ29">
            <v>28</v>
          </cell>
          <cell r="AK29" t="str">
            <v>Botswana</v>
          </cell>
          <cell r="BM29">
            <v>0</v>
          </cell>
          <cell r="BN29">
            <v>0</v>
          </cell>
        </row>
        <row r="30">
          <cell r="C30">
            <v>29</v>
          </cell>
          <cell r="D30" t="str">
            <v>Bouvet Island</v>
          </cell>
          <cell r="AE30">
            <v>29</v>
          </cell>
          <cell r="AF30" t="str">
            <v xml:space="preserve"> </v>
          </cell>
          <cell r="AJ30">
            <v>29</v>
          </cell>
          <cell r="AK30" t="str">
            <v>Bouvet Island</v>
          </cell>
          <cell r="BM30">
            <v>0</v>
          </cell>
          <cell r="BN30">
            <v>0</v>
          </cell>
        </row>
        <row r="31">
          <cell r="C31">
            <v>30</v>
          </cell>
          <cell r="D31" t="str">
            <v>Brazil</v>
          </cell>
          <cell r="AE31">
            <v>30</v>
          </cell>
          <cell r="AF31" t="str">
            <v xml:space="preserve"> </v>
          </cell>
          <cell r="AJ31">
            <v>30</v>
          </cell>
          <cell r="AK31" t="str">
            <v>Brazil</v>
          </cell>
          <cell r="BM31">
            <v>0</v>
          </cell>
          <cell r="BN31">
            <v>0</v>
          </cell>
        </row>
        <row r="32">
          <cell r="C32">
            <v>31</v>
          </cell>
          <cell r="D32" t="str">
            <v>British Virgin Islands</v>
          </cell>
          <cell r="AE32">
            <v>31</v>
          </cell>
          <cell r="AF32" t="str">
            <v xml:space="preserve"> </v>
          </cell>
          <cell r="AJ32">
            <v>31</v>
          </cell>
          <cell r="AK32" t="str">
            <v>British Virgin Islands</v>
          </cell>
          <cell r="BM32">
            <v>0</v>
          </cell>
          <cell r="BN32">
            <v>0</v>
          </cell>
        </row>
        <row r="33">
          <cell r="C33">
            <v>32</v>
          </cell>
          <cell r="D33" t="str">
            <v>Brunei Darussalam</v>
          </cell>
          <cell r="AE33">
            <v>32</v>
          </cell>
          <cell r="AF33" t="str">
            <v xml:space="preserve"> </v>
          </cell>
          <cell r="AJ33">
            <v>32</v>
          </cell>
          <cell r="AK33" t="str">
            <v>Brunei Darussalam</v>
          </cell>
          <cell r="BM33">
            <v>0</v>
          </cell>
          <cell r="BN33">
            <v>0</v>
          </cell>
        </row>
        <row r="34">
          <cell r="C34">
            <v>33</v>
          </cell>
          <cell r="D34" t="str">
            <v>Bulgaria</v>
          </cell>
          <cell r="AE34">
            <v>33</v>
          </cell>
          <cell r="AF34" t="str">
            <v xml:space="preserve"> </v>
          </cell>
          <cell r="AJ34">
            <v>33</v>
          </cell>
          <cell r="AK34" t="str">
            <v>Bulgaria</v>
          </cell>
          <cell r="BM34">
            <v>0</v>
          </cell>
          <cell r="BN34">
            <v>0</v>
          </cell>
        </row>
        <row r="35">
          <cell r="C35">
            <v>34</v>
          </cell>
          <cell r="D35" t="str">
            <v>Burkina Faso</v>
          </cell>
          <cell r="AE35">
            <v>34</v>
          </cell>
          <cell r="AF35" t="str">
            <v xml:space="preserve"> </v>
          </cell>
          <cell r="AJ35">
            <v>34</v>
          </cell>
          <cell r="AK35" t="str">
            <v>Burkina Faso</v>
          </cell>
          <cell r="BM35">
            <v>0</v>
          </cell>
          <cell r="BN35">
            <v>0</v>
          </cell>
        </row>
        <row r="36">
          <cell r="C36">
            <v>35</v>
          </cell>
          <cell r="D36" t="str">
            <v>Burundi</v>
          </cell>
          <cell r="AE36">
            <v>35</v>
          </cell>
          <cell r="AF36" t="str">
            <v xml:space="preserve"> </v>
          </cell>
          <cell r="AJ36">
            <v>35</v>
          </cell>
          <cell r="AK36" t="str">
            <v>Burundi</v>
          </cell>
          <cell r="BM36">
            <v>0</v>
          </cell>
          <cell r="BN36">
            <v>0</v>
          </cell>
        </row>
        <row r="37">
          <cell r="C37">
            <v>36</v>
          </cell>
          <cell r="D37" t="str">
            <v>Cambodia</v>
          </cell>
          <cell r="AE37">
            <v>36</v>
          </cell>
          <cell r="AF37" t="str">
            <v xml:space="preserve"> </v>
          </cell>
          <cell r="AJ37">
            <v>36</v>
          </cell>
          <cell r="AK37" t="str">
            <v>Cambodia</v>
          </cell>
          <cell r="BM37">
            <v>0</v>
          </cell>
          <cell r="BN37">
            <v>0</v>
          </cell>
        </row>
        <row r="38">
          <cell r="C38">
            <v>37</v>
          </cell>
          <cell r="D38" t="str">
            <v>Cameroon</v>
          </cell>
          <cell r="AE38">
            <v>37</v>
          </cell>
          <cell r="AF38" t="str">
            <v xml:space="preserve"> </v>
          </cell>
          <cell r="AJ38">
            <v>37</v>
          </cell>
          <cell r="AK38" t="str">
            <v>Cameroon</v>
          </cell>
          <cell r="BM38">
            <v>0</v>
          </cell>
          <cell r="BN38">
            <v>0</v>
          </cell>
        </row>
        <row r="39">
          <cell r="C39">
            <v>38</v>
          </cell>
          <cell r="D39" t="str">
            <v>Canada</v>
          </cell>
          <cell r="AE39">
            <v>38</v>
          </cell>
          <cell r="AF39" t="str">
            <v xml:space="preserve"> </v>
          </cell>
          <cell r="AJ39">
            <v>38</v>
          </cell>
          <cell r="AK39" t="str">
            <v>Canada</v>
          </cell>
          <cell r="BM39">
            <v>0</v>
          </cell>
          <cell r="BN39">
            <v>0</v>
          </cell>
        </row>
        <row r="40">
          <cell r="C40">
            <v>39</v>
          </cell>
          <cell r="D40" t="str">
            <v>Cape Verde</v>
          </cell>
          <cell r="AE40">
            <v>39</v>
          </cell>
          <cell r="AF40" t="str">
            <v xml:space="preserve"> </v>
          </cell>
          <cell r="AJ40">
            <v>39</v>
          </cell>
          <cell r="AK40" t="str">
            <v>Cape Verde</v>
          </cell>
          <cell r="BM40">
            <v>0</v>
          </cell>
          <cell r="BN40">
            <v>0</v>
          </cell>
        </row>
        <row r="41">
          <cell r="C41">
            <v>40</v>
          </cell>
          <cell r="D41" t="str">
            <v>Cayman Islands</v>
          </cell>
          <cell r="AE41">
            <v>40</v>
          </cell>
          <cell r="AF41" t="str">
            <v xml:space="preserve"> </v>
          </cell>
          <cell r="AJ41">
            <v>40</v>
          </cell>
          <cell r="AK41" t="str">
            <v>Cayman Islands</v>
          </cell>
          <cell r="BM41">
            <v>0</v>
          </cell>
          <cell r="BN41">
            <v>0</v>
          </cell>
        </row>
        <row r="42">
          <cell r="C42">
            <v>41</v>
          </cell>
          <cell r="D42" t="str">
            <v>Central African Republic</v>
          </cell>
          <cell r="AE42">
            <v>41</v>
          </cell>
          <cell r="AF42" t="str">
            <v xml:space="preserve"> </v>
          </cell>
          <cell r="AJ42">
            <v>41</v>
          </cell>
          <cell r="AK42" t="str">
            <v>Central African Republic</v>
          </cell>
          <cell r="BM42">
            <v>0</v>
          </cell>
          <cell r="BN42">
            <v>0</v>
          </cell>
        </row>
        <row r="43">
          <cell r="C43">
            <v>42</v>
          </cell>
          <cell r="D43" t="str">
            <v>Chad</v>
          </cell>
          <cell r="AE43">
            <v>42</v>
          </cell>
          <cell r="AF43" t="str">
            <v xml:space="preserve"> </v>
          </cell>
          <cell r="AJ43">
            <v>42</v>
          </cell>
          <cell r="AK43" t="str">
            <v>Chad</v>
          </cell>
          <cell r="BM43">
            <v>0</v>
          </cell>
          <cell r="BN43">
            <v>0</v>
          </cell>
        </row>
        <row r="44">
          <cell r="C44">
            <v>43</v>
          </cell>
          <cell r="D44" t="str">
            <v>Chile</v>
          </cell>
          <cell r="AE44">
            <v>43</v>
          </cell>
          <cell r="AF44" t="str">
            <v xml:space="preserve"> </v>
          </cell>
          <cell r="AJ44">
            <v>43</v>
          </cell>
          <cell r="AK44" t="str">
            <v>Chile</v>
          </cell>
          <cell r="BM44">
            <v>0</v>
          </cell>
          <cell r="BN44">
            <v>0</v>
          </cell>
        </row>
        <row r="45">
          <cell r="C45">
            <v>44</v>
          </cell>
          <cell r="D45" t="str">
            <v>China</v>
          </cell>
          <cell r="AE45">
            <v>44</v>
          </cell>
          <cell r="AF45" t="str">
            <v xml:space="preserve"> </v>
          </cell>
          <cell r="AJ45">
            <v>44</v>
          </cell>
          <cell r="AK45" t="str">
            <v>China</v>
          </cell>
          <cell r="BM45">
            <v>0</v>
          </cell>
          <cell r="BN45">
            <v>0</v>
          </cell>
        </row>
        <row r="46">
          <cell r="C46">
            <v>45</v>
          </cell>
          <cell r="D46" t="str">
            <v>Christmas Island</v>
          </cell>
          <cell r="AE46">
            <v>45</v>
          </cell>
          <cell r="AF46" t="str">
            <v xml:space="preserve"> </v>
          </cell>
          <cell r="AJ46">
            <v>45</v>
          </cell>
          <cell r="AK46" t="str">
            <v>Christmas Island</v>
          </cell>
          <cell r="BM46">
            <v>0</v>
          </cell>
          <cell r="BN46">
            <v>0</v>
          </cell>
        </row>
        <row r="47">
          <cell r="C47">
            <v>46</v>
          </cell>
          <cell r="D47" t="str">
            <v>Cocos (Keeling) Islands</v>
          </cell>
          <cell r="AE47">
            <v>46</v>
          </cell>
          <cell r="AF47" t="str">
            <v xml:space="preserve"> </v>
          </cell>
          <cell r="AJ47">
            <v>46</v>
          </cell>
          <cell r="AK47" t="str">
            <v>Cocos (Keeling) Islands</v>
          </cell>
          <cell r="BM47">
            <v>0</v>
          </cell>
          <cell r="BN47">
            <v>0</v>
          </cell>
        </row>
        <row r="48">
          <cell r="C48">
            <v>47</v>
          </cell>
          <cell r="D48" t="str">
            <v>Colombia</v>
          </cell>
          <cell r="AE48">
            <v>47</v>
          </cell>
          <cell r="AF48" t="str">
            <v xml:space="preserve"> </v>
          </cell>
          <cell r="AJ48">
            <v>47</v>
          </cell>
          <cell r="AK48" t="str">
            <v>Colombia</v>
          </cell>
          <cell r="BM48">
            <v>0</v>
          </cell>
          <cell r="BN48">
            <v>0</v>
          </cell>
        </row>
        <row r="49">
          <cell r="C49">
            <v>48</v>
          </cell>
          <cell r="D49" t="str">
            <v>Comoros, Union of the</v>
          </cell>
          <cell r="AE49">
            <v>48</v>
          </cell>
          <cell r="AF49" t="str">
            <v xml:space="preserve"> </v>
          </cell>
          <cell r="AJ49">
            <v>48</v>
          </cell>
          <cell r="AK49" t="str">
            <v>Comoros, Union of the</v>
          </cell>
          <cell r="BM49">
            <v>0</v>
          </cell>
          <cell r="BN49">
            <v>0</v>
          </cell>
        </row>
        <row r="50">
          <cell r="C50">
            <v>49</v>
          </cell>
          <cell r="D50" t="str">
            <v>Congo</v>
          </cell>
          <cell r="AE50">
            <v>49</v>
          </cell>
          <cell r="AF50" t="str">
            <v xml:space="preserve"> </v>
          </cell>
          <cell r="AJ50">
            <v>49</v>
          </cell>
          <cell r="AK50" t="str">
            <v>Congo</v>
          </cell>
          <cell r="BM50">
            <v>0</v>
          </cell>
          <cell r="BN50">
            <v>0</v>
          </cell>
        </row>
        <row r="51">
          <cell r="C51">
            <v>50</v>
          </cell>
          <cell r="D51" t="str">
            <v>Congo</v>
          </cell>
          <cell r="AE51">
            <v>50</v>
          </cell>
          <cell r="AF51" t="str">
            <v xml:space="preserve"> </v>
          </cell>
          <cell r="AJ51">
            <v>50</v>
          </cell>
          <cell r="AK51" t="str">
            <v>Congo</v>
          </cell>
          <cell r="BM51">
            <v>0</v>
          </cell>
          <cell r="BN51">
            <v>0</v>
          </cell>
        </row>
        <row r="52">
          <cell r="C52">
            <v>51</v>
          </cell>
          <cell r="D52" t="str">
            <v>Cook Islands</v>
          </cell>
          <cell r="AE52">
            <v>51</v>
          </cell>
          <cell r="AF52" t="str">
            <v xml:space="preserve"> </v>
          </cell>
          <cell r="AJ52">
            <v>51</v>
          </cell>
          <cell r="AK52" t="str">
            <v>Cook Islands</v>
          </cell>
          <cell r="BM52">
            <v>0</v>
          </cell>
          <cell r="BN52">
            <v>0</v>
          </cell>
        </row>
        <row r="53">
          <cell r="C53">
            <v>52</v>
          </cell>
          <cell r="D53" t="str">
            <v>Costa Rica</v>
          </cell>
          <cell r="AE53">
            <v>52</v>
          </cell>
          <cell r="AF53" t="str">
            <v xml:space="preserve"> </v>
          </cell>
          <cell r="AJ53">
            <v>52</v>
          </cell>
          <cell r="AK53" t="str">
            <v>Costa Rica</v>
          </cell>
          <cell r="BM53">
            <v>0</v>
          </cell>
          <cell r="BN53">
            <v>0</v>
          </cell>
        </row>
        <row r="54">
          <cell r="C54">
            <v>53</v>
          </cell>
          <cell r="D54" t="str">
            <v>Cote D'Ivoire</v>
          </cell>
          <cell r="AE54">
            <v>53</v>
          </cell>
          <cell r="AF54" t="str">
            <v xml:space="preserve"> </v>
          </cell>
          <cell r="AJ54">
            <v>53</v>
          </cell>
          <cell r="AK54" t="str">
            <v>Cote D'Ivoire</v>
          </cell>
          <cell r="BM54">
            <v>0</v>
          </cell>
          <cell r="BN54">
            <v>0</v>
          </cell>
        </row>
        <row r="55">
          <cell r="C55">
            <v>54</v>
          </cell>
          <cell r="D55" t="str">
            <v>Croatia</v>
          </cell>
          <cell r="AE55">
            <v>54</v>
          </cell>
          <cell r="AF55" t="str">
            <v xml:space="preserve"> </v>
          </cell>
          <cell r="AJ55">
            <v>54</v>
          </cell>
          <cell r="AK55" t="str">
            <v>Croatia</v>
          </cell>
          <cell r="BM55">
            <v>0</v>
          </cell>
          <cell r="BN55">
            <v>0</v>
          </cell>
        </row>
        <row r="56">
          <cell r="C56">
            <v>55</v>
          </cell>
          <cell r="D56" t="str">
            <v>Cuba</v>
          </cell>
          <cell r="AE56">
            <v>55</v>
          </cell>
          <cell r="AF56" t="str">
            <v xml:space="preserve"> </v>
          </cell>
          <cell r="AJ56">
            <v>55</v>
          </cell>
          <cell r="AK56" t="str">
            <v>Cuba</v>
          </cell>
          <cell r="BM56">
            <v>0</v>
          </cell>
          <cell r="BN56">
            <v>0</v>
          </cell>
        </row>
        <row r="57">
          <cell r="C57">
            <v>56</v>
          </cell>
          <cell r="D57" t="str">
            <v>Cyprus</v>
          </cell>
          <cell r="AE57">
            <v>56</v>
          </cell>
          <cell r="AF57" t="str">
            <v xml:space="preserve"> </v>
          </cell>
          <cell r="AJ57">
            <v>56</v>
          </cell>
          <cell r="AK57" t="str">
            <v>Cyprus</v>
          </cell>
          <cell r="BM57">
            <v>0</v>
          </cell>
          <cell r="BN57">
            <v>0</v>
          </cell>
        </row>
        <row r="58">
          <cell r="C58">
            <v>57</v>
          </cell>
          <cell r="D58" t="str">
            <v>Czech Republic</v>
          </cell>
          <cell r="AE58">
            <v>57</v>
          </cell>
          <cell r="AF58" t="str">
            <v xml:space="preserve"> </v>
          </cell>
          <cell r="AJ58">
            <v>57</v>
          </cell>
          <cell r="AK58" t="str">
            <v>Czech Republic</v>
          </cell>
          <cell r="BM58">
            <v>0</v>
          </cell>
          <cell r="BN58">
            <v>0</v>
          </cell>
        </row>
        <row r="59">
          <cell r="C59">
            <v>58</v>
          </cell>
          <cell r="D59" t="str">
            <v>Denmark</v>
          </cell>
          <cell r="AE59">
            <v>58</v>
          </cell>
          <cell r="AF59" t="str">
            <v xml:space="preserve"> </v>
          </cell>
          <cell r="AJ59">
            <v>58</v>
          </cell>
          <cell r="AK59" t="str">
            <v>Denmark</v>
          </cell>
          <cell r="BM59">
            <v>0</v>
          </cell>
          <cell r="BN59">
            <v>0</v>
          </cell>
        </row>
        <row r="60">
          <cell r="C60">
            <v>59</v>
          </cell>
          <cell r="D60" t="str">
            <v>Djibouti</v>
          </cell>
          <cell r="AE60">
            <v>59</v>
          </cell>
          <cell r="AF60" t="str">
            <v xml:space="preserve"> </v>
          </cell>
          <cell r="AJ60">
            <v>59</v>
          </cell>
          <cell r="AK60" t="str">
            <v>Djibouti</v>
          </cell>
          <cell r="BM60">
            <v>0</v>
          </cell>
          <cell r="BN60">
            <v>0</v>
          </cell>
        </row>
        <row r="61">
          <cell r="C61">
            <v>60</v>
          </cell>
          <cell r="D61" t="str">
            <v>Dominica</v>
          </cell>
          <cell r="AE61">
            <v>60</v>
          </cell>
          <cell r="AF61" t="str">
            <v xml:space="preserve"> </v>
          </cell>
          <cell r="AJ61">
            <v>60</v>
          </cell>
          <cell r="AK61" t="str">
            <v>Dominica</v>
          </cell>
          <cell r="BM61">
            <v>0</v>
          </cell>
          <cell r="BN61">
            <v>0</v>
          </cell>
        </row>
        <row r="62">
          <cell r="C62">
            <v>61</v>
          </cell>
          <cell r="D62" t="str">
            <v>Dominican Republic</v>
          </cell>
          <cell r="AE62">
            <v>61</v>
          </cell>
          <cell r="AF62" t="str">
            <v xml:space="preserve"> </v>
          </cell>
          <cell r="AJ62">
            <v>61</v>
          </cell>
          <cell r="AK62" t="str">
            <v>Dominican Republic</v>
          </cell>
          <cell r="BM62">
            <v>0</v>
          </cell>
          <cell r="BN62">
            <v>0</v>
          </cell>
        </row>
        <row r="63">
          <cell r="C63">
            <v>62</v>
          </cell>
          <cell r="D63" t="str">
            <v>Ecuador</v>
          </cell>
          <cell r="AE63">
            <v>62</v>
          </cell>
          <cell r="AF63" t="str">
            <v xml:space="preserve"> </v>
          </cell>
          <cell r="AJ63">
            <v>62</v>
          </cell>
          <cell r="AK63" t="str">
            <v>Ecuador</v>
          </cell>
          <cell r="BM63">
            <v>0</v>
          </cell>
          <cell r="BN63">
            <v>0</v>
          </cell>
        </row>
        <row r="64">
          <cell r="C64">
            <v>63</v>
          </cell>
          <cell r="D64" t="str">
            <v>Egypt</v>
          </cell>
          <cell r="AE64">
            <v>63</v>
          </cell>
          <cell r="AF64" t="str">
            <v xml:space="preserve"> </v>
          </cell>
          <cell r="AJ64">
            <v>63</v>
          </cell>
          <cell r="AK64" t="str">
            <v>Egypt</v>
          </cell>
          <cell r="BM64">
            <v>0</v>
          </cell>
          <cell r="BN64">
            <v>0</v>
          </cell>
        </row>
        <row r="65">
          <cell r="C65">
            <v>64</v>
          </cell>
          <cell r="D65" t="str">
            <v>El Salvador</v>
          </cell>
          <cell r="AE65">
            <v>64</v>
          </cell>
          <cell r="AF65" t="str">
            <v xml:space="preserve"> </v>
          </cell>
          <cell r="AJ65">
            <v>64</v>
          </cell>
          <cell r="AK65" t="str">
            <v>El Salvador</v>
          </cell>
          <cell r="BM65">
            <v>0</v>
          </cell>
          <cell r="BN65">
            <v>0</v>
          </cell>
        </row>
        <row r="66">
          <cell r="C66">
            <v>65</v>
          </cell>
          <cell r="D66" t="str">
            <v>Equatorial Guinea</v>
          </cell>
          <cell r="AE66">
            <v>65</v>
          </cell>
          <cell r="AF66" t="str">
            <v xml:space="preserve"> </v>
          </cell>
          <cell r="AJ66">
            <v>65</v>
          </cell>
          <cell r="AK66" t="str">
            <v>Equatorial Guinea</v>
          </cell>
          <cell r="BM66">
            <v>0</v>
          </cell>
          <cell r="BN66">
            <v>0</v>
          </cell>
        </row>
        <row r="67">
          <cell r="C67">
            <v>66</v>
          </cell>
          <cell r="D67" t="str">
            <v>Eritrea</v>
          </cell>
          <cell r="AE67">
            <v>66</v>
          </cell>
          <cell r="AF67" t="str">
            <v xml:space="preserve"> </v>
          </cell>
          <cell r="AJ67">
            <v>66</v>
          </cell>
          <cell r="AK67" t="str">
            <v>Eritrea</v>
          </cell>
          <cell r="BM67">
            <v>0</v>
          </cell>
          <cell r="BN67">
            <v>0</v>
          </cell>
        </row>
        <row r="68">
          <cell r="C68">
            <v>67</v>
          </cell>
          <cell r="D68" t="str">
            <v>Estonia</v>
          </cell>
          <cell r="AE68">
            <v>67</v>
          </cell>
          <cell r="AF68" t="str">
            <v xml:space="preserve"> </v>
          </cell>
          <cell r="AJ68">
            <v>67</v>
          </cell>
          <cell r="AK68" t="str">
            <v>Estonia</v>
          </cell>
          <cell r="BM68">
            <v>0</v>
          </cell>
          <cell r="BN68">
            <v>0</v>
          </cell>
        </row>
        <row r="69">
          <cell r="C69">
            <v>68</v>
          </cell>
          <cell r="D69" t="str">
            <v>Ethiopia</v>
          </cell>
          <cell r="AE69">
            <v>68</v>
          </cell>
          <cell r="AF69" t="str">
            <v xml:space="preserve"> </v>
          </cell>
          <cell r="AJ69">
            <v>68</v>
          </cell>
          <cell r="AK69" t="str">
            <v>Ethiopia</v>
          </cell>
          <cell r="BM69">
            <v>0</v>
          </cell>
          <cell r="BN69">
            <v>0</v>
          </cell>
        </row>
        <row r="70">
          <cell r="C70">
            <v>69</v>
          </cell>
          <cell r="D70" t="str">
            <v>Faeroe Islands</v>
          </cell>
          <cell r="AE70">
            <v>69</v>
          </cell>
          <cell r="AF70" t="str">
            <v xml:space="preserve"> </v>
          </cell>
          <cell r="AJ70">
            <v>69</v>
          </cell>
          <cell r="AK70" t="str">
            <v>Faeroe Islands</v>
          </cell>
          <cell r="BM70">
            <v>0</v>
          </cell>
          <cell r="BN70">
            <v>0</v>
          </cell>
        </row>
        <row r="71">
          <cell r="C71">
            <v>70</v>
          </cell>
          <cell r="D71" t="str">
            <v>Falkland Islands</v>
          </cell>
          <cell r="AE71">
            <v>70</v>
          </cell>
          <cell r="AF71" t="str">
            <v xml:space="preserve"> </v>
          </cell>
          <cell r="AJ71">
            <v>70</v>
          </cell>
          <cell r="AK71" t="str">
            <v>Falkland Islands</v>
          </cell>
          <cell r="BM71">
            <v>0</v>
          </cell>
          <cell r="BN71">
            <v>0</v>
          </cell>
        </row>
        <row r="72">
          <cell r="C72">
            <v>71</v>
          </cell>
          <cell r="D72" t="str">
            <v>Fiji the Fiji Islands</v>
          </cell>
          <cell r="AE72">
            <v>71</v>
          </cell>
          <cell r="AF72" t="str">
            <v xml:space="preserve"> </v>
          </cell>
          <cell r="AJ72">
            <v>71</v>
          </cell>
          <cell r="AK72" t="str">
            <v>Fiji the Fiji Islands</v>
          </cell>
          <cell r="BM72">
            <v>0</v>
          </cell>
          <cell r="BN72">
            <v>0</v>
          </cell>
        </row>
        <row r="73">
          <cell r="C73">
            <v>72</v>
          </cell>
          <cell r="D73" t="str">
            <v>Finland</v>
          </cell>
          <cell r="AE73">
            <v>72</v>
          </cell>
          <cell r="AF73" t="str">
            <v xml:space="preserve"> </v>
          </cell>
          <cell r="AJ73">
            <v>72</v>
          </cell>
          <cell r="AK73" t="str">
            <v>Finland</v>
          </cell>
          <cell r="BM73">
            <v>0</v>
          </cell>
          <cell r="BN73">
            <v>0</v>
          </cell>
        </row>
        <row r="74">
          <cell r="C74">
            <v>73</v>
          </cell>
          <cell r="D74" t="str">
            <v>France</v>
          </cell>
          <cell r="AE74">
            <v>73</v>
          </cell>
          <cell r="AF74" t="str">
            <v xml:space="preserve"> </v>
          </cell>
          <cell r="AJ74">
            <v>73</v>
          </cell>
          <cell r="AK74" t="str">
            <v>France</v>
          </cell>
          <cell r="BM74">
            <v>0</v>
          </cell>
          <cell r="BN74">
            <v>0</v>
          </cell>
        </row>
        <row r="75">
          <cell r="C75">
            <v>74</v>
          </cell>
          <cell r="D75" t="str">
            <v>French Guiana</v>
          </cell>
          <cell r="AE75">
            <v>74</v>
          </cell>
          <cell r="AF75" t="str">
            <v xml:space="preserve"> </v>
          </cell>
          <cell r="AJ75">
            <v>74</v>
          </cell>
          <cell r="AK75" t="str">
            <v>French Guiana</v>
          </cell>
          <cell r="BM75">
            <v>0</v>
          </cell>
          <cell r="BN75">
            <v>0</v>
          </cell>
        </row>
        <row r="76">
          <cell r="C76">
            <v>75</v>
          </cell>
          <cell r="D76" t="str">
            <v>French Polynesia</v>
          </cell>
          <cell r="AE76">
            <v>75</v>
          </cell>
          <cell r="AF76" t="str">
            <v xml:space="preserve"> </v>
          </cell>
          <cell r="AJ76">
            <v>75</v>
          </cell>
          <cell r="AK76" t="str">
            <v>French Polynesia</v>
          </cell>
          <cell r="BM76">
            <v>0</v>
          </cell>
          <cell r="BN76">
            <v>0</v>
          </cell>
        </row>
        <row r="77">
          <cell r="C77">
            <v>76</v>
          </cell>
          <cell r="D77" t="str">
            <v>French Southern Territories</v>
          </cell>
          <cell r="AE77">
            <v>76</v>
          </cell>
          <cell r="AF77" t="str">
            <v xml:space="preserve"> </v>
          </cell>
          <cell r="AJ77">
            <v>76</v>
          </cell>
          <cell r="AK77" t="str">
            <v>French Southern Territories</v>
          </cell>
          <cell r="BM77">
            <v>0</v>
          </cell>
          <cell r="BN77">
            <v>0</v>
          </cell>
        </row>
        <row r="78">
          <cell r="C78">
            <v>77</v>
          </cell>
          <cell r="D78" t="str">
            <v>Gabon</v>
          </cell>
          <cell r="AE78">
            <v>77</v>
          </cell>
          <cell r="AF78" t="str">
            <v xml:space="preserve"> </v>
          </cell>
          <cell r="AJ78">
            <v>77</v>
          </cell>
          <cell r="AK78" t="str">
            <v>Gabon</v>
          </cell>
          <cell r="BM78">
            <v>0</v>
          </cell>
          <cell r="BN78">
            <v>0</v>
          </cell>
        </row>
        <row r="79">
          <cell r="C79">
            <v>78</v>
          </cell>
          <cell r="D79" t="str">
            <v>Gambia the</v>
          </cell>
          <cell r="AE79">
            <v>78</v>
          </cell>
          <cell r="AF79" t="str">
            <v xml:space="preserve"> </v>
          </cell>
          <cell r="AJ79">
            <v>78</v>
          </cell>
          <cell r="AK79" t="str">
            <v>Gambia the</v>
          </cell>
          <cell r="BM79">
            <v>0</v>
          </cell>
          <cell r="BN79">
            <v>0</v>
          </cell>
        </row>
        <row r="80">
          <cell r="C80">
            <v>79</v>
          </cell>
          <cell r="D80" t="str">
            <v>Georgia</v>
          </cell>
          <cell r="AE80">
            <v>79</v>
          </cell>
          <cell r="AF80" t="str">
            <v xml:space="preserve"> </v>
          </cell>
          <cell r="AJ80">
            <v>79</v>
          </cell>
          <cell r="AK80" t="str">
            <v>Georgia</v>
          </cell>
          <cell r="BM80">
            <v>0</v>
          </cell>
          <cell r="BN80">
            <v>0</v>
          </cell>
        </row>
        <row r="81">
          <cell r="C81">
            <v>80</v>
          </cell>
          <cell r="D81" t="str">
            <v>Germany</v>
          </cell>
          <cell r="AE81">
            <v>80</v>
          </cell>
          <cell r="AF81" t="str">
            <v xml:space="preserve"> </v>
          </cell>
          <cell r="AJ81">
            <v>80</v>
          </cell>
          <cell r="AK81" t="str">
            <v>Germany</v>
          </cell>
          <cell r="BM81">
            <v>0</v>
          </cell>
          <cell r="BN81">
            <v>0</v>
          </cell>
        </row>
        <row r="82">
          <cell r="C82">
            <v>81</v>
          </cell>
          <cell r="D82" t="str">
            <v>Ghana</v>
          </cell>
          <cell r="AE82">
            <v>81</v>
          </cell>
          <cell r="AF82" t="str">
            <v xml:space="preserve"> </v>
          </cell>
          <cell r="AJ82">
            <v>81</v>
          </cell>
          <cell r="AK82" t="str">
            <v>Ghana</v>
          </cell>
          <cell r="BM82">
            <v>0</v>
          </cell>
          <cell r="BN82">
            <v>0</v>
          </cell>
        </row>
        <row r="83">
          <cell r="C83">
            <v>82</v>
          </cell>
          <cell r="D83" t="str">
            <v>Gibraltar</v>
          </cell>
          <cell r="AE83">
            <v>82</v>
          </cell>
          <cell r="AF83" t="str">
            <v xml:space="preserve"> </v>
          </cell>
          <cell r="AJ83">
            <v>82</v>
          </cell>
          <cell r="AK83" t="str">
            <v>Gibraltar</v>
          </cell>
          <cell r="BM83">
            <v>0</v>
          </cell>
          <cell r="BN83">
            <v>0</v>
          </cell>
        </row>
        <row r="84">
          <cell r="C84">
            <v>83</v>
          </cell>
          <cell r="D84" t="str">
            <v>Greece</v>
          </cell>
          <cell r="AE84">
            <v>83</v>
          </cell>
          <cell r="AF84" t="str">
            <v xml:space="preserve"> </v>
          </cell>
          <cell r="AJ84">
            <v>83</v>
          </cell>
          <cell r="AK84" t="str">
            <v>Greece</v>
          </cell>
          <cell r="BM84">
            <v>0</v>
          </cell>
          <cell r="BN84">
            <v>0</v>
          </cell>
        </row>
        <row r="85">
          <cell r="C85">
            <v>84</v>
          </cell>
          <cell r="D85" t="str">
            <v>Greenland</v>
          </cell>
          <cell r="AE85">
            <v>84</v>
          </cell>
          <cell r="AF85" t="str">
            <v xml:space="preserve"> </v>
          </cell>
          <cell r="AJ85">
            <v>84</v>
          </cell>
          <cell r="AK85" t="str">
            <v>Greenland</v>
          </cell>
          <cell r="BM85">
            <v>0</v>
          </cell>
          <cell r="BN85">
            <v>0</v>
          </cell>
        </row>
        <row r="86">
          <cell r="C86">
            <v>85</v>
          </cell>
          <cell r="D86" t="str">
            <v>Grenada</v>
          </cell>
          <cell r="AE86">
            <v>85</v>
          </cell>
          <cell r="AF86" t="str">
            <v xml:space="preserve"> </v>
          </cell>
          <cell r="AJ86">
            <v>85</v>
          </cell>
          <cell r="AK86" t="str">
            <v>Grenada</v>
          </cell>
          <cell r="BM86">
            <v>0</v>
          </cell>
          <cell r="BN86">
            <v>0</v>
          </cell>
        </row>
        <row r="87">
          <cell r="C87">
            <v>86</v>
          </cell>
          <cell r="D87" t="str">
            <v>Guadaloupe</v>
          </cell>
          <cell r="AE87">
            <v>86</v>
          </cell>
          <cell r="AF87" t="str">
            <v xml:space="preserve"> </v>
          </cell>
          <cell r="AJ87">
            <v>86</v>
          </cell>
          <cell r="AK87" t="str">
            <v>Guadaloupe</v>
          </cell>
          <cell r="BM87">
            <v>0</v>
          </cell>
          <cell r="BN87">
            <v>0</v>
          </cell>
        </row>
        <row r="88">
          <cell r="C88">
            <v>87</v>
          </cell>
          <cell r="D88" t="str">
            <v>Guam</v>
          </cell>
          <cell r="AE88">
            <v>87</v>
          </cell>
          <cell r="AF88" t="str">
            <v xml:space="preserve"> </v>
          </cell>
          <cell r="AJ88">
            <v>87</v>
          </cell>
          <cell r="AK88" t="str">
            <v>Guam</v>
          </cell>
          <cell r="BM88">
            <v>0</v>
          </cell>
          <cell r="BN88">
            <v>0</v>
          </cell>
        </row>
        <row r="89">
          <cell r="C89">
            <v>88</v>
          </cell>
          <cell r="D89" t="str">
            <v>Guatemala</v>
          </cell>
          <cell r="AE89">
            <v>88</v>
          </cell>
          <cell r="AF89" t="str">
            <v xml:space="preserve"> </v>
          </cell>
          <cell r="AJ89">
            <v>88</v>
          </cell>
          <cell r="AK89" t="str">
            <v>Guatemala</v>
          </cell>
          <cell r="BM89">
            <v>0</v>
          </cell>
          <cell r="BN89">
            <v>0</v>
          </cell>
        </row>
        <row r="90">
          <cell r="C90">
            <v>89</v>
          </cell>
          <cell r="D90" t="str">
            <v>Guernsey</v>
          </cell>
          <cell r="AE90">
            <v>89</v>
          </cell>
          <cell r="AF90" t="str">
            <v xml:space="preserve"> </v>
          </cell>
          <cell r="AJ90">
            <v>89</v>
          </cell>
          <cell r="AK90" t="str">
            <v>Guernsey</v>
          </cell>
          <cell r="BM90">
            <v>0</v>
          </cell>
          <cell r="BN90">
            <v>0</v>
          </cell>
        </row>
        <row r="91">
          <cell r="C91">
            <v>90</v>
          </cell>
          <cell r="D91" t="str">
            <v>Guinea</v>
          </cell>
          <cell r="AE91">
            <v>90</v>
          </cell>
          <cell r="AF91" t="str">
            <v xml:space="preserve"> </v>
          </cell>
          <cell r="AJ91">
            <v>90</v>
          </cell>
          <cell r="AK91" t="str">
            <v>Guinea</v>
          </cell>
          <cell r="BM91">
            <v>0</v>
          </cell>
          <cell r="BN91">
            <v>0</v>
          </cell>
        </row>
        <row r="92">
          <cell r="C92">
            <v>91</v>
          </cell>
          <cell r="D92" t="str">
            <v>Guinea-Bissau</v>
          </cell>
          <cell r="AE92">
            <v>91</v>
          </cell>
          <cell r="AF92" t="str">
            <v xml:space="preserve"> </v>
          </cell>
          <cell r="AJ92">
            <v>91</v>
          </cell>
          <cell r="AK92" t="str">
            <v>Guinea-Bissau</v>
          </cell>
          <cell r="BM92">
            <v>0</v>
          </cell>
          <cell r="BN92">
            <v>0</v>
          </cell>
        </row>
        <row r="93">
          <cell r="C93">
            <v>92</v>
          </cell>
          <cell r="D93" t="str">
            <v>Guyana</v>
          </cell>
          <cell r="AE93">
            <v>92</v>
          </cell>
          <cell r="AF93" t="str">
            <v xml:space="preserve"> </v>
          </cell>
          <cell r="AJ93">
            <v>92</v>
          </cell>
          <cell r="AK93" t="str">
            <v>Guyana</v>
          </cell>
          <cell r="BM93">
            <v>0</v>
          </cell>
          <cell r="BN93">
            <v>0</v>
          </cell>
        </row>
        <row r="94">
          <cell r="C94">
            <v>93</v>
          </cell>
          <cell r="D94" t="str">
            <v>Haiti</v>
          </cell>
          <cell r="AE94">
            <v>93</v>
          </cell>
          <cell r="AF94" t="str">
            <v xml:space="preserve"> </v>
          </cell>
          <cell r="AJ94">
            <v>93</v>
          </cell>
          <cell r="AK94" t="str">
            <v>Haiti</v>
          </cell>
          <cell r="BM94">
            <v>0</v>
          </cell>
          <cell r="BN94">
            <v>0</v>
          </cell>
        </row>
        <row r="95">
          <cell r="C95">
            <v>94</v>
          </cell>
          <cell r="D95" t="str">
            <v>Heard and McDonald Islands</v>
          </cell>
          <cell r="AE95">
            <v>94</v>
          </cell>
          <cell r="AF95" t="str">
            <v xml:space="preserve"> </v>
          </cell>
          <cell r="AJ95">
            <v>94</v>
          </cell>
          <cell r="AK95" t="str">
            <v>Heard and McDonald Islands</v>
          </cell>
          <cell r="BM95">
            <v>0</v>
          </cell>
          <cell r="BN95">
            <v>0</v>
          </cell>
        </row>
        <row r="96">
          <cell r="C96">
            <v>95</v>
          </cell>
          <cell r="D96" t="str">
            <v>Holy See (Vatican City State)</v>
          </cell>
          <cell r="AE96">
            <v>95</v>
          </cell>
          <cell r="AF96" t="str">
            <v xml:space="preserve"> </v>
          </cell>
          <cell r="AJ96">
            <v>95</v>
          </cell>
          <cell r="AK96" t="str">
            <v>Holy See (Vatican City State)</v>
          </cell>
          <cell r="BM96">
            <v>0</v>
          </cell>
          <cell r="BN96">
            <v>0</v>
          </cell>
        </row>
        <row r="97">
          <cell r="C97">
            <v>96</v>
          </cell>
          <cell r="D97" t="str">
            <v>Honduras</v>
          </cell>
          <cell r="AE97">
            <v>96</v>
          </cell>
          <cell r="AF97" t="str">
            <v xml:space="preserve"> </v>
          </cell>
          <cell r="AJ97">
            <v>96</v>
          </cell>
          <cell r="AK97" t="str">
            <v>Honduras</v>
          </cell>
          <cell r="BM97">
            <v>0</v>
          </cell>
          <cell r="BN97">
            <v>0</v>
          </cell>
        </row>
        <row r="98">
          <cell r="C98">
            <v>97</v>
          </cell>
          <cell r="D98" t="str">
            <v>Hong Kong</v>
          </cell>
          <cell r="AE98">
            <v>97</v>
          </cell>
          <cell r="AF98" t="str">
            <v xml:space="preserve"> </v>
          </cell>
          <cell r="AJ98">
            <v>97</v>
          </cell>
          <cell r="AK98" t="str">
            <v>Hong Kong</v>
          </cell>
          <cell r="BM98">
            <v>0</v>
          </cell>
          <cell r="BN98">
            <v>0</v>
          </cell>
        </row>
        <row r="99">
          <cell r="C99">
            <v>98</v>
          </cell>
          <cell r="D99" t="str">
            <v>Hungary</v>
          </cell>
          <cell r="AE99">
            <v>98</v>
          </cell>
          <cell r="AF99" t="str">
            <v xml:space="preserve"> </v>
          </cell>
          <cell r="AJ99">
            <v>98</v>
          </cell>
          <cell r="AK99" t="str">
            <v>Hungary</v>
          </cell>
          <cell r="BM99">
            <v>0</v>
          </cell>
          <cell r="BN99">
            <v>0</v>
          </cell>
        </row>
        <row r="100">
          <cell r="C100">
            <v>99</v>
          </cell>
          <cell r="D100" t="str">
            <v>Iceland</v>
          </cell>
          <cell r="AE100">
            <v>99</v>
          </cell>
          <cell r="AF100" t="str">
            <v xml:space="preserve"> </v>
          </cell>
          <cell r="AJ100">
            <v>99</v>
          </cell>
          <cell r="AK100" t="str">
            <v>Iceland</v>
          </cell>
          <cell r="BM100">
            <v>0</v>
          </cell>
          <cell r="BN100">
            <v>0</v>
          </cell>
        </row>
        <row r="101">
          <cell r="C101">
            <v>100</v>
          </cell>
          <cell r="D101" t="str">
            <v>India</v>
          </cell>
          <cell r="AE101">
            <v>100</v>
          </cell>
          <cell r="AF101" t="str">
            <v xml:space="preserve"> </v>
          </cell>
          <cell r="AJ101">
            <v>100</v>
          </cell>
          <cell r="AK101" t="str">
            <v>India</v>
          </cell>
          <cell r="BM101">
            <v>0</v>
          </cell>
          <cell r="BN101">
            <v>0</v>
          </cell>
        </row>
        <row r="102">
          <cell r="C102">
            <v>101</v>
          </cell>
          <cell r="D102" t="str">
            <v>Indonesia</v>
          </cell>
          <cell r="AJ102">
            <v>101</v>
          </cell>
          <cell r="AK102" t="str">
            <v>Indonesia</v>
          </cell>
        </row>
        <row r="103">
          <cell r="C103">
            <v>102</v>
          </cell>
          <cell r="D103" t="str">
            <v>Iran</v>
          </cell>
          <cell r="AJ103">
            <v>102</v>
          </cell>
          <cell r="AK103" t="str">
            <v>Iran</v>
          </cell>
        </row>
        <row r="104">
          <cell r="C104">
            <v>103</v>
          </cell>
          <cell r="D104" t="str">
            <v>Iraq</v>
          </cell>
          <cell r="AJ104">
            <v>103</v>
          </cell>
          <cell r="AK104" t="str">
            <v>Iraq</v>
          </cell>
        </row>
        <row r="105">
          <cell r="C105">
            <v>104</v>
          </cell>
          <cell r="D105" t="str">
            <v>Ireland</v>
          </cell>
          <cell r="AJ105">
            <v>104</v>
          </cell>
          <cell r="AK105" t="str">
            <v>Ireland</v>
          </cell>
        </row>
        <row r="106">
          <cell r="C106">
            <v>105</v>
          </cell>
          <cell r="D106" t="str">
            <v>Israel</v>
          </cell>
          <cell r="AJ106">
            <v>105</v>
          </cell>
          <cell r="AK106" t="str">
            <v>Israel</v>
          </cell>
        </row>
        <row r="107">
          <cell r="C107">
            <v>106</v>
          </cell>
          <cell r="D107" t="str">
            <v>Italy</v>
          </cell>
          <cell r="AJ107">
            <v>106</v>
          </cell>
          <cell r="AK107" t="str">
            <v>Italy</v>
          </cell>
        </row>
        <row r="108">
          <cell r="C108">
            <v>107</v>
          </cell>
          <cell r="D108" t="str">
            <v>Jamaica</v>
          </cell>
          <cell r="AJ108">
            <v>107</v>
          </cell>
          <cell r="AK108" t="str">
            <v>Jamaica</v>
          </cell>
        </row>
        <row r="109">
          <cell r="C109">
            <v>108</v>
          </cell>
          <cell r="D109" t="str">
            <v>Japan</v>
          </cell>
          <cell r="AJ109">
            <v>108</v>
          </cell>
          <cell r="AK109" t="str">
            <v>Japan</v>
          </cell>
        </row>
        <row r="110">
          <cell r="C110">
            <v>109</v>
          </cell>
          <cell r="D110" t="str">
            <v>Jersey</v>
          </cell>
          <cell r="AJ110">
            <v>109</v>
          </cell>
          <cell r="AK110" t="str">
            <v>Jersey</v>
          </cell>
        </row>
        <row r="111">
          <cell r="C111">
            <v>110</v>
          </cell>
          <cell r="D111" t="str">
            <v>Jordan</v>
          </cell>
          <cell r="AJ111">
            <v>110</v>
          </cell>
          <cell r="AK111" t="str">
            <v>Jordan</v>
          </cell>
        </row>
        <row r="112">
          <cell r="C112">
            <v>111</v>
          </cell>
          <cell r="D112" t="str">
            <v>Kazakhstan</v>
          </cell>
          <cell r="AJ112">
            <v>111</v>
          </cell>
          <cell r="AK112" t="str">
            <v>Kazakhstan</v>
          </cell>
        </row>
        <row r="113">
          <cell r="C113">
            <v>112</v>
          </cell>
          <cell r="D113" t="str">
            <v>Kenya</v>
          </cell>
          <cell r="AJ113">
            <v>112</v>
          </cell>
          <cell r="AK113" t="str">
            <v>Kenya</v>
          </cell>
        </row>
        <row r="114">
          <cell r="C114">
            <v>113</v>
          </cell>
          <cell r="D114" t="str">
            <v>Kiribati</v>
          </cell>
          <cell r="AJ114">
            <v>113</v>
          </cell>
          <cell r="AK114" t="str">
            <v>Kiribati</v>
          </cell>
        </row>
        <row r="115">
          <cell r="C115">
            <v>114</v>
          </cell>
          <cell r="D115" t="str">
            <v>Korea</v>
          </cell>
          <cell r="AJ115">
            <v>114</v>
          </cell>
          <cell r="AK115" t="str">
            <v>Korea</v>
          </cell>
        </row>
        <row r="116">
          <cell r="C116">
            <v>115</v>
          </cell>
          <cell r="D116" t="str">
            <v>Kuwait</v>
          </cell>
          <cell r="AJ116">
            <v>115</v>
          </cell>
          <cell r="AK116" t="str">
            <v>Kuwait</v>
          </cell>
        </row>
        <row r="117">
          <cell r="C117">
            <v>116</v>
          </cell>
          <cell r="D117" t="str">
            <v>Kyrgyz Republic</v>
          </cell>
          <cell r="AJ117">
            <v>116</v>
          </cell>
          <cell r="AK117" t="str">
            <v>Kyrgyz Republic</v>
          </cell>
        </row>
        <row r="118">
          <cell r="C118">
            <v>117</v>
          </cell>
          <cell r="D118" t="str">
            <v>Lao</v>
          </cell>
          <cell r="AJ118">
            <v>117</v>
          </cell>
          <cell r="AK118" t="str">
            <v>Lao</v>
          </cell>
        </row>
        <row r="119">
          <cell r="C119">
            <v>118</v>
          </cell>
          <cell r="D119" t="str">
            <v>Latvia</v>
          </cell>
          <cell r="AJ119">
            <v>118</v>
          </cell>
          <cell r="AK119" t="str">
            <v>Latvia</v>
          </cell>
        </row>
        <row r="120">
          <cell r="C120">
            <v>119</v>
          </cell>
          <cell r="D120" t="str">
            <v>Lebanon</v>
          </cell>
          <cell r="AJ120">
            <v>119</v>
          </cell>
          <cell r="AK120" t="str">
            <v>Lebanon</v>
          </cell>
        </row>
        <row r="121">
          <cell r="C121">
            <v>120</v>
          </cell>
          <cell r="D121" t="str">
            <v>Lesotho</v>
          </cell>
          <cell r="AJ121">
            <v>120</v>
          </cell>
          <cell r="AK121" t="str">
            <v>Lesotho</v>
          </cell>
        </row>
        <row r="122">
          <cell r="C122">
            <v>121</v>
          </cell>
          <cell r="D122" t="str">
            <v>Liberia</v>
          </cell>
          <cell r="AJ122">
            <v>121</v>
          </cell>
          <cell r="AK122" t="str">
            <v>Liberia</v>
          </cell>
        </row>
        <row r="123">
          <cell r="C123">
            <v>122</v>
          </cell>
          <cell r="D123" t="str">
            <v>Libyan Arab Jamahiriya</v>
          </cell>
          <cell r="AJ123">
            <v>122</v>
          </cell>
          <cell r="AK123" t="str">
            <v>Libyan Arab Jamahiriya</v>
          </cell>
        </row>
        <row r="124">
          <cell r="C124">
            <v>123</v>
          </cell>
          <cell r="D124" t="str">
            <v>Liechtenstein</v>
          </cell>
          <cell r="AJ124">
            <v>123</v>
          </cell>
          <cell r="AK124" t="str">
            <v>Liechtenstein</v>
          </cell>
        </row>
        <row r="125">
          <cell r="C125">
            <v>124</v>
          </cell>
          <cell r="D125" t="str">
            <v>Lithuania</v>
          </cell>
          <cell r="AJ125">
            <v>124</v>
          </cell>
          <cell r="AK125" t="str">
            <v>Lithuania</v>
          </cell>
        </row>
        <row r="126">
          <cell r="C126">
            <v>125</v>
          </cell>
          <cell r="D126" t="str">
            <v>Luxembourg</v>
          </cell>
          <cell r="AJ126">
            <v>125</v>
          </cell>
          <cell r="AK126" t="str">
            <v>Luxembourg</v>
          </cell>
        </row>
        <row r="127">
          <cell r="C127">
            <v>126</v>
          </cell>
          <cell r="D127" t="str">
            <v>Macau</v>
          </cell>
          <cell r="AJ127">
            <v>126</v>
          </cell>
          <cell r="AK127" t="str">
            <v>Macau</v>
          </cell>
        </row>
        <row r="128">
          <cell r="C128">
            <v>127</v>
          </cell>
          <cell r="D128" t="str">
            <v>Macedonia</v>
          </cell>
          <cell r="AJ128">
            <v>127</v>
          </cell>
          <cell r="AK128" t="str">
            <v>Macedonia</v>
          </cell>
        </row>
        <row r="129">
          <cell r="C129">
            <v>128</v>
          </cell>
          <cell r="D129" t="str">
            <v>Madagascar</v>
          </cell>
          <cell r="AJ129">
            <v>128</v>
          </cell>
          <cell r="AK129" t="str">
            <v>Madagascar</v>
          </cell>
        </row>
        <row r="130">
          <cell r="C130">
            <v>129</v>
          </cell>
          <cell r="D130" t="str">
            <v>Malawi</v>
          </cell>
          <cell r="AJ130">
            <v>129</v>
          </cell>
          <cell r="AK130" t="str">
            <v>Malawi</v>
          </cell>
        </row>
        <row r="131">
          <cell r="C131">
            <v>130</v>
          </cell>
          <cell r="D131" t="str">
            <v>Malaysia</v>
          </cell>
          <cell r="AJ131">
            <v>130</v>
          </cell>
          <cell r="AK131" t="str">
            <v>Malaysia</v>
          </cell>
        </row>
        <row r="132">
          <cell r="C132">
            <v>131</v>
          </cell>
          <cell r="D132" t="str">
            <v>Maldives</v>
          </cell>
          <cell r="AJ132">
            <v>131</v>
          </cell>
          <cell r="AK132" t="str">
            <v>Maldives</v>
          </cell>
        </row>
        <row r="133">
          <cell r="C133">
            <v>132</v>
          </cell>
          <cell r="D133" t="str">
            <v>Mali</v>
          </cell>
          <cell r="AJ133">
            <v>132</v>
          </cell>
          <cell r="AK133" t="str">
            <v>Mali</v>
          </cell>
        </row>
        <row r="134">
          <cell r="C134">
            <v>133</v>
          </cell>
          <cell r="D134" t="str">
            <v>Malta</v>
          </cell>
          <cell r="AJ134">
            <v>133</v>
          </cell>
          <cell r="AK134" t="str">
            <v>Malta</v>
          </cell>
        </row>
        <row r="135">
          <cell r="C135">
            <v>134</v>
          </cell>
          <cell r="D135" t="str">
            <v>Marshall Islands</v>
          </cell>
          <cell r="AJ135">
            <v>134</v>
          </cell>
          <cell r="AK135" t="str">
            <v>Marshall Islands</v>
          </cell>
        </row>
        <row r="136">
          <cell r="C136">
            <v>135</v>
          </cell>
          <cell r="D136" t="str">
            <v>Martinique</v>
          </cell>
          <cell r="AJ136">
            <v>135</v>
          </cell>
          <cell r="AK136" t="str">
            <v>Martinique</v>
          </cell>
        </row>
        <row r="137">
          <cell r="C137">
            <v>136</v>
          </cell>
          <cell r="D137" t="str">
            <v>Mauritania</v>
          </cell>
          <cell r="AJ137">
            <v>136</v>
          </cell>
          <cell r="AK137" t="str">
            <v>Mauritania</v>
          </cell>
        </row>
        <row r="138">
          <cell r="C138">
            <v>137</v>
          </cell>
          <cell r="D138" t="str">
            <v>Mauritius</v>
          </cell>
          <cell r="AJ138">
            <v>137</v>
          </cell>
          <cell r="AK138" t="str">
            <v>Mauritius</v>
          </cell>
        </row>
        <row r="139">
          <cell r="C139">
            <v>138</v>
          </cell>
          <cell r="D139" t="str">
            <v>Mayotte</v>
          </cell>
          <cell r="AJ139">
            <v>138</v>
          </cell>
          <cell r="AK139" t="str">
            <v>Mayotte</v>
          </cell>
        </row>
        <row r="140">
          <cell r="C140">
            <v>139</v>
          </cell>
          <cell r="D140" t="str">
            <v>Mexico</v>
          </cell>
          <cell r="AJ140">
            <v>139</v>
          </cell>
          <cell r="AK140" t="str">
            <v>Mexico</v>
          </cell>
        </row>
        <row r="141">
          <cell r="C141">
            <v>140</v>
          </cell>
          <cell r="D141" t="str">
            <v>Micronesia</v>
          </cell>
          <cell r="AJ141">
            <v>140</v>
          </cell>
          <cell r="AK141" t="str">
            <v>Micronesia</v>
          </cell>
        </row>
        <row r="142">
          <cell r="C142">
            <v>141</v>
          </cell>
          <cell r="D142" t="str">
            <v>Moldova</v>
          </cell>
          <cell r="AJ142">
            <v>141</v>
          </cell>
          <cell r="AK142" t="str">
            <v>Moldova</v>
          </cell>
        </row>
        <row r="143">
          <cell r="C143">
            <v>142</v>
          </cell>
          <cell r="D143" t="str">
            <v>Monaco</v>
          </cell>
          <cell r="AJ143">
            <v>142</v>
          </cell>
          <cell r="AK143" t="str">
            <v>Monaco</v>
          </cell>
        </row>
        <row r="144">
          <cell r="C144">
            <v>143</v>
          </cell>
          <cell r="D144" t="str">
            <v>Mongolia</v>
          </cell>
          <cell r="AJ144">
            <v>143</v>
          </cell>
          <cell r="AK144" t="str">
            <v>Mongolia</v>
          </cell>
        </row>
        <row r="145">
          <cell r="C145">
            <v>144</v>
          </cell>
          <cell r="D145" t="str">
            <v>Montserrat</v>
          </cell>
          <cell r="AJ145">
            <v>144</v>
          </cell>
          <cell r="AK145" t="str">
            <v>Montserrat</v>
          </cell>
        </row>
        <row r="146">
          <cell r="C146">
            <v>145</v>
          </cell>
          <cell r="D146" t="str">
            <v>Morocco</v>
          </cell>
          <cell r="AJ146">
            <v>145</v>
          </cell>
          <cell r="AK146" t="str">
            <v>Morocco</v>
          </cell>
        </row>
        <row r="147">
          <cell r="C147">
            <v>146</v>
          </cell>
          <cell r="D147" t="str">
            <v>Mozambique</v>
          </cell>
          <cell r="AJ147">
            <v>146</v>
          </cell>
          <cell r="AK147" t="str">
            <v>Mozambique</v>
          </cell>
        </row>
        <row r="148">
          <cell r="C148">
            <v>147</v>
          </cell>
          <cell r="D148" t="str">
            <v>Myanmar</v>
          </cell>
          <cell r="AJ148">
            <v>147</v>
          </cell>
          <cell r="AK148" t="str">
            <v>Myanmar</v>
          </cell>
        </row>
        <row r="149">
          <cell r="C149">
            <v>148</v>
          </cell>
          <cell r="D149" t="str">
            <v>Namibia</v>
          </cell>
          <cell r="AJ149">
            <v>148</v>
          </cell>
          <cell r="AK149" t="str">
            <v>Namibia</v>
          </cell>
        </row>
        <row r="150">
          <cell r="C150">
            <v>149</v>
          </cell>
          <cell r="D150" t="str">
            <v>Nauru</v>
          </cell>
          <cell r="AJ150">
            <v>149</v>
          </cell>
          <cell r="AK150" t="str">
            <v>Nauru</v>
          </cell>
        </row>
        <row r="151">
          <cell r="C151">
            <v>150</v>
          </cell>
          <cell r="D151" t="str">
            <v>Nepal</v>
          </cell>
          <cell r="AJ151">
            <v>150</v>
          </cell>
          <cell r="AK151" t="str">
            <v>Nepal</v>
          </cell>
        </row>
        <row r="152">
          <cell r="C152">
            <v>151</v>
          </cell>
          <cell r="D152" t="str">
            <v>Netherlands</v>
          </cell>
          <cell r="AJ152">
            <v>151</v>
          </cell>
          <cell r="AK152" t="str">
            <v>Netherlands</v>
          </cell>
        </row>
        <row r="153">
          <cell r="C153">
            <v>152</v>
          </cell>
          <cell r="D153" t="str">
            <v>Netherlands Antilles</v>
          </cell>
          <cell r="AJ153">
            <v>152</v>
          </cell>
          <cell r="AK153" t="str">
            <v>Netherlands Antilles</v>
          </cell>
        </row>
        <row r="154">
          <cell r="C154">
            <v>153</v>
          </cell>
          <cell r="D154" t="str">
            <v>New Caledonia</v>
          </cell>
          <cell r="AJ154">
            <v>153</v>
          </cell>
          <cell r="AK154" t="str">
            <v>New Caledonia</v>
          </cell>
        </row>
        <row r="155">
          <cell r="C155">
            <v>154</v>
          </cell>
          <cell r="D155" t="str">
            <v>New Zealand</v>
          </cell>
          <cell r="AJ155">
            <v>154</v>
          </cell>
          <cell r="AK155" t="str">
            <v>New Zealand</v>
          </cell>
        </row>
        <row r="156">
          <cell r="C156">
            <v>155</v>
          </cell>
          <cell r="D156" t="str">
            <v>Nicaragua</v>
          </cell>
          <cell r="AJ156">
            <v>155</v>
          </cell>
          <cell r="AK156" t="str">
            <v>Nicaragua</v>
          </cell>
        </row>
        <row r="157">
          <cell r="C157">
            <v>156</v>
          </cell>
          <cell r="D157" t="str">
            <v>Niger the</v>
          </cell>
          <cell r="AJ157">
            <v>156</v>
          </cell>
          <cell r="AK157" t="str">
            <v>Niger the</v>
          </cell>
        </row>
        <row r="158">
          <cell r="C158">
            <v>157</v>
          </cell>
          <cell r="D158" t="str">
            <v>Nigeria</v>
          </cell>
          <cell r="AJ158">
            <v>157</v>
          </cell>
          <cell r="AK158" t="str">
            <v>Nigeria</v>
          </cell>
        </row>
        <row r="159">
          <cell r="C159">
            <v>158</v>
          </cell>
          <cell r="D159" t="str">
            <v>Niue</v>
          </cell>
          <cell r="AJ159">
            <v>158</v>
          </cell>
          <cell r="AK159" t="str">
            <v>Niue</v>
          </cell>
        </row>
        <row r="160">
          <cell r="C160">
            <v>159</v>
          </cell>
          <cell r="D160" t="str">
            <v>Norfolk Island</v>
          </cell>
          <cell r="AJ160">
            <v>159</v>
          </cell>
          <cell r="AK160" t="str">
            <v>Norfolk Island</v>
          </cell>
        </row>
        <row r="161">
          <cell r="C161">
            <v>160</v>
          </cell>
          <cell r="D161" t="str">
            <v>North Korea</v>
          </cell>
          <cell r="AJ161">
            <v>160</v>
          </cell>
          <cell r="AK161" t="str">
            <v>North Korea</v>
          </cell>
        </row>
        <row r="162">
          <cell r="C162">
            <v>161</v>
          </cell>
          <cell r="D162" t="str">
            <v>Northern Mariana Islands</v>
          </cell>
          <cell r="AJ162">
            <v>161</v>
          </cell>
          <cell r="AK162" t="str">
            <v>Northern Mariana Islands</v>
          </cell>
        </row>
        <row r="163">
          <cell r="C163">
            <v>162</v>
          </cell>
          <cell r="D163" t="str">
            <v>Norway</v>
          </cell>
          <cell r="AJ163">
            <v>162</v>
          </cell>
          <cell r="AK163" t="str">
            <v>Norway</v>
          </cell>
        </row>
        <row r="164">
          <cell r="C164">
            <v>163</v>
          </cell>
          <cell r="D164" t="str">
            <v>Oman</v>
          </cell>
          <cell r="AJ164">
            <v>163</v>
          </cell>
          <cell r="AK164" t="str">
            <v>Oman</v>
          </cell>
        </row>
        <row r="165">
          <cell r="C165">
            <v>164</v>
          </cell>
          <cell r="D165" t="str">
            <v>Pakistan</v>
          </cell>
          <cell r="AJ165">
            <v>164</v>
          </cell>
          <cell r="AK165" t="str">
            <v>Pakistan</v>
          </cell>
        </row>
        <row r="166">
          <cell r="C166">
            <v>165</v>
          </cell>
          <cell r="D166" t="str">
            <v>Palau</v>
          </cell>
          <cell r="AJ166">
            <v>165</v>
          </cell>
          <cell r="AK166" t="str">
            <v>Palau</v>
          </cell>
        </row>
        <row r="167">
          <cell r="C167">
            <v>166</v>
          </cell>
          <cell r="D167" t="str">
            <v>Palestinian Territory</v>
          </cell>
          <cell r="AJ167">
            <v>166</v>
          </cell>
          <cell r="AK167" t="str">
            <v>Palestinian Territory</v>
          </cell>
        </row>
        <row r="168">
          <cell r="C168">
            <v>167</v>
          </cell>
          <cell r="D168" t="str">
            <v>Panama</v>
          </cell>
          <cell r="AJ168">
            <v>167</v>
          </cell>
          <cell r="AK168" t="str">
            <v>Panama</v>
          </cell>
        </row>
        <row r="169">
          <cell r="C169">
            <v>168</v>
          </cell>
          <cell r="D169" t="str">
            <v>Papua New Guinea</v>
          </cell>
          <cell r="AJ169">
            <v>168</v>
          </cell>
          <cell r="AK169" t="str">
            <v>Papua New Guinea</v>
          </cell>
        </row>
        <row r="170">
          <cell r="C170">
            <v>169</v>
          </cell>
          <cell r="D170" t="str">
            <v>Paraguay</v>
          </cell>
          <cell r="AJ170">
            <v>169</v>
          </cell>
          <cell r="AK170" t="str">
            <v>Paraguay</v>
          </cell>
        </row>
        <row r="171">
          <cell r="C171">
            <v>170</v>
          </cell>
          <cell r="D171" t="str">
            <v>Peru</v>
          </cell>
          <cell r="AJ171">
            <v>170</v>
          </cell>
          <cell r="AK171" t="str">
            <v>Peru</v>
          </cell>
        </row>
        <row r="172">
          <cell r="C172">
            <v>171</v>
          </cell>
          <cell r="D172" t="str">
            <v>Philippines the</v>
          </cell>
          <cell r="AJ172">
            <v>171</v>
          </cell>
          <cell r="AK172" t="str">
            <v>Philippines the</v>
          </cell>
        </row>
        <row r="173">
          <cell r="C173">
            <v>172</v>
          </cell>
          <cell r="D173" t="str">
            <v>Pitcairn Island</v>
          </cell>
          <cell r="AJ173">
            <v>172</v>
          </cell>
          <cell r="AK173" t="str">
            <v>Pitcairn Island</v>
          </cell>
        </row>
        <row r="174">
          <cell r="C174">
            <v>173</v>
          </cell>
          <cell r="D174" t="str">
            <v>Poland</v>
          </cell>
          <cell r="AJ174">
            <v>173</v>
          </cell>
          <cell r="AK174" t="str">
            <v>Poland</v>
          </cell>
        </row>
        <row r="175">
          <cell r="C175">
            <v>174</v>
          </cell>
          <cell r="D175" t="str">
            <v>Portugal</v>
          </cell>
          <cell r="AJ175">
            <v>174</v>
          </cell>
          <cell r="AK175" t="str">
            <v>Portugal</v>
          </cell>
        </row>
        <row r="176">
          <cell r="C176">
            <v>175</v>
          </cell>
          <cell r="D176" t="str">
            <v>Puerto Rico</v>
          </cell>
          <cell r="AJ176">
            <v>175</v>
          </cell>
          <cell r="AK176" t="str">
            <v>Puerto Rico</v>
          </cell>
        </row>
        <row r="177">
          <cell r="C177">
            <v>176</v>
          </cell>
          <cell r="D177" t="str">
            <v>Qatar</v>
          </cell>
          <cell r="AJ177">
            <v>176</v>
          </cell>
          <cell r="AK177" t="str">
            <v>Qatar</v>
          </cell>
        </row>
        <row r="178">
          <cell r="C178">
            <v>177</v>
          </cell>
          <cell r="D178" t="str">
            <v>Reunion</v>
          </cell>
          <cell r="AJ178">
            <v>177</v>
          </cell>
          <cell r="AK178" t="str">
            <v>Reunion</v>
          </cell>
        </row>
        <row r="179">
          <cell r="C179">
            <v>178</v>
          </cell>
          <cell r="D179" t="str">
            <v>Romania</v>
          </cell>
          <cell r="AJ179">
            <v>178</v>
          </cell>
          <cell r="AK179" t="str">
            <v>Romania</v>
          </cell>
        </row>
        <row r="180">
          <cell r="C180">
            <v>179</v>
          </cell>
          <cell r="D180" t="str">
            <v>Russia</v>
          </cell>
          <cell r="AJ180">
            <v>179</v>
          </cell>
          <cell r="AK180" t="str">
            <v>Russia</v>
          </cell>
        </row>
        <row r="181">
          <cell r="C181">
            <v>180</v>
          </cell>
          <cell r="D181" t="str">
            <v>Rwanda</v>
          </cell>
          <cell r="AJ181">
            <v>180</v>
          </cell>
          <cell r="AK181" t="str">
            <v>Rwanda</v>
          </cell>
        </row>
        <row r="182">
          <cell r="C182">
            <v>181</v>
          </cell>
          <cell r="D182" t="str">
            <v>Samoa</v>
          </cell>
          <cell r="AJ182">
            <v>181</v>
          </cell>
          <cell r="AK182" t="str">
            <v>Samoa</v>
          </cell>
        </row>
        <row r="183">
          <cell r="C183">
            <v>182</v>
          </cell>
          <cell r="D183" t="str">
            <v>San Marino</v>
          </cell>
          <cell r="AJ183">
            <v>182</v>
          </cell>
          <cell r="AK183" t="str">
            <v>San Marino</v>
          </cell>
        </row>
        <row r="184">
          <cell r="C184">
            <v>183</v>
          </cell>
          <cell r="D184" t="str">
            <v>Sao Tome and Principe</v>
          </cell>
          <cell r="AJ184">
            <v>183</v>
          </cell>
          <cell r="AK184" t="str">
            <v>Sao Tome and Principe</v>
          </cell>
        </row>
        <row r="185">
          <cell r="C185">
            <v>184</v>
          </cell>
          <cell r="D185" t="str">
            <v>Saudi Arabia</v>
          </cell>
          <cell r="AJ185">
            <v>184</v>
          </cell>
          <cell r="AK185" t="str">
            <v>Saudi Arabia</v>
          </cell>
        </row>
        <row r="186">
          <cell r="C186">
            <v>185</v>
          </cell>
          <cell r="D186" t="str">
            <v>Senegal</v>
          </cell>
          <cell r="AJ186">
            <v>185</v>
          </cell>
          <cell r="AK186" t="str">
            <v>Senegal</v>
          </cell>
        </row>
        <row r="187">
          <cell r="C187">
            <v>186</v>
          </cell>
          <cell r="D187" t="str">
            <v>Serbia and Montenegro</v>
          </cell>
          <cell r="AJ187">
            <v>186</v>
          </cell>
          <cell r="AK187" t="str">
            <v>Serbia and Montenegro</v>
          </cell>
        </row>
        <row r="188">
          <cell r="C188">
            <v>187</v>
          </cell>
          <cell r="D188" t="str">
            <v>Seychelles</v>
          </cell>
          <cell r="AJ188">
            <v>187</v>
          </cell>
          <cell r="AK188" t="str">
            <v>Seychelles</v>
          </cell>
        </row>
        <row r="189">
          <cell r="C189">
            <v>188</v>
          </cell>
          <cell r="D189" t="str">
            <v>Sierra Leone</v>
          </cell>
          <cell r="AJ189">
            <v>188</v>
          </cell>
          <cell r="AK189" t="str">
            <v>Sierra Leone</v>
          </cell>
        </row>
        <row r="190">
          <cell r="C190">
            <v>189</v>
          </cell>
          <cell r="D190" t="str">
            <v>Singapore</v>
          </cell>
          <cell r="AJ190">
            <v>189</v>
          </cell>
          <cell r="AK190" t="str">
            <v>Singapore</v>
          </cell>
        </row>
        <row r="191">
          <cell r="C191">
            <v>190</v>
          </cell>
          <cell r="D191" t="str">
            <v>Slovakia</v>
          </cell>
          <cell r="AJ191">
            <v>190</v>
          </cell>
          <cell r="AK191" t="str">
            <v>Slovakia</v>
          </cell>
        </row>
        <row r="192">
          <cell r="C192">
            <v>191</v>
          </cell>
          <cell r="D192" t="str">
            <v>Slovenia</v>
          </cell>
          <cell r="AJ192">
            <v>191</v>
          </cell>
          <cell r="AK192" t="str">
            <v>Slovenia</v>
          </cell>
        </row>
        <row r="193">
          <cell r="C193">
            <v>192</v>
          </cell>
          <cell r="D193" t="str">
            <v>Solomon Islands</v>
          </cell>
          <cell r="AJ193">
            <v>192</v>
          </cell>
          <cell r="AK193" t="str">
            <v>Solomon Islands</v>
          </cell>
        </row>
        <row r="194">
          <cell r="C194">
            <v>193</v>
          </cell>
          <cell r="D194" t="str">
            <v>Somalia</v>
          </cell>
          <cell r="AJ194">
            <v>193</v>
          </cell>
          <cell r="AK194" t="str">
            <v>Somalia</v>
          </cell>
        </row>
        <row r="195">
          <cell r="C195">
            <v>194</v>
          </cell>
          <cell r="D195" t="str">
            <v>South Africa</v>
          </cell>
          <cell r="AJ195">
            <v>194</v>
          </cell>
          <cell r="AK195" t="str">
            <v>South Africa</v>
          </cell>
        </row>
        <row r="196">
          <cell r="C196">
            <v>195</v>
          </cell>
          <cell r="D196" t="str">
            <v>South Georgia and the South Sandwich Islands</v>
          </cell>
          <cell r="AJ196">
            <v>195</v>
          </cell>
          <cell r="AK196" t="str">
            <v>South Georgia and the South Sandwich Islands</v>
          </cell>
        </row>
        <row r="197">
          <cell r="C197">
            <v>196</v>
          </cell>
          <cell r="D197" t="str">
            <v>Spain</v>
          </cell>
          <cell r="AJ197">
            <v>196</v>
          </cell>
          <cell r="AK197" t="str">
            <v>Spain</v>
          </cell>
        </row>
        <row r="198">
          <cell r="C198">
            <v>197</v>
          </cell>
          <cell r="D198" t="str">
            <v>Sri Lanka</v>
          </cell>
          <cell r="AJ198">
            <v>197</v>
          </cell>
          <cell r="AK198" t="str">
            <v>Sri Lanka</v>
          </cell>
        </row>
        <row r="199">
          <cell r="C199">
            <v>198</v>
          </cell>
          <cell r="D199" t="str">
            <v>St. Helena</v>
          </cell>
          <cell r="AJ199">
            <v>198</v>
          </cell>
          <cell r="AK199" t="str">
            <v>St. Helena</v>
          </cell>
        </row>
        <row r="200">
          <cell r="C200">
            <v>199</v>
          </cell>
          <cell r="D200" t="str">
            <v>St. Kitts and Nevis</v>
          </cell>
          <cell r="AJ200">
            <v>199</v>
          </cell>
          <cell r="AK200" t="str">
            <v>St. Kitts and Nevis</v>
          </cell>
        </row>
        <row r="201">
          <cell r="C201">
            <v>200</v>
          </cell>
          <cell r="D201" t="str">
            <v>St. Lucia</v>
          </cell>
          <cell r="AJ201">
            <v>200</v>
          </cell>
          <cell r="AK201" t="str">
            <v>St. Lucia</v>
          </cell>
        </row>
        <row r="202">
          <cell r="C202">
            <v>201</v>
          </cell>
          <cell r="D202" t="str">
            <v>St. Pierre and Miquelon</v>
          </cell>
          <cell r="AJ202">
            <v>201</v>
          </cell>
          <cell r="AK202" t="str">
            <v>St. Pierre and Miquelon</v>
          </cell>
        </row>
        <row r="203">
          <cell r="C203">
            <v>202</v>
          </cell>
          <cell r="D203" t="str">
            <v>St. Vincent and the Grenadines</v>
          </cell>
          <cell r="AJ203">
            <v>202</v>
          </cell>
          <cell r="AK203" t="str">
            <v>St. Vincent and the Grenadines</v>
          </cell>
        </row>
        <row r="204">
          <cell r="C204">
            <v>203</v>
          </cell>
          <cell r="D204" t="str">
            <v>Sudan the</v>
          </cell>
          <cell r="AJ204">
            <v>203</v>
          </cell>
          <cell r="AK204" t="str">
            <v>Sudan the</v>
          </cell>
        </row>
        <row r="205">
          <cell r="C205">
            <v>204</v>
          </cell>
          <cell r="D205" t="str">
            <v>Suriname</v>
          </cell>
          <cell r="AJ205">
            <v>204</v>
          </cell>
          <cell r="AK205" t="str">
            <v>Suriname</v>
          </cell>
        </row>
        <row r="206">
          <cell r="C206">
            <v>205</v>
          </cell>
          <cell r="D206" t="str">
            <v>Svalbard &amp; Jan Mayen Islands</v>
          </cell>
          <cell r="AJ206">
            <v>205</v>
          </cell>
          <cell r="AK206" t="str">
            <v>Svalbard &amp; Jan Mayen Islands</v>
          </cell>
        </row>
        <row r="207">
          <cell r="C207">
            <v>206</v>
          </cell>
          <cell r="D207" t="str">
            <v>Swaziland</v>
          </cell>
          <cell r="AJ207">
            <v>206</v>
          </cell>
          <cell r="AK207" t="str">
            <v>Swaziland</v>
          </cell>
        </row>
        <row r="208">
          <cell r="C208">
            <v>207</v>
          </cell>
          <cell r="D208" t="str">
            <v>Sweden</v>
          </cell>
          <cell r="AJ208">
            <v>207</v>
          </cell>
          <cell r="AK208" t="str">
            <v>Sweden</v>
          </cell>
        </row>
        <row r="209">
          <cell r="C209">
            <v>208</v>
          </cell>
          <cell r="D209" t="str">
            <v>Switzerland</v>
          </cell>
          <cell r="AJ209">
            <v>208</v>
          </cell>
          <cell r="AK209" t="str">
            <v>Switzerland</v>
          </cell>
        </row>
        <row r="210">
          <cell r="C210">
            <v>209</v>
          </cell>
          <cell r="D210" t="str">
            <v>Syrian Arab Republic</v>
          </cell>
          <cell r="AJ210">
            <v>209</v>
          </cell>
          <cell r="AK210" t="str">
            <v>Syrian Arab Republic</v>
          </cell>
        </row>
        <row r="211">
          <cell r="C211">
            <v>210</v>
          </cell>
          <cell r="D211" t="str">
            <v>Taiwan</v>
          </cell>
          <cell r="AJ211">
            <v>210</v>
          </cell>
          <cell r="AK211" t="str">
            <v>Taiwan</v>
          </cell>
        </row>
        <row r="212">
          <cell r="C212">
            <v>211</v>
          </cell>
          <cell r="D212" t="str">
            <v>Tajikistan</v>
          </cell>
          <cell r="AJ212">
            <v>211</v>
          </cell>
          <cell r="AK212" t="str">
            <v>Tajikistan</v>
          </cell>
        </row>
        <row r="213">
          <cell r="C213">
            <v>212</v>
          </cell>
          <cell r="D213" t="str">
            <v>Tanzania</v>
          </cell>
          <cell r="AJ213">
            <v>212</v>
          </cell>
          <cell r="AK213" t="str">
            <v>Tanzania</v>
          </cell>
        </row>
        <row r="214">
          <cell r="C214">
            <v>213</v>
          </cell>
          <cell r="D214" t="str">
            <v>Thailand</v>
          </cell>
          <cell r="AJ214">
            <v>213</v>
          </cell>
          <cell r="AK214" t="str">
            <v>Thailand</v>
          </cell>
        </row>
        <row r="215">
          <cell r="C215">
            <v>214</v>
          </cell>
          <cell r="D215" t="str">
            <v>Timor-Leste</v>
          </cell>
          <cell r="AJ215">
            <v>214</v>
          </cell>
          <cell r="AK215" t="str">
            <v>Timor-Leste</v>
          </cell>
        </row>
        <row r="216">
          <cell r="C216">
            <v>215</v>
          </cell>
          <cell r="D216" t="str">
            <v>Togo</v>
          </cell>
          <cell r="AJ216">
            <v>215</v>
          </cell>
          <cell r="AK216" t="str">
            <v>Togo</v>
          </cell>
        </row>
        <row r="217">
          <cell r="C217">
            <v>216</v>
          </cell>
          <cell r="D217" t="str">
            <v>Tokelau</v>
          </cell>
          <cell r="AJ217">
            <v>216</v>
          </cell>
          <cell r="AK217" t="str">
            <v>Tokelau</v>
          </cell>
        </row>
        <row r="218">
          <cell r="C218">
            <v>217</v>
          </cell>
          <cell r="D218" t="str">
            <v>Tonga</v>
          </cell>
          <cell r="AJ218">
            <v>217</v>
          </cell>
          <cell r="AK218" t="str">
            <v>Tonga</v>
          </cell>
        </row>
        <row r="219">
          <cell r="C219">
            <v>218</v>
          </cell>
          <cell r="D219" t="str">
            <v>Trinidad and Tobago</v>
          </cell>
          <cell r="AJ219">
            <v>218</v>
          </cell>
          <cell r="AK219" t="str">
            <v>Trinidad and Tobago</v>
          </cell>
        </row>
        <row r="220">
          <cell r="C220">
            <v>219</v>
          </cell>
          <cell r="D220" t="str">
            <v>Tunisia</v>
          </cell>
          <cell r="AJ220">
            <v>219</v>
          </cell>
          <cell r="AK220" t="str">
            <v>Tunisia</v>
          </cell>
        </row>
        <row r="221">
          <cell r="C221">
            <v>220</v>
          </cell>
          <cell r="D221" t="str">
            <v>Turkey</v>
          </cell>
          <cell r="AJ221">
            <v>220</v>
          </cell>
          <cell r="AK221" t="str">
            <v>Turkey</v>
          </cell>
        </row>
        <row r="222">
          <cell r="C222">
            <v>221</v>
          </cell>
          <cell r="D222" t="str">
            <v>Turkmenistan</v>
          </cell>
          <cell r="AJ222">
            <v>221</v>
          </cell>
          <cell r="AK222" t="str">
            <v>Turkmenistan</v>
          </cell>
        </row>
        <row r="223">
          <cell r="C223">
            <v>222</v>
          </cell>
          <cell r="D223" t="str">
            <v>Turks and Caicos Islands</v>
          </cell>
          <cell r="AJ223">
            <v>222</v>
          </cell>
          <cell r="AK223" t="str">
            <v>Turks and Caicos Islands</v>
          </cell>
        </row>
        <row r="224">
          <cell r="C224">
            <v>223</v>
          </cell>
          <cell r="D224" t="str">
            <v>Tuvalu</v>
          </cell>
          <cell r="AJ224">
            <v>223</v>
          </cell>
          <cell r="AK224" t="str">
            <v>Tuvalu</v>
          </cell>
        </row>
        <row r="225">
          <cell r="C225">
            <v>224</v>
          </cell>
          <cell r="D225" t="str">
            <v>Uganda</v>
          </cell>
          <cell r="AJ225">
            <v>224</v>
          </cell>
          <cell r="AK225" t="str">
            <v>Uganda</v>
          </cell>
        </row>
        <row r="226">
          <cell r="C226">
            <v>225</v>
          </cell>
          <cell r="D226" t="str">
            <v>Ukraine</v>
          </cell>
          <cell r="AJ226">
            <v>225</v>
          </cell>
          <cell r="AK226" t="str">
            <v>Ukraine</v>
          </cell>
        </row>
        <row r="227">
          <cell r="C227">
            <v>226</v>
          </cell>
          <cell r="D227" t="str">
            <v>United Arab Emirates</v>
          </cell>
          <cell r="AJ227">
            <v>226</v>
          </cell>
          <cell r="AK227" t="str">
            <v>United Arab Emirates</v>
          </cell>
        </row>
        <row r="228">
          <cell r="C228">
            <v>227</v>
          </cell>
          <cell r="D228" t="str">
            <v>United Kingdom</v>
          </cell>
          <cell r="AJ228">
            <v>227</v>
          </cell>
          <cell r="AK228" t="str">
            <v>United Kingdom</v>
          </cell>
        </row>
        <row r="229">
          <cell r="C229">
            <v>228</v>
          </cell>
          <cell r="D229" t="str">
            <v>United States Minor Outlying Islands</v>
          </cell>
          <cell r="AJ229">
            <v>228</v>
          </cell>
          <cell r="AK229" t="str">
            <v>United States Minor Outlying Islands</v>
          </cell>
        </row>
        <row r="230">
          <cell r="C230">
            <v>229</v>
          </cell>
          <cell r="D230" t="str">
            <v>United States of America</v>
          </cell>
          <cell r="AJ230">
            <v>229</v>
          </cell>
          <cell r="AK230" t="str">
            <v>United States of America</v>
          </cell>
        </row>
        <row r="231">
          <cell r="C231">
            <v>230</v>
          </cell>
          <cell r="D231" t="str">
            <v>Uruguay</v>
          </cell>
          <cell r="AJ231">
            <v>230</v>
          </cell>
          <cell r="AK231" t="str">
            <v>Uruguay</v>
          </cell>
        </row>
        <row r="232">
          <cell r="C232">
            <v>231</v>
          </cell>
          <cell r="D232" t="str">
            <v>US Virgin Islands</v>
          </cell>
          <cell r="AJ232">
            <v>231</v>
          </cell>
          <cell r="AK232" t="str">
            <v>US Virgin Islands</v>
          </cell>
        </row>
        <row r="233">
          <cell r="C233">
            <v>232</v>
          </cell>
          <cell r="D233" t="str">
            <v>Uzbekistan</v>
          </cell>
          <cell r="AJ233">
            <v>232</v>
          </cell>
          <cell r="AK233" t="str">
            <v>Uzbekistan</v>
          </cell>
        </row>
        <row r="234">
          <cell r="C234">
            <v>233</v>
          </cell>
          <cell r="D234" t="str">
            <v>Vanuatu</v>
          </cell>
          <cell r="AJ234">
            <v>233</v>
          </cell>
          <cell r="AK234" t="str">
            <v>Vanuatu</v>
          </cell>
        </row>
        <row r="235">
          <cell r="C235">
            <v>234</v>
          </cell>
          <cell r="D235" t="str">
            <v>Venezuela</v>
          </cell>
          <cell r="AJ235">
            <v>234</v>
          </cell>
          <cell r="AK235" t="str">
            <v>Venezuela</v>
          </cell>
        </row>
        <row r="236">
          <cell r="C236">
            <v>235</v>
          </cell>
          <cell r="D236" t="str">
            <v>Vietnam</v>
          </cell>
          <cell r="AJ236">
            <v>235</v>
          </cell>
          <cell r="AK236" t="str">
            <v>Vietnam</v>
          </cell>
        </row>
        <row r="237">
          <cell r="C237">
            <v>236</v>
          </cell>
          <cell r="D237" t="str">
            <v>Wallis and Futuna Islands</v>
          </cell>
          <cell r="AJ237">
            <v>236</v>
          </cell>
          <cell r="AK237" t="str">
            <v>Wallis and Futuna Islands</v>
          </cell>
        </row>
        <row r="238">
          <cell r="C238">
            <v>237</v>
          </cell>
          <cell r="D238" t="str">
            <v>Western Sahara</v>
          </cell>
          <cell r="AJ238">
            <v>237</v>
          </cell>
          <cell r="AK238" t="str">
            <v>Western Sahara</v>
          </cell>
        </row>
        <row r="239">
          <cell r="C239">
            <v>238</v>
          </cell>
          <cell r="D239" t="str">
            <v>Yemen</v>
          </cell>
          <cell r="AJ239">
            <v>238</v>
          </cell>
          <cell r="AK239" t="str">
            <v>Yemen</v>
          </cell>
        </row>
        <row r="240">
          <cell r="C240">
            <v>239</v>
          </cell>
          <cell r="D240" t="str">
            <v>Zambia</v>
          </cell>
          <cell r="AJ240">
            <v>239</v>
          </cell>
          <cell r="AK240" t="str">
            <v>Zambia</v>
          </cell>
        </row>
        <row r="241">
          <cell r="C241">
            <v>240</v>
          </cell>
          <cell r="D241" t="str">
            <v>Zimbabwe</v>
          </cell>
          <cell r="AJ241">
            <v>240</v>
          </cell>
          <cell r="AK241" t="str">
            <v>Zimbabwe</v>
          </cell>
        </row>
      </sheetData>
      <sheetData sheetId="15">
        <row r="1">
          <cell r="E1" t="str">
            <v>SCP</v>
          </cell>
          <cell r="I1" t="str">
            <v>Currency (ISO)</v>
          </cell>
          <cell r="AE1" t="str">
            <v>SCPa</v>
          </cell>
          <cell r="AO1" t="str">
            <v>Period</v>
          </cell>
          <cell r="AP1" t="str">
            <v>PeriodNr</v>
          </cell>
          <cell r="AQ1" t="str">
            <v>Sequence</v>
          </cell>
          <cell r="AR1" t="str">
            <v>Name</v>
          </cell>
        </row>
        <row r="2">
          <cell r="E2">
            <v>0</v>
          </cell>
          <cell r="F2" t="str">
            <v>Not yet defined</v>
          </cell>
          <cell r="H2" t="str">
            <v>EUR (EURO)</v>
          </cell>
          <cell r="I2" t="str">
            <v>EUR</v>
          </cell>
          <cell r="AE2" t="str">
            <v>Not yet defined</v>
          </cell>
          <cell r="AF2">
            <v>0</v>
          </cell>
          <cell r="AO2" t="str">
            <v>Q1 2005</v>
          </cell>
          <cell r="AP2">
            <v>2</v>
          </cell>
          <cell r="AQ2" t="str">
            <v>200501</v>
          </cell>
          <cell r="AR2" t="str">
            <v>Q1 2005</v>
          </cell>
        </row>
        <row r="3">
          <cell r="E3">
            <v>1</v>
          </cell>
          <cell r="F3" t="str">
            <v>Core ≤ 40%</v>
          </cell>
          <cell r="H3" t="str">
            <v>GBP (UK STERLING)</v>
          </cell>
          <cell r="I3" t="str">
            <v>GBP</v>
          </cell>
          <cell r="AE3" t="str">
            <v xml:space="preserve">≤ 15% </v>
          </cell>
          <cell r="AF3">
            <v>1</v>
          </cell>
          <cell r="AO3" t="str">
            <v>Q2 2005</v>
          </cell>
          <cell r="AP3">
            <v>3</v>
          </cell>
          <cell r="AQ3" t="str">
            <v>200502</v>
          </cell>
          <cell r="AR3" t="str">
            <v>Q2 2005</v>
          </cell>
        </row>
        <row r="4">
          <cell r="E4">
            <v>2</v>
          </cell>
          <cell r="F4" t="str">
            <v>Core &gt; 40%</v>
          </cell>
          <cell r="H4" t="str">
            <v>USD (US DOLLAR)</v>
          </cell>
          <cell r="I4" t="str">
            <v>USD</v>
          </cell>
          <cell r="AE4" t="str">
            <v xml:space="preserve">&gt; 15% - ≤ 40% </v>
          </cell>
          <cell r="AF4">
            <v>3</v>
          </cell>
          <cell r="AO4" t="str">
            <v>Q3 2005</v>
          </cell>
          <cell r="AP4">
            <v>4</v>
          </cell>
          <cell r="AQ4" t="str">
            <v>200503</v>
          </cell>
          <cell r="AR4" t="str">
            <v>Q3 2005</v>
          </cell>
        </row>
        <row r="5">
          <cell r="E5">
            <v>3</v>
          </cell>
          <cell r="F5" t="str">
            <v>Value Added</v>
          </cell>
          <cell r="H5" t="str">
            <v>AUS (AUSTRALIAN DOLLAR)</v>
          </cell>
          <cell r="I5" t="str">
            <v>AUS</v>
          </cell>
          <cell r="AE5" t="str">
            <v xml:space="preserve">&gt; 40% </v>
          </cell>
          <cell r="AF5">
            <v>4</v>
          </cell>
          <cell r="AO5" t="str">
            <v>Q4 2005</v>
          </cell>
          <cell r="AP5">
            <v>5</v>
          </cell>
          <cell r="AQ5" t="str">
            <v>200504</v>
          </cell>
          <cell r="AR5" t="str">
            <v>Q4 2005</v>
          </cell>
        </row>
        <row r="6">
          <cell r="E6">
            <v>4</v>
          </cell>
          <cell r="F6" t="str">
            <v>Opportunity</v>
          </cell>
          <cell r="H6" t="str">
            <v>BRL (BRAZIL REAL)</v>
          </cell>
          <cell r="I6" t="str">
            <v>BRL</v>
          </cell>
          <cell r="AO6" t="str">
            <v>FY 2005</v>
          </cell>
          <cell r="AP6">
            <v>6</v>
          </cell>
          <cell r="AQ6">
            <v>200513</v>
          </cell>
          <cell r="AR6" t="str">
            <v>FY 2005</v>
          </cell>
        </row>
        <row r="7">
          <cell r="H7" t="str">
            <v>CAD (CANADIAN DOLLAR)</v>
          </cell>
          <cell r="I7" t="str">
            <v>CAD</v>
          </cell>
          <cell r="AE7" t="str">
            <v>SCPb</v>
          </cell>
          <cell r="AO7" t="str">
            <v>YTD 2005</v>
          </cell>
          <cell r="AP7">
            <v>7</v>
          </cell>
          <cell r="AQ7">
            <v>200514</v>
          </cell>
          <cell r="AR7" t="str">
            <v>YTD 2005</v>
          </cell>
        </row>
        <row r="8">
          <cell r="H8" t="str">
            <v>CHF (SWISS FRANC)</v>
          </cell>
          <cell r="I8" t="str">
            <v>CHF</v>
          </cell>
          <cell r="AE8" t="str">
            <v>Not yet defined</v>
          </cell>
          <cell r="AF8">
            <v>0</v>
          </cell>
          <cell r="AO8" t="str">
            <v>Q1 2006</v>
          </cell>
          <cell r="AP8">
            <v>8</v>
          </cell>
          <cell r="AQ8" t="str">
            <v>200601</v>
          </cell>
          <cell r="AR8" t="str">
            <v>Q1 2006</v>
          </cell>
        </row>
        <row r="9">
          <cell r="H9" t="str">
            <v>CNY (YUAN RENMINBI)</v>
          </cell>
          <cell r="I9" t="str">
            <v>CNY</v>
          </cell>
          <cell r="AE9" t="str">
            <v xml:space="preserve">≤ 5% </v>
          </cell>
          <cell r="AF9">
            <v>1</v>
          </cell>
          <cell r="AO9" t="str">
            <v>Q2 2006</v>
          </cell>
          <cell r="AP9">
            <v>9</v>
          </cell>
          <cell r="AQ9" t="str">
            <v>200602</v>
          </cell>
          <cell r="AR9" t="str">
            <v>Q2 2006</v>
          </cell>
        </row>
        <row r="10">
          <cell r="H10" t="str">
            <v>CZK (CZECH KORUNA)</v>
          </cell>
          <cell r="I10" t="str">
            <v>CZK</v>
          </cell>
          <cell r="AE10" t="str">
            <v xml:space="preserve">&gt; 5 - ≤ 25% </v>
          </cell>
          <cell r="AF10">
            <v>3</v>
          </cell>
          <cell r="AO10" t="str">
            <v>Q3 2006</v>
          </cell>
          <cell r="AP10">
            <v>10</v>
          </cell>
          <cell r="AQ10" t="str">
            <v>200603</v>
          </cell>
          <cell r="AR10" t="str">
            <v>Q3 2006</v>
          </cell>
        </row>
        <row r="11">
          <cell r="H11" t="str">
            <v>DKK (DANISH KRONE)</v>
          </cell>
          <cell r="I11" t="str">
            <v>DKK</v>
          </cell>
          <cell r="AE11" t="str">
            <v xml:space="preserve">&gt; 25% </v>
          </cell>
          <cell r="AF11">
            <v>4</v>
          </cell>
          <cell r="AO11" t="str">
            <v>Q4 2006</v>
          </cell>
          <cell r="AP11">
            <v>11</v>
          </cell>
          <cell r="AQ11" t="str">
            <v>200604</v>
          </cell>
          <cell r="AR11" t="str">
            <v>Q4 2006</v>
          </cell>
        </row>
        <row r="12">
          <cell r="H12" t="str">
            <v>EGP (EGYPTIAN POUND)</v>
          </cell>
          <cell r="I12" t="str">
            <v>EGP</v>
          </cell>
          <cell r="AO12" t="str">
            <v>FY 2006</v>
          </cell>
          <cell r="AP12">
            <v>12</v>
          </cell>
          <cell r="AQ12">
            <v>200613</v>
          </cell>
          <cell r="AR12" t="str">
            <v>FY 2006</v>
          </cell>
        </row>
        <row r="13">
          <cell r="H13" t="str">
            <v>HKD (HONGKONG DOLLAR)</v>
          </cell>
          <cell r="I13" t="str">
            <v>HKD</v>
          </cell>
          <cell r="AE13" t="str">
            <v>SCPc</v>
          </cell>
          <cell r="AO13" t="str">
            <v>YTD 2006</v>
          </cell>
          <cell r="AP13">
            <v>13</v>
          </cell>
          <cell r="AQ13">
            <v>200614</v>
          </cell>
          <cell r="AR13" t="str">
            <v>YTD 2006</v>
          </cell>
        </row>
        <row r="14">
          <cell r="H14" t="str">
            <v>IDR (INDONES. RUPIAH)</v>
          </cell>
          <cell r="I14" t="str">
            <v>IDR</v>
          </cell>
          <cell r="AE14" t="str">
            <v>Not yet defined</v>
          </cell>
          <cell r="AF14">
            <v>0</v>
          </cell>
          <cell r="AO14" t="str">
            <v>Q1 2007</v>
          </cell>
          <cell r="AP14">
            <v>14</v>
          </cell>
          <cell r="AQ14" t="str">
            <v>200701</v>
          </cell>
          <cell r="AR14" t="str">
            <v>Q1 2007</v>
          </cell>
        </row>
        <row r="15">
          <cell r="H15" t="str">
            <v>INR (INDIAN RUPEE)</v>
          </cell>
          <cell r="I15" t="str">
            <v>INR</v>
          </cell>
          <cell r="AE15" t="str">
            <v>≥ 60%</v>
          </cell>
          <cell r="AF15">
            <v>1</v>
          </cell>
          <cell r="AO15" t="str">
            <v>Q2 2007</v>
          </cell>
          <cell r="AP15">
            <v>15</v>
          </cell>
          <cell r="AQ15" t="str">
            <v>200702</v>
          </cell>
          <cell r="AR15" t="str">
            <v>Q2 2007</v>
          </cell>
        </row>
        <row r="16">
          <cell r="H16" t="str">
            <v>JPY (JAPANESE YEN)</v>
          </cell>
          <cell r="I16" t="str">
            <v>JPY</v>
          </cell>
          <cell r="AE16" t="str">
            <v>N/A</v>
          </cell>
          <cell r="AF16">
            <v>3</v>
          </cell>
          <cell r="AO16" t="str">
            <v>Q3 2007</v>
          </cell>
          <cell r="AP16">
            <v>16</v>
          </cell>
          <cell r="AQ16" t="str">
            <v>200703</v>
          </cell>
          <cell r="AR16" t="str">
            <v>Q3 2007</v>
          </cell>
        </row>
        <row r="17">
          <cell r="H17" t="str">
            <v>KHR (CAMBODIA RIEL)</v>
          </cell>
          <cell r="I17" t="str">
            <v>KHR</v>
          </cell>
          <cell r="AO17" t="str">
            <v>Q4 2007</v>
          </cell>
          <cell r="AP17">
            <v>17</v>
          </cell>
          <cell r="AQ17" t="str">
            <v>200704</v>
          </cell>
          <cell r="AR17" t="str">
            <v>Q4 2007</v>
          </cell>
        </row>
        <row r="18">
          <cell r="H18" t="str">
            <v>KRW (KOREAN (S) WON)</v>
          </cell>
          <cell r="I18" t="str">
            <v>KRW</v>
          </cell>
          <cell r="AE18" t="str">
            <v>SCPd</v>
          </cell>
          <cell r="AO18" t="str">
            <v>FY 2007</v>
          </cell>
          <cell r="AP18">
            <v>18</v>
          </cell>
          <cell r="AQ18">
            <v>200713</v>
          </cell>
          <cell r="AR18" t="str">
            <v>FY 2007</v>
          </cell>
        </row>
        <row r="19">
          <cell r="H19" t="str">
            <v>KWD (KUWAITI DINAR)</v>
          </cell>
          <cell r="I19" t="str">
            <v>KWD</v>
          </cell>
          <cell r="AE19" t="str">
            <v>Not yet defined</v>
          </cell>
          <cell r="AF19">
            <v>0</v>
          </cell>
          <cell r="AO19" t="str">
            <v>YTD 2007</v>
          </cell>
          <cell r="AP19">
            <v>19</v>
          </cell>
          <cell r="AQ19">
            <v>200714</v>
          </cell>
          <cell r="AR19" t="str">
            <v>YTD 2007</v>
          </cell>
        </row>
        <row r="20">
          <cell r="H20" t="str">
            <v>MMK (MYANMAR KYAT)</v>
          </cell>
          <cell r="I20" t="str">
            <v>MMK</v>
          </cell>
          <cell r="AE20" t="str">
            <v xml:space="preserve">&lt; 20% </v>
          </cell>
          <cell r="AF20">
            <v>1</v>
          </cell>
          <cell r="AO20" t="str">
            <v>Q1 2008</v>
          </cell>
          <cell r="AP20">
            <v>20</v>
          </cell>
          <cell r="AQ20" t="str">
            <v>200801</v>
          </cell>
          <cell r="AR20" t="str">
            <v>Q1 2008</v>
          </cell>
        </row>
        <row r="21">
          <cell r="H21" t="str">
            <v>MOP (MACAU PATACA)</v>
          </cell>
          <cell r="I21" t="str">
            <v>MOP</v>
          </cell>
          <cell r="AE21" t="str">
            <v xml:space="preserve">&gt; 20% - ≤ 40% </v>
          </cell>
          <cell r="AF21">
            <v>2</v>
          </cell>
          <cell r="AO21" t="str">
            <v>Q2 2008</v>
          </cell>
          <cell r="AP21">
            <v>21</v>
          </cell>
          <cell r="AQ21" t="str">
            <v>200802</v>
          </cell>
          <cell r="AR21" t="str">
            <v>Q2 2008</v>
          </cell>
        </row>
        <row r="22">
          <cell r="H22" t="str">
            <v>MUR (MAURITIUS RUPEE)</v>
          </cell>
          <cell r="I22" t="str">
            <v>MUR</v>
          </cell>
          <cell r="AE22" t="str">
            <v xml:space="preserve">&gt; 40% - ≤ 60% </v>
          </cell>
          <cell r="AF22">
            <v>3</v>
          </cell>
          <cell r="AO22" t="str">
            <v>Q3 2008</v>
          </cell>
          <cell r="AP22">
            <v>22</v>
          </cell>
          <cell r="AQ22" t="str">
            <v>200803</v>
          </cell>
          <cell r="AR22" t="str">
            <v>Q3 2008</v>
          </cell>
        </row>
        <row r="23">
          <cell r="H23" t="str">
            <v>MXN (MEXICAN NEW)</v>
          </cell>
          <cell r="I23" t="str">
            <v>MXN</v>
          </cell>
          <cell r="AE23" t="str">
            <v xml:space="preserve">&gt; 60% </v>
          </cell>
          <cell r="AF23">
            <v>4</v>
          </cell>
          <cell r="AO23" t="str">
            <v>Q4 2008</v>
          </cell>
          <cell r="AP23">
            <v>23</v>
          </cell>
          <cell r="AQ23" t="str">
            <v>200804</v>
          </cell>
          <cell r="AR23" t="str">
            <v>Q4 2008</v>
          </cell>
        </row>
        <row r="24">
          <cell r="H24" t="str">
            <v>MYR (RINGGIT MALAYSIA)</v>
          </cell>
          <cell r="I24" t="str">
            <v>MYR</v>
          </cell>
          <cell r="AO24" t="str">
            <v>FY 2008</v>
          </cell>
          <cell r="AP24">
            <v>24</v>
          </cell>
          <cell r="AQ24">
            <v>200813</v>
          </cell>
          <cell r="AR24" t="str">
            <v>FY 2008</v>
          </cell>
        </row>
        <row r="25">
          <cell r="H25" t="str">
            <v>NOK (NORWEGIAN KRONE)</v>
          </cell>
          <cell r="I25" t="str">
            <v>NOK</v>
          </cell>
          <cell r="AO25" t="str">
            <v>YTD 2008</v>
          </cell>
          <cell r="AP25">
            <v>25</v>
          </cell>
          <cell r="AQ25">
            <v>200814</v>
          </cell>
          <cell r="AR25" t="str">
            <v>YTD 2008</v>
          </cell>
        </row>
        <row r="26">
          <cell r="H26" t="str">
            <v>NZD (NEW ZEALAND DOLLAR)</v>
          </cell>
          <cell r="I26" t="str">
            <v>NZD</v>
          </cell>
          <cell r="AO26" t="str">
            <v>Q1 2009</v>
          </cell>
          <cell r="AP26">
            <v>26</v>
          </cell>
          <cell r="AQ26" t="str">
            <v>200901</v>
          </cell>
          <cell r="AR26" t="str">
            <v>Q1 2009</v>
          </cell>
        </row>
        <row r="27">
          <cell r="H27" t="str">
            <v>PHP (PHILIPPINE PESO)</v>
          </cell>
          <cell r="I27" t="str">
            <v>PHP</v>
          </cell>
          <cell r="AO27" t="str">
            <v>Q2 2009</v>
          </cell>
          <cell r="AP27">
            <v>27</v>
          </cell>
          <cell r="AQ27" t="str">
            <v>200902</v>
          </cell>
          <cell r="AR27" t="str">
            <v>Q2 2009</v>
          </cell>
        </row>
        <row r="28">
          <cell r="H28" t="str">
            <v>PKR (PAKISTAN RUPEE)</v>
          </cell>
          <cell r="I28" t="str">
            <v>PKR</v>
          </cell>
          <cell r="AO28" t="str">
            <v>Q3 2009</v>
          </cell>
          <cell r="AP28">
            <v>28</v>
          </cell>
          <cell r="AQ28" t="str">
            <v>200903</v>
          </cell>
          <cell r="AR28" t="str">
            <v>Q3 2009</v>
          </cell>
        </row>
        <row r="29">
          <cell r="H29" t="str">
            <v>PTE (PORTUGUE ESCUDO)</v>
          </cell>
          <cell r="I29" t="str">
            <v>PTE</v>
          </cell>
          <cell r="AO29" t="str">
            <v>Q4 2009</v>
          </cell>
          <cell r="AP29">
            <v>29</v>
          </cell>
          <cell r="AQ29" t="str">
            <v>200904</v>
          </cell>
          <cell r="AR29" t="str">
            <v>Q4 2009</v>
          </cell>
        </row>
        <row r="30">
          <cell r="H30" t="str">
            <v>RUB (RUSSIAN RUBLE)</v>
          </cell>
          <cell r="I30" t="str">
            <v>RUB</v>
          </cell>
          <cell r="AO30" t="str">
            <v>FY 2009</v>
          </cell>
          <cell r="AP30">
            <v>30</v>
          </cell>
          <cell r="AQ30">
            <v>200913</v>
          </cell>
          <cell r="AR30" t="str">
            <v>FY 2009</v>
          </cell>
        </row>
        <row r="31">
          <cell r="H31" t="str">
            <v>SEK (SWEDISH KRONA)</v>
          </cell>
          <cell r="I31" t="str">
            <v>SEK</v>
          </cell>
          <cell r="AO31" t="str">
            <v>YTD 2009</v>
          </cell>
          <cell r="AP31">
            <v>31</v>
          </cell>
          <cell r="AQ31">
            <v>200914</v>
          </cell>
          <cell r="AR31" t="str">
            <v>YTD 2009</v>
          </cell>
        </row>
        <row r="32">
          <cell r="H32" t="str">
            <v>SGD (SINGAPORE DOLLAR)</v>
          </cell>
          <cell r="I32" t="str">
            <v>SGD</v>
          </cell>
          <cell r="AO32" t="str">
            <v>Q1 2010</v>
          </cell>
          <cell r="AP32">
            <v>32</v>
          </cell>
          <cell r="AQ32" t="str">
            <v>201001</v>
          </cell>
          <cell r="AR32" t="str">
            <v>Q1 2010</v>
          </cell>
        </row>
        <row r="33">
          <cell r="H33" t="str">
            <v>THB (THAI BAHT)</v>
          </cell>
          <cell r="I33" t="str">
            <v>THB</v>
          </cell>
          <cell r="AO33" t="str">
            <v>Q2 2010</v>
          </cell>
          <cell r="AP33">
            <v>33</v>
          </cell>
          <cell r="AQ33" t="str">
            <v>201002</v>
          </cell>
          <cell r="AR33" t="str">
            <v>Q2 2010</v>
          </cell>
        </row>
        <row r="34">
          <cell r="H34" t="str">
            <v>TRL (TURKISH LIRA)</v>
          </cell>
          <cell r="I34" t="str">
            <v>TRL</v>
          </cell>
          <cell r="AO34" t="str">
            <v>Q3 2010</v>
          </cell>
          <cell r="AP34">
            <v>34</v>
          </cell>
          <cell r="AQ34" t="str">
            <v>201003</v>
          </cell>
          <cell r="AR34" t="str">
            <v>Q3 2010</v>
          </cell>
        </row>
        <row r="35">
          <cell r="H35" t="str">
            <v>TWD (NEW TAIWAN $)</v>
          </cell>
          <cell r="I35" t="str">
            <v>TWD</v>
          </cell>
          <cell r="AO35" t="str">
            <v>Q4 2010</v>
          </cell>
          <cell r="AP35">
            <v>35</v>
          </cell>
          <cell r="AQ35" t="str">
            <v>201004</v>
          </cell>
          <cell r="AR35" t="str">
            <v>Q4 2010</v>
          </cell>
        </row>
        <row r="36">
          <cell r="H36" t="str">
            <v>VND (VIETNAMESE DONG)</v>
          </cell>
          <cell r="I36" t="str">
            <v>VND</v>
          </cell>
          <cell r="AO36" t="str">
            <v>FY 2010</v>
          </cell>
          <cell r="AP36">
            <v>36</v>
          </cell>
          <cell r="AQ36">
            <v>201013</v>
          </cell>
          <cell r="AR36" t="str">
            <v>FY 2010</v>
          </cell>
        </row>
        <row r="37">
          <cell r="AO37" t="str">
            <v>FY 2020</v>
          </cell>
          <cell r="AP37">
            <v>37</v>
          </cell>
          <cell r="AQ37">
            <v>201013</v>
          </cell>
          <cell r="AR37" t="str">
            <v>FY 2020</v>
          </cell>
        </row>
        <row r="38">
          <cell r="AO38" t="str">
            <v>YTD 2010</v>
          </cell>
          <cell r="AP38">
            <v>38</v>
          </cell>
          <cell r="AQ38">
            <v>201014</v>
          </cell>
          <cell r="AR38" t="str">
            <v>YTD 2010</v>
          </cell>
        </row>
        <row r="39">
          <cell r="AO39" t="str">
            <v>Q1 2011</v>
          </cell>
          <cell r="AP39">
            <v>39</v>
          </cell>
          <cell r="AQ39" t="str">
            <v>201101</v>
          </cell>
          <cell r="AR39" t="str">
            <v>Q1 2011</v>
          </cell>
        </row>
        <row r="40">
          <cell r="AO40" t="str">
            <v>Q2 2011</v>
          </cell>
          <cell r="AP40">
            <v>40</v>
          </cell>
          <cell r="AQ40" t="str">
            <v>201102</v>
          </cell>
          <cell r="AR40" t="str">
            <v>Q2 2011</v>
          </cell>
        </row>
        <row r="41">
          <cell r="AO41" t="str">
            <v>Q3 2011</v>
          </cell>
          <cell r="AP41">
            <v>41</v>
          </cell>
          <cell r="AQ41" t="str">
            <v>201103</v>
          </cell>
          <cell r="AR41" t="str">
            <v>Q3 2011</v>
          </cell>
        </row>
        <row r="42">
          <cell r="AO42" t="str">
            <v>Q4 2011</v>
          </cell>
          <cell r="AP42">
            <v>42</v>
          </cell>
          <cell r="AQ42" t="str">
            <v>201104</v>
          </cell>
          <cell r="AR42" t="str">
            <v>Q4 2011</v>
          </cell>
        </row>
        <row r="43">
          <cell r="AO43" t="str">
            <v>FY 2011</v>
          </cell>
          <cell r="AP43">
            <v>43</v>
          </cell>
          <cell r="AQ43">
            <v>201113</v>
          </cell>
          <cell r="AR43" t="str">
            <v>FY 2011</v>
          </cell>
        </row>
        <row r="44">
          <cell r="AO44" t="str">
            <v>YTD 2011</v>
          </cell>
          <cell r="AP44">
            <v>44</v>
          </cell>
          <cell r="AQ44">
            <v>201114</v>
          </cell>
          <cell r="AR44" t="str">
            <v>YTD 2011</v>
          </cell>
        </row>
        <row r="45">
          <cell r="AO45" t="str">
            <v>Q1 2012</v>
          </cell>
          <cell r="AP45">
            <v>45</v>
          </cell>
          <cell r="AQ45" t="str">
            <v>201201</v>
          </cell>
          <cell r="AR45" t="str">
            <v>Q1 2012</v>
          </cell>
        </row>
        <row r="46">
          <cell r="AO46" t="str">
            <v>Q2 2012</v>
          </cell>
          <cell r="AP46">
            <v>46</v>
          </cell>
          <cell r="AQ46" t="str">
            <v>201202</v>
          </cell>
          <cell r="AR46" t="str">
            <v>Q2 2012</v>
          </cell>
        </row>
        <row r="47">
          <cell r="AO47" t="str">
            <v>Q3 2012</v>
          </cell>
          <cell r="AP47">
            <v>47</v>
          </cell>
          <cell r="AQ47" t="str">
            <v>201203</v>
          </cell>
          <cell r="AR47" t="str">
            <v>Q3 2012</v>
          </cell>
        </row>
        <row r="48">
          <cell r="AO48" t="str">
            <v>Q4 2012</v>
          </cell>
          <cell r="AP48">
            <v>48</v>
          </cell>
          <cell r="AQ48" t="str">
            <v>201204</v>
          </cell>
          <cell r="AR48" t="str">
            <v>Q4 2012</v>
          </cell>
        </row>
        <row r="49">
          <cell r="AO49" t="str">
            <v>FY 2012</v>
          </cell>
          <cell r="AP49">
            <v>49</v>
          </cell>
          <cell r="AQ49">
            <v>201213</v>
          </cell>
          <cell r="AR49" t="str">
            <v>FY 2012</v>
          </cell>
        </row>
        <row r="50">
          <cell r="AO50" t="str">
            <v>YTD 2012</v>
          </cell>
          <cell r="AP50">
            <v>50</v>
          </cell>
          <cell r="AQ50">
            <v>201214</v>
          </cell>
          <cell r="AR50" t="str">
            <v>YTD 2012</v>
          </cell>
        </row>
        <row r="51">
          <cell r="AO51" t="str">
            <v>Q1 2013</v>
          </cell>
          <cell r="AP51">
            <v>51</v>
          </cell>
          <cell r="AQ51" t="str">
            <v>201301</v>
          </cell>
          <cell r="AR51" t="str">
            <v>Q1 2013</v>
          </cell>
        </row>
        <row r="52">
          <cell r="AO52" t="str">
            <v>Q2 2013</v>
          </cell>
          <cell r="AP52">
            <v>52</v>
          </cell>
          <cell r="AQ52" t="str">
            <v>201302</v>
          </cell>
          <cell r="AR52" t="str">
            <v>Q2 2013</v>
          </cell>
        </row>
        <row r="53">
          <cell r="AO53" t="str">
            <v>Q3 2013</v>
          </cell>
          <cell r="AP53">
            <v>53</v>
          </cell>
          <cell r="AQ53" t="str">
            <v>201303</v>
          </cell>
          <cell r="AR53" t="str">
            <v>Q3 2013</v>
          </cell>
        </row>
        <row r="54">
          <cell r="AO54" t="str">
            <v>Q4 2013</v>
          </cell>
          <cell r="AP54">
            <v>54</v>
          </cell>
          <cell r="AQ54" t="str">
            <v>201304</v>
          </cell>
          <cell r="AR54" t="str">
            <v>Q4 2013</v>
          </cell>
        </row>
        <row r="55">
          <cell r="AO55" t="str">
            <v>FY 2013</v>
          </cell>
          <cell r="AP55">
            <v>55</v>
          </cell>
          <cell r="AQ55">
            <v>201313</v>
          </cell>
          <cell r="AR55" t="str">
            <v>FY 2013</v>
          </cell>
        </row>
        <row r="56">
          <cell r="AO56" t="str">
            <v>YTD 2013</v>
          </cell>
          <cell r="AP56">
            <v>56</v>
          </cell>
          <cell r="AQ56">
            <v>201314</v>
          </cell>
          <cell r="AR56" t="str">
            <v>YTD 2013</v>
          </cell>
        </row>
        <row r="57">
          <cell r="AO57" t="str">
            <v>Q1 2014</v>
          </cell>
          <cell r="AP57">
            <v>57</v>
          </cell>
          <cell r="AQ57" t="str">
            <v>201401</v>
          </cell>
          <cell r="AR57" t="str">
            <v>Q1 2014</v>
          </cell>
        </row>
        <row r="58">
          <cell r="AO58" t="str">
            <v>Q2 2014</v>
          </cell>
          <cell r="AP58">
            <v>58</v>
          </cell>
          <cell r="AQ58" t="str">
            <v>201402</v>
          </cell>
          <cell r="AR58" t="str">
            <v>Q2 2014</v>
          </cell>
        </row>
        <row r="59">
          <cell r="AO59" t="str">
            <v>Q3 2014</v>
          </cell>
          <cell r="AP59">
            <v>59</v>
          </cell>
          <cell r="AQ59" t="str">
            <v>201403</v>
          </cell>
          <cell r="AR59" t="str">
            <v>Q3 2014</v>
          </cell>
        </row>
        <row r="60">
          <cell r="AO60" t="str">
            <v>Q4 2014</v>
          </cell>
          <cell r="AP60">
            <v>60</v>
          </cell>
          <cell r="AQ60" t="str">
            <v>201404</v>
          </cell>
          <cell r="AR60" t="str">
            <v>Q4 2014</v>
          </cell>
        </row>
        <row r="61">
          <cell r="AO61" t="str">
            <v>FY 2014</v>
          </cell>
          <cell r="AP61">
            <v>61</v>
          </cell>
          <cell r="AQ61">
            <v>201413</v>
          </cell>
          <cell r="AR61" t="str">
            <v>FY 2014</v>
          </cell>
        </row>
        <row r="62">
          <cell r="AO62" t="str">
            <v>YTD 2014</v>
          </cell>
          <cell r="AP62">
            <v>62</v>
          </cell>
          <cell r="AQ62">
            <v>201414</v>
          </cell>
          <cell r="AR62" t="str">
            <v>YTD 2014</v>
          </cell>
        </row>
        <row r="63">
          <cell r="AO63" t="str">
            <v>Q1 2015</v>
          </cell>
          <cell r="AP63">
            <v>63</v>
          </cell>
          <cell r="AQ63" t="str">
            <v>201501</v>
          </cell>
          <cell r="AR63" t="str">
            <v>Q1 2015</v>
          </cell>
        </row>
        <row r="64">
          <cell r="AO64" t="str">
            <v>Q2 2015</v>
          </cell>
          <cell r="AP64">
            <v>64</v>
          </cell>
          <cell r="AQ64" t="str">
            <v>201502</v>
          </cell>
          <cell r="AR64" t="str">
            <v>Q2 2015</v>
          </cell>
        </row>
        <row r="65">
          <cell r="AO65" t="str">
            <v>Q3 2015</v>
          </cell>
          <cell r="AP65">
            <v>65</v>
          </cell>
          <cell r="AQ65" t="str">
            <v>201503</v>
          </cell>
          <cell r="AR65" t="str">
            <v>Q3 2015</v>
          </cell>
        </row>
        <row r="66">
          <cell r="AO66" t="str">
            <v>Q4 2015</v>
          </cell>
          <cell r="AP66">
            <v>66</v>
          </cell>
          <cell r="AQ66" t="str">
            <v>201504</v>
          </cell>
          <cell r="AR66" t="str">
            <v>Q4 2015</v>
          </cell>
        </row>
        <row r="67">
          <cell r="AO67" t="str">
            <v>FY 2015</v>
          </cell>
          <cell r="AP67">
            <v>67</v>
          </cell>
          <cell r="AQ67">
            <v>201513</v>
          </cell>
          <cell r="AR67" t="str">
            <v>FY 2015</v>
          </cell>
        </row>
        <row r="68">
          <cell r="AO68" t="str">
            <v>YTD 2015</v>
          </cell>
          <cell r="AP68">
            <v>68</v>
          </cell>
          <cell r="AQ68">
            <v>201514</v>
          </cell>
          <cell r="AR68" t="str">
            <v>YTD 2015</v>
          </cell>
        </row>
        <row r="69">
          <cell r="AO69" t="str">
            <v>Q1 2016</v>
          </cell>
          <cell r="AP69">
            <v>69</v>
          </cell>
          <cell r="AQ69" t="str">
            <v>201601</v>
          </cell>
          <cell r="AR69" t="str">
            <v>Q1 2016</v>
          </cell>
        </row>
        <row r="70">
          <cell r="AO70" t="str">
            <v>Q2 2016</v>
          </cell>
          <cell r="AP70">
            <v>70</v>
          </cell>
          <cell r="AQ70" t="str">
            <v>201602</v>
          </cell>
          <cell r="AR70" t="str">
            <v>Q2 2016</v>
          </cell>
        </row>
        <row r="71">
          <cell r="AO71" t="str">
            <v>Q3 2016</v>
          </cell>
          <cell r="AP71">
            <v>71</v>
          </cell>
          <cell r="AQ71" t="str">
            <v>201603</v>
          </cell>
          <cell r="AR71" t="str">
            <v>Q3 2016</v>
          </cell>
        </row>
        <row r="72">
          <cell r="AO72" t="str">
            <v>Q4 2016</v>
          </cell>
          <cell r="AP72">
            <v>72</v>
          </cell>
          <cell r="AQ72" t="str">
            <v>201604</v>
          </cell>
          <cell r="AR72" t="str">
            <v>Q4 2016</v>
          </cell>
        </row>
        <row r="73">
          <cell r="AO73" t="str">
            <v>FY 2016</v>
          </cell>
          <cell r="AP73">
            <v>73</v>
          </cell>
          <cell r="AQ73">
            <v>201613</v>
          </cell>
          <cell r="AR73" t="str">
            <v>FY 2016</v>
          </cell>
        </row>
        <row r="74">
          <cell r="AO74" t="str">
            <v>YTD 2016</v>
          </cell>
          <cell r="AP74">
            <v>74</v>
          </cell>
          <cell r="AQ74">
            <v>201614</v>
          </cell>
          <cell r="AR74" t="str">
            <v>YTD 2016</v>
          </cell>
        </row>
        <row r="75">
          <cell r="AO75" t="str">
            <v>Q1 2017</v>
          </cell>
          <cell r="AP75">
            <v>75</v>
          </cell>
          <cell r="AQ75" t="str">
            <v>201701</v>
          </cell>
          <cell r="AR75" t="str">
            <v>Q1 2017</v>
          </cell>
        </row>
        <row r="76">
          <cell r="AO76" t="str">
            <v>Q2 2017</v>
          </cell>
          <cell r="AP76">
            <v>76</v>
          </cell>
          <cell r="AQ76" t="str">
            <v>201702</v>
          </cell>
          <cell r="AR76" t="str">
            <v>Q2 2017</v>
          </cell>
        </row>
        <row r="77">
          <cell r="AO77" t="str">
            <v>Q3 2017</v>
          </cell>
          <cell r="AP77">
            <v>77</v>
          </cell>
          <cell r="AQ77" t="str">
            <v>201703</v>
          </cell>
          <cell r="AR77" t="str">
            <v>Q3 2017</v>
          </cell>
        </row>
        <row r="78">
          <cell r="AO78" t="str">
            <v>Q4 2017</v>
          </cell>
          <cell r="AP78">
            <v>78</v>
          </cell>
          <cell r="AQ78" t="str">
            <v>201704</v>
          </cell>
          <cell r="AR78" t="str">
            <v>Q4 2017</v>
          </cell>
        </row>
        <row r="79">
          <cell r="AO79" t="str">
            <v>FY 2017</v>
          </cell>
          <cell r="AP79">
            <v>79</v>
          </cell>
          <cell r="AQ79">
            <v>201713</v>
          </cell>
          <cell r="AR79" t="str">
            <v>FY 2017</v>
          </cell>
        </row>
        <row r="80">
          <cell r="AO80" t="str">
            <v>YTD 2017</v>
          </cell>
          <cell r="AP80">
            <v>80</v>
          </cell>
          <cell r="AQ80">
            <v>201714</v>
          </cell>
          <cell r="AR80" t="str">
            <v>YTD 2017</v>
          </cell>
        </row>
        <row r="81">
          <cell r="AO81" t="str">
            <v>Q1 2018</v>
          </cell>
          <cell r="AP81">
            <v>81</v>
          </cell>
          <cell r="AQ81">
            <v>201801</v>
          </cell>
          <cell r="AR81" t="str">
            <v>Q1 2018</v>
          </cell>
        </row>
        <row r="82">
          <cell r="AO82" t="str">
            <v>Q2 2018</v>
          </cell>
          <cell r="AP82">
            <v>82</v>
          </cell>
          <cell r="AQ82">
            <v>201802</v>
          </cell>
          <cell r="AR82" t="str">
            <v>Q2 2018</v>
          </cell>
        </row>
        <row r="83">
          <cell r="AO83" t="str">
            <v>Q3 2018</v>
          </cell>
          <cell r="AP83">
            <v>83</v>
          </cell>
          <cell r="AQ83">
            <v>201803</v>
          </cell>
          <cell r="AR83" t="str">
            <v>Q3 2018</v>
          </cell>
        </row>
        <row r="84">
          <cell r="AO84" t="str">
            <v>Q4 2018</v>
          </cell>
          <cell r="AP84">
            <v>84</v>
          </cell>
          <cell r="AQ84">
            <v>201804</v>
          </cell>
          <cell r="AR84" t="str">
            <v>Q4 2018</v>
          </cell>
        </row>
        <row r="85">
          <cell r="AO85" t="str">
            <v>FY 2018</v>
          </cell>
          <cell r="AP85">
            <v>85</v>
          </cell>
          <cell r="AQ85">
            <v>201813</v>
          </cell>
          <cell r="AR85" t="str">
            <v>FY 2018</v>
          </cell>
        </row>
        <row r="86">
          <cell r="AO86" t="str">
            <v>YTD 2018</v>
          </cell>
          <cell r="AP86">
            <v>86</v>
          </cell>
          <cell r="AQ86">
            <v>201814</v>
          </cell>
          <cell r="AR86" t="str">
            <v>YTD 2018</v>
          </cell>
        </row>
        <row r="87">
          <cell r="AO87" t="str">
            <v>Q1 2019</v>
          </cell>
          <cell r="AP87">
            <v>87</v>
          </cell>
          <cell r="AQ87">
            <v>201901</v>
          </cell>
          <cell r="AR87" t="str">
            <v>Q1 2019</v>
          </cell>
        </row>
        <row r="88">
          <cell r="AO88" t="str">
            <v>Q2 2019</v>
          </cell>
          <cell r="AP88">
            <v>88</v>
          </cell>
          <cell r="AQ88">
            <v>201902</v>
          </cell>
          <cell r="AR88" t="str">
            <v>Q2 2019</v>
          </cell>
        </row>
        <row r="89">
          <cell r="AO89" t="str">
            <v>Q3 2019</v>
          </cell>
          <cell r="AP89">
            <v>89</v>
          </cell>
          <cell r="AQ89">
            <v>201903</v>
          </cell>
          <cell r="AR89" t="str">
            <v>Q3 2019</v>
          </cell>
        </row>
        <row r="90">
          <cell r="AO90" t="str">
            <v>Q4 2019</v>
          </cell>
          <cell r="AP90">
            <v>90</v>
          </cell>
          <cell r="AQ90">
            <v>201904</v>
          </cell>
          <cell r="AR90" t="str">
            <v>Q4 2019</v>
          </cell>
        </row>
        <row r="91">
          <cell r="AO91" t="str">
            <v>FY 2019</v>
          </cell>
          <cell r="AP91">
            <v>91</v>
          </cell>
          <cell r="AQ91">
            <v>201913</v>
          </cell>
          <cell r="AR91" t="str">
            <v>FY 2019</v>
          </cell>
        </row>
        <row r="92">
          <cell r="AO92" t="str">
            <v>YTD 2019</v>
          </cell>
          <cell r="AP92">
            <v>92</v>
          </cell>
          <cell r="AQ92">
            <v>201914</v>
          </cell>
          <cell r="AR92" t="str">
            <v>YTD 2019</v>
          </cell>
        </row>
        <row r="93">
          <cell r="AO93" t="str">
            <v>Q1 2020</v>
          </cell>
          <cell r="AP93">
            <v>93</v>
          </cell>
          <cell r="AQ93">
            <v>202001</v>
          </cell>
          <cell r="AR93" t="str">
            <v>Q1 2020</v>
          </cell>
        </row>
        <row r="94">
          <cell r="AO94" t="str">
            <v>Q2 2020</v>
          </cell>
          <cell r="AP94">
            <v>94</v>
          </cell>
          <cell r="AQ94">
            <v>202002</v>
          </cell>
          <cell r="AR94" t="str">
            <v>Q2 2020</v>
          </cell>
        </row>
        <row r="95">
          <cell r="AO95" t="str">
            <v>Q3 2020</v>
          </cell>
          <cell r="AP95">
            <v>95</v>
          </cell>
          <cell r="AQ95">
            <v>202003</v>
          </cell>
          <cell r="AR95" t="str">
            <v>Q3 2020</v>
          </cell>
        </row>
        <row r="96">
          <cell r="AO96" t="str">
            <v>Q4 2020</v>
          </cell>
          <cell r="AP96">
            <v>96</v>
          </cell>
          <cell r="AQ96">
            <v>202004</v>
          </cell>
          <cell r="AR96" t="str">
            <v>Q4 2020</v>
          </cell>
        </row>
        <row r="97">
          <cell r="AO97" t="str">
            <v>FY 2020</v>
          </cell>
          <cell r="AP97">
            <v>97</v>
          </cell>
          <cell r="AQ97">
            <v>202005</v>
          </cell>
          <cell r="AR97" t="str">
            <v>FY 2020</v>
          </cell>
        </row>
        <row r="98">
          <cell r="AO98" t="str">
            <v>YTD 2020</v>
          </cell>
          <cell r="AP98">
            <v>98</v>
          </cell>
          <cell r="AQ98">
            <v>202006</v>
          </cell>
          <cell r="AR98" t="str">
            <v>YTD 2020</v>
          </cell>
        </row>
        <row r="99">
          <cell r="AO99" t="str">
            <v>Q1 2021</v>
          </cell>
          <cell r="AP99">
            <v>99</v>
          </cell>
          <cell r="AQ99">
            <v>202007</v>
          </cell>
          <cell r="AR99" t="str">
            <v>Q1 2021</v>
          </cell>
        </row>
        <row r="100">
          <cell r="AO100" t="str">
            <v>Q2 2021</v>
          </cell>
          <cell r="AP100">
            <v>100</v>
          </cell>
          <cell r="AQ100">
            <v>202008</v>
          </cell>
          <cell r="AR100" t="str">
            <v>Q2 2021</v>
          </cell>
        </row>
        <row r="101">
          <cell r="AO101" t="str">
            <v>Q3 2021</v>
          </cell>
          <cell r="AP101">
            <v>101</v>
          </cell>
          <cell r="AQ101">
            <v>202009</v>
          </cell>
          <cell r="AR101" t="str">
            <v>Q3 2021</v>
          </cell>
        </row>
        <row r="102">
          <cell r="AO102" t="str">
            <v>Q4 2021</v>
          </cell>
          <cell r="AP102">
            <v>102</v>
          </cell>
          <cell r="AQ102">
            <v>202010</v>
          </cell>
          <cell r="AR102" t="str">
            <v>Q4 2021</v>
          </cell>
        </row>
        <row r="103">
          <cell r="AO103" t="str">
            <v>FY 2021</v>
          </cell>
          <cell r="AP103">
            <v>103</v>
          </cell>
          <cell r="AQ103">
            <v>202011</v>
          </cell>
          <cell r="AR103" t="str">
            <v>FY 2021</v>
          </cell>
        </row>
        <row r="104">
          <cell r="AO104" t="str">
            <v>YTD 2021</v>
          </cell>
          <cell r="AP104">
            <v>104</v>
          </cell>
          <cell r="AQ104">
            <v>202012</v>
          </cell>
          <cell r="AR104" t="str">
            <v>YTD 2021</v>
          </cell>
        </row>
        <row r="105">
          <cell r="AO105" t="str">
            <v>Q1 2022</v>
          </cell>
          <cell r="AP105">
            <v>105</v>
          </cell>
          <cell r="AQ105">
            <v>202013</v>
          </cell>
          <cell r="AR105" t="str">
            <v>Q1 2022</v>
          </cell>
        </row>
        <row r="106">
          <cell r="AO106" t="str">
            <v>Q2 2022</v>
          </cell>
          <cell r="AP106">
            <v>106</v>
          </cell>
          <cell r="AQ106">
            <v>202014</v>
          </cell>
          <cell r="AR106" t="str">
            <v>Q2 2022</v>
          </cell>
        </row>
        <row r="107">
          <cell r="AO107" t="str">
            <v>Q3 2022</v>
          </cell>
          <cell r="AP107">
            <v>107</v>
          </cell>
          <cell r="AQ107">
            <v>202015</v>
          </cell>
          <cell r="AR107" t="str">
            <v>Q3 2022</v>
          </cell>
        </row>
        <row r="108">
          <cell r="AO108" t="str">
            <v>Q4 2022</v>
          </cell>
          <cell r="AP108">
            <v>108</v>
          </cell>
          <cell r="AQ108">
            <v>202016</v>
          </cell>
          <cell r="AR108" t="str">
            <v>Q4 2022</v>
          </cell>
        </row>
        <row r="109">
          <cell r="AO109" t="str">
            <v>FY 2022</v>
          </cell>
          <cell r="AP109">
            <v>109</v>
          </cell>
          <cell r="AQ109">
            <v>202017</v>
          </cell>
          <cell r="AR109" t="str">
            <v>FY 2022</v>
          </cell>
        </row>
        <row r="110">
          <cell r="AO110" t="str">
            <v>YTD 2022</v>
          </cell>
          <cell r="AP110">
            <v>110</v>
          </cell>
          <cell r="AQ110">
            <v>202018</v>
          </cell>
          <cell r="AR110" t="str">
            <v>YTD 2022</v>
          </cell>
        </row>
        <row r="111">
          <cell r="AO111" t="str">
            <v>Q1 2023</v>
          </cell>
          <cell r="AP111">
            <v>111</v>
          </cell>
          <cell r="AQ111">
            <v>202019</v>
          </cell>
          <cell r="AR111" t="str">
            <v>Q1 2023</v>
          </cell>
        </row>
        <row r="112">
          <cell r="AO112" t="str">
            <v>Q2 2023</v>
          </cell>
          <cell r="AP112">
            <v>112</v>
          </cell>
          <cell r="AQ112">
            <v>202020</v>
          </cell>
          <cell r="AR112" t="str">
            <v>Q2 2023</v>
          </cell>
        </row>
        <row r="113">
          <cell r="AO113" t="str">
            <v>Q3 2023</v>
          </cell>
          <cell r="AP113">
            <v>113</v>
          </cell>
          <cell r="AQ113">
            <v>202021</v>
          </cell>
          <cell r="AR113" t="str">
            <v>Q3 2023</v>
          </cell>
        </row>
        <row r="114">
          <cell r="AO114" t="str">
            <v>Q4 2023</v>
          </cell>
          <cell r="AP114">
            <v>114</v>
          </cell>
          <cell r="AQ114">
            <v>202022</v>
          </cell>
          <cell r="AR114" t="str">
            <v>Q4 2023</v>
          </cell>
        </row>
        <row r="115">
          <cell r="AO115" t="str">
            <v>FY 2023</v>
          </cell>
          <cell r="AP115">
            <v>115</v>
          </cell>
          <cell r="AQ115">
            <v>202023</v>
          </cell>
          <cell r="AR115" t="str">
            <v>FY 2023</v>
          </cell>
        </row>
        <row r="116">
          <cell r="AO116" t="str">
            <v>YTD 2023</v>
          </cell>
          <cell r="AP116">
            <v>116</v>
          </cell>
          <cell r="AQ116">
            <v>202024</v>
          </cell>
          <cell r="AR116" t="str">
            <v>YTD 2023</v>
          </cell>
        </row>
        <row r="117">
          <cell r="AO117" t="str">
            <v>Q1 2024</v>
          </cell>
          <cell r="AP117">
            <v>117</v>
          </cell>
          <cell r="AQ117">
            <v>202025</v>
          </cell>
          <cell r="AR117" t="str">
            <v>Q1 2024</v>
          </cell>
        </row>
        <row r="118">
          <cell r="AO118" t="str">
            <v>Q2 2024</v>
          </cell>
          <cell r="AP118">
            <v>118</v>
          </cell>
          <cell r="AQ118">
            <v>202026</v>
          </cell>
          <cell r="AR118" t="str">
            <v>Q2 2024</v>
          </cell>
        </row>
        <row r="119">
          <cell r="AO119" t="str">
            <v>Q3 2024</v>
          </cell>
          <cell r="AP119">
            <v>119</v>
          </cell>
          <cell r="AQ119">
            <v>202027</v>
          </cell>
          <cell r="AR119" t="str">
            <v>Q3 2024</v>
          </cell>
        </row>
        <row r="120">
          <cell r="AO120" t="str">
            <v>Q4 2024</v>
          </cell>
          <cell r="AP120">
            <v>120</v>
          </cell>
          <cell r="AQ120">
            <v>202028</v>
          </cell>
          <cell r="AR120" t="str">
            <v>Q4 2024</v>
          </cell>
        </row>
        <row r="121">
          <cell r="AO121" t="str">
            <v>FY 2024</v>
          </cell>
          <cell r="AP121">
            <v>121</v>
          </cell>
          <cell r="AQ121">
            <v>202029</v>
          </cell>
          <cell r="AR121" t="str">
            <v>FY 2024</v>
          </cell>
        </row>
        <row r="122">
          <cell r="AO122" t="str">
            <v>YTD 2024</v>
          </cell>
          <cell r="AP122">
            <v>122</v>
          </cell>
          <cell r="AQ122">
            <v>202030</v>
          </cell>
          <cell r="AR122" t="str">
            <v>YTD 2024</v>
          </cell>
        </row>
        <row r="123">
          <cell r="AO123" t="str">
            <v>Q1 2025</v>
          </cell>
          <cell r="AP123">
            <v>123</v>
          </cell>
          <cell r="AQ123">
            <v>202031</v>
          </cell>
          <cell r="AR123" t="str">
            <v>Q1 2025</v>
          </cell>
        </row>
        <row r="124">
          <cell r="AO124" t="str">
            <v>Q2 2025</v>
          </cell>
          <cell r="AP124">
            <v>124</v>
          </cell>
          <cell r="AQ124">
            <v>202032</v>
          </cell>
          <cell r="AR124" t="str">
            <v>Q2 2025</v>
          </cell>
        </row>
        <row r="125">
          <cell r="AO125" t="str">
            <v>Q3 2025</v>
          </cell>
          <cell r="AP125">
            <v>125</v>
          </cell>
          <cell r="AQ125">
            <v>202033</v>
          </cell>
          <cell r="AR125" t="str">
            <v>Q3 2025</v>
          </cell>
        </row>
        <row r="126">
          <cell r="AO126" t="str">
            <v>Q4 2025</v>
          </cell>
          <cell r="AP126">
            <v>126</v>
          </cell>
          <cell r="AQ126">
            <v>202034</v>
          </cell>
          <cell r="AR126" t="str">
            <v>Q4 2025</v>
          </cell>
        </row>
        <row r="127">
          <cell r="AO127" t="str">
            <v>FY 2025</v>
          </cell>
          <cell r="AP127">
            <v>127</v>
          </cell>
          <cell r="AQ127">
            <v>202035</v>
          </cell>
          <cell r="AR127" t="str">
            <v>FY 2025</v>
          </cell>
        </row>
        <row r="128">
          <cell r="AO128" t="str">
            <v>YTD 2025</v>
          </cell>
          <cell r="AP128">
            <v>128</v>
          </cell>
          <cell r="AQ128">
            <v>202036</v>
          </cell>
          <cell r="AR128" t="str">
            <v>YTD 2025</v>
          </cell>
        </row>
        <row r="129">
          <cell r="AO129">
            <v>2004</v>
          </cell>
          <cell r="AP129">
            <v>1</v>
          </cell>
          <cell r="AQ129">
            <v>200400</v>
          </cell>
          <cell r="AR129" t="str">
            <v>Not reported</v>
          </cell>
        </row>
      </sheetData>
      <sheetData sheetId="16"/>
    </sheetDataSet>
  </externalBook>
</externalLink>
</file>

<file path=xl/theme/theme1.xml><?xml version="1.0" encoding="utf-8"?>
<a:theme xmlns:a="http://schemas.openxmlformats.org/drawingml/2006/main" name="Office Theme">
  <a:themeElements>
    <a:clrScheme name="INREV">
      <a:dk1>
        <a:sysClr val="windowText" lastClr="000000"/>
      </a:dk1>
      <a:lt1>
        <a:sysClr val="window" lastClr="FFFFFF"/>
      </a:lt1>
      <a:dk2>
        <a:srgbClr val="44546A"/>
      </a:dk2>
      <a:lt2>
        <a:srgbClr val="E7E6E6"/>
      </a:lt2>
      <a:accent1>
        <a:srgbClr val="0033A0"/>
      </a:accent1>
      <a:accent2>
        <a:srgbClr val="59CBE8"/>
      </a:accent2>
      <a:accent3>
        <a:srgbClr val="6CC24A"/>
      </a:accent3>
      <a:accent4>
        <a:srgbClr val="008675"/>
      </a:accent4>
      <a:accent5>
        <a:srgbClr val="91D6AC"/>
      </a:accent5>
      <a:accent6>
        <a:srgbClr val="009CA6"/>
      </a:accent6>
      <a:hlink>
        <a:srgbClr val="0563C1"/>
      </a:hlink>
      <a:folHlink>
        <a:srgbClr val="954F72"/>
      </a:folHlink>
    </a:clrScheme>
    <a:fontScheme name="INREV SDDS">
      <a:majorFont>
        <a:latin typeface="Arial"/>
        <a:ea typeface=""/>
        <a:cs typeface=""/>
      </a:majorFont>
      <a:minorFont>
        <a:latin typeface="Arial Unicode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nrev.org/guidelines/assessments/" TargetMode="External"/><Relationship Id="rId3" Type="http://schemas.openxmlformats.org/officeDocument/2006/relationships/hyperlink" Target="https://www.inrev.org/definitions/" TargetMode="External"/><Relationship Id="rId7" Type="http://schemas.openxmlformats.org/officeDocument/2006/relationships/hyperlink" Target="https://www.inrev.org/guidelines/module/reporting" TargetMode="External"/><Relationship Id="rId2" Type="http://schemas.openxmlformats.org/officeDocument/2006/relationships/hyperlink" Target="https://www.inrev.org/definitions/" TargetMode="External"/><Relationship Id="rId1" Type="http://schemas.openxmlformats.org/officeDocument/2006/relationships/hyperlink" Target="https://www.inrev.org/definitions/" TargetMode="External"/><Relationship Id="rId6" Type="http://schemas.openxmlformats.org/officeDocument/2006/relationships/hyperlink" Target="https://www.inrev.org/market-information/asset-level-index" TargetMode="External"/><Relationship Id="rId11" Type="http://schemas.openxmlformats.org/officeDocument/2006/relationships/drawing" Target="../drawings/drawing2.xml"/><Relationship Id="rId5" Type="http://schemas.openxmlformats.org/officeDocument/2006/relationships/hyperlink" Target="https://www.inrev.org/market-information/asset-level-index" TargetMode="External"/><Relationship Id="rId10" Type="http://schemas.openxmlformats.org/officeDocument/2006/relationships/printerSettings" Target="../printerSettings/printerSettings2.bin"/><Relationship Id="rId4" Type="http://schemas.openxmlformats.org/officeDocument/2006/relationships/hyperlink" Target="https://www.inrev.org/definitions/EN/all" TargetMode="External"/><Relationship Id="rId9" Type="http://schemas.openxmlformats.org/officeDocument/2006/relationships/hyperlink" Target="https://www.inrev.org/guidelines/assessmen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inrev.org/market-information/asset-level-index" TargetMode="External"/><Relationship Id="rId13" Type="http://schemas.openxmlformats.org/officeDocument/2006/relationships/hyperlink" Target="https://www.inrev.org/market-information/asset-level-index" TargetMode="External"/><Relationship Id="rId3" Type="http://schemas.openxmlformats.org/officeDocument/2006/relationships/hyperlink" Target="https://www.inrev.org/market-information/asset-level-index" TargetMode="External"/><Relationship Id="rId7" Type="http://schemas.openxmlformats.org/officeDocument/2006/relationships/hyperlink" Target="https://www.inrev.org/market-information/asset-level-index" TargetMode="External"/><Relationship Id="rId12" Type="http://schemas.openxmlformats.org/officeDocument/2006/relationships/hyperlink" Target="https://www.inrev.org/market-information/asset-level-index" TargetMode="External"/><Relationship Id="rId2" Type="http://schemas.openxmlformats.org/officeDocument/2006/relationships/hyperlink" Target="https://www.inrev.org/market-information/asset-level-index" TargetMode="External"/><Relationship Id="rId1" Type="http://schemas.openxmlformats.org/officeDocument/2006/relationships/hyperlink" Target="https://www.inrev.org/market-information/asset-level-index" TargetMode="External"/><Relationship Id="rId6" Type="http://schemas.openxmlformats.org/officeDocument/2006/relationships/hyperlink" Target="https://www.inrev.org/market-information/asset-level-index" TargetMode="External"/><Relationship Id="rId11" Type="http://schemas.openxmlformats.org/officeDocument/2006/relationships/hyperlink" Target="https://www.inrev.org/market-information/asset-level-index" TargetMode="External"/><Relationship Id="rId5" Type="http://schemas.openxmlformats.org/officeDocument/2006/relationships/hyperlink" Target="https://www.inrev.org/market-information/asset-level-index" TargetMode="External"/><Relationship Id="rId15" Type="http://schemas.openxmlformats.org/officeDocument/2006/relationships/drawing" Target="../drawings/drawing4.xml"/><Relationship Id="rId10" Type="http://schemas.openxmlformats.org/officeDocument/2006/relationships/hyperlink" Target="https://www.inrev.org/market-information/asset-level-index" TargetMode="External"/><Relationship Id="rId4" Type="http://schemas.openxmlformats.org/officeDocument/2006/relationships/hyperlink" Target="https://www.inrev.org/market-information/asset-level-index" TargetMode="External"/><Relationship Id="rId9" Type="http://schemas.openxmlformats.org/officeDocument/2006/relationships/hyperlink" Target="https://www.inrev.org/market-information/asset-level-index"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63F06-E9F8-4930-9856-E718C4216C4A}">
  <sheetPr>
    <tabColor theme="0"/>
  </sheetPr>
  <dimension ref="A1:A7"/>
  <sheetViews>
    <sheetView showGridLines="0" showRowColHeaders="0" topLeftCell="A2" workbookViewId="0">
      <selection activeCell="A21" sqref="A21"/>
    </sheetView>
  </sheetViews>
  <sheetFormatPr defaultColWidth="30.28515625" defaultRowHeight="12.75"/>
  <cols>
    <col min="1" max="1" width="109.28515625" style="170" customWidth="1"/>
    <col min="2" max="16384" width="30.28515625" style="170"/>
  </cols>
  <sheetData>
    <row r="1" spans="1:1" ht="65.25" customHeight="1">
      <c r="A1" s="169" t="s">
        <v>2019</v>
      </c>
    </row>
    <row r="2" spans="1:1" ht="25.5">
      <c r="A2" s="171" t="s">
        <v>2020</v>
      </c>
    </row>
    <row r="3" spans="1:1" ht="63.75">
      <c r="A3" s="172" t="s">
        <v>2021</v>
      </c>
    </row>
    <row r="4" spans="1:1" ht="25.5">
      <c r="A4" s="171" t="s">
        <v>2022</v>
      </c>
    </row>
    <row r="5" spans="1:1">
      <c r="A5" s="173" t="s">
        <v>2023</v>
      </c>
    </row>
    <row r="6" spans="1:1">
      <c r="A6" s="173" t="s">
        <v>2024</v>
      </c>
    </row>
    <row r="7" spans="1:1">
      <c r="A7" s="173" t="s">
        <v>2025</v>
      </c>
    </row>
  </sheetData>
  <sheetProtection formatCells="0" formatColumns="0" formatRows="0" insertColumns="0" insertRows="0" insertHyperlinks="0" deleteColumns="0" deleteRows="0" sort="0" autoFilter="0" pivotTables="0"/>
  <conditionalFormatting sqref="A2">
    <cfRule type="iconSet" priority="2">
      <iconSet iconSet="3Symbols2" showValue="0">
        <cfvo type="percent" val="0"/>
        <cfvo type="num" val="1"/>
        <cfvo type="num" val="2"/>
      </iconSet>
    </cfRule>
  </conditionalFormatting>
  <conditionalFormatting sqref="A3">
    <cfRule type="iconSet" priority="3">
      <iconSet iconSet="3Symbols2" showValue="0">
        <cfvo type="percent" val="0"/>
        <cfvo type="num" val="1"/>
        <cfvo type="num" val="2"/>
      </iconSet>
    </cfRule>
  </conditionalFormatting>
  <conditionalFormatting sqref="A4:A7">
    <cfRule type="iconSet" priority="1">
      <iconSet iconSet="3Symbols2" showValue="0">
        <cfvo type="percent" val="0"/>
        <cfvo type="num" val="1"/>
        <cfvo type="num" val="2"/>
      </iconSet>
    </cfRule>
  </conditionalFormatting>
  <pageMargins left="0.70866141732283472" right="0.70866141732283472" top="0.74803149606299213" bottom="0.74803149606299213" header="0.31496062992125984" footer="0.31496062992125984"/>
  <pageSetup paperSize="9" orientation="portrait" verticalDpi="0" r:id="rId1"/>
  <headerFooter>
    <oddHeader>&amp;R&amp;G</oddHeader>
    <oddFooter>&amp;LINREV SDDS 3.1&amp;RDate: &amp;D</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A2DA0-0607-4452-A427-8ED788AE5BA2}">
  <sheetPr>
    <tabColor theme="0"/>
    <pageSetUpPr fitToPage="1"/>
  </sheetPr>
  <dimension ref="A1:AC355"/>
  <sheetViews>
    <sheetView showGridLines="0" tabSelected="1" zoomScale="80" zoomScaleNormal="80" workbookViewId="0">
      <selection activeCell="E1" sqref="E1"/>
    </sheetView>
  </sheetViews>
  <sheetFormatPr defaultColWidth="0" defaultRowHeight="23.25" zeroHeight="1"/>
  <cols>
    <col min="1" max="1" width="14.28515625" style="92" customWidth="1"/>
    <col min="2" max="2" width="27.7109375" style="139" customWidth="1"/>
    <col min="3" max="3" width="56" style="93" customWidth="1"/>
    <col min="4" max="4" width="5.42578125" style="93" customWidth="1"/>
    <col min="5" max="5" width="24.28515625" style="93" customWidth="1"/>
    <col min="6" max="6" width="62.5703125" style="93" customWidth="1"/>
    <col min="7" max="7" width="76.42578125" style="94" customWidth="1"/>
    <col min="8" max="8" width="4.140625" style="87" customWidth="1"/>
    <col min="9" max="9" width="24.5703125" style="94" customWidth="1"/>
    <col min="10" max="10" width="27.5703125" style="139" customWidth="1"/>
    <col min="11" max="11" width="23.28515625" style="139" customWidth="1"/>
    <col min="12" max="12" width="16.7109375" style="139" customWidth="1"/>
    <col min="13" max="13" width="33.42578125" style="92" customWidth="1"/>
    <col min="14" max="14" width="9.28515625" style="92" customWidth="1"/>
    <col min="15" max="29" width="0" style="92" hidden="1" customWidth="1"/>
    <col min="30" max="16384" width="9.28515625" style="92" hidden="1"/>
  </cols>
  <sheetData>
    <row r="1" spans="1:13" s="88" customFormat="1" ht="65.099999999999994" customHeight="1">
      <c r="A1" s="84" t="s">
        <v>20</v>
      </c>
      <c r="B1" s="84"/>
      <c r="C1" s="82"/>
      <c r="D1" s="85"/>
      <c r="E1" s="86"/>
      <c r="F1" s="86"/>
      <c r="G1" s="87"/>
      <c r="H1" s="87"/>
      <c r="I1" s="87"/>
      <c r="J1" s="84"/>
      <c r="K1" s="84"/>
      <c r="L1" s="84"/>
    </row>
    <row r="2" spans="1:13" s="90" customFormat="1" ht="30.75" customHeight="1">
      <c r="A2" s="234" t="s">
        <v>2414</v>
      </c>
      <c r="B2" s="149"/>
      <c r="C2" s="148"/>
      <c r="D2" s="148"/>
      <c r="H2" s="87"/>
      <c r="J2" s="148"/>
      <c r="K2" s="148"/>
    </row>
    <row r="3" spans="1:13" s="188" customFormat="1" ht="30">
      <c r="A3" s="235" t="s">
        <v>2135</v>
      </c>
      <c r="B3" s="186" t="s">
        <v>21</v>
      </c>
      <c r="C3" s="186" t="s">
        <v>17</v>
      </c>
      <c r="D3" s="72"/>
      <c r="E3" s="146" t="str">
        <f>_xlfn.CONCAT("Data"," ",$E$11," ",$E$10)</f>
        <v xml:space="preserve">Data  </v>
      </c>
      <c r="F3" s="147" t="s">
        <v>2</v>
      </c>
      <c r="G3" s="187" t="s">
        <v>22</v>
      </c>
      <c r="H3" s="87"/>
      <c r="I3" s="187" t="s">
        <v>40</v>
      </c>
      <c r="J3" s="150" t="s">
        <v>2139</v>
      </c>
      <c r="K3" s="150" t="s">
        <v>23</v>
      </c>
      <c r="L3" s="150" t="s">
        <v>24</v>
      </c>
    </row>
    <row r="4" spans="1:13" s="90" customFormat="1">
      <c r="A4" s="189"/>
      <c r="B4" s="189"/>
      <c r="C4" s="75"/>
      <c r="D4" s="75"/>
      <c r="E4" s="75"/>
      <c r="F4" s="75"/>
      <c r="G4" s="75"/>
      <c r="H4" s="87"/>
      <c r="I4" s="237"/>
      <c r="J4" s="238"/>
      <c r="K4" s="238"/>
      <c r="L4" s="238"/>
    </row>
    <row r="5" spans="1:13" s="90" customFormat="1">
      <c r="A5" s="177" t="s">
        <v>2031</v>
      </c>
      <c r="B5" s="177"/>
      <c r="C5" s="178" t="s">
        <v>2034</v>
      </c>
      <c r="D5" s="190">
        <f t="shared" ref="D5" si="0">IF(COUNTBLANK(E5),1,2)</f>
        <v>1</v>
      </c>
      <c r="E5" s="226"/>
      <c r="F5" s="176"/>
      <c r="G5" s="73"/>
      <c r="H5" s="87"/>
      <c r="I5" s="181" t="s">
        <v>2048</v>
      </c>
      <c r="J5" s="239"/>
      <c r="K5" s="239"/>
      <c r="L5" s="239"/>
    </row>
    <row r="6" spans="1:13" s="90" customFormat="1" ht="66.75" customHeight="1">
      <c r="A6" s="191" t="s">
        <v>2033</v>
      </c>
      <c r="B6" s="192" t="s">
        <v>2158</v>
      </c>
      <c r="C6" s="193" t="s">
        <v>2035</v>
      </c>
      <c r="D6" s="194">
        <f t="shared" ref="D6" si="1">IF(COUNTBLANK(E6),1,2)</f>
        <v>1</v>
      </c>
      <c r="E6" s="226"/>
      <c r="F6" s="176"/>
      <c r="G6" s="74" t="s">
        <v>2046</v>
      </c>
      <c r="H6" s="87"/>
      <c r="I6" s="195" t="s">
        <v>2049</v>
      </c>
      <c r="J6" s="240"/>
      <c r="K6" s="240"/>
      <c r="L6" s="240"/>
    </row>
    <row r="7" spans="1:13" s="90" customFormat="1">
      <c r="A7" s="177" t="s">
        <v>2039</v>
      </c>
      <c r="B7" s="177"/>
      <c r="C7" s="178" t="s">
        <v>2036</v>
      </c>
      <c r="D7" s="190">
        <f t="shared" ref="D7:D15" si="2">IF(COUNTBLANK(E7),1,2)</f>
        <v>1</v>
      </c>
      <c r="E7" s="226"/>
      <c r="F7" s="176"/>
      <c r="G7" s="73"/>
      <c r="H7" s="87"/>
      <c r="I7" s="181" t="s">
        <v>2050</v>
      </c>
      <c r="J7" s="239"/>
      <c r="K7" s="239"/>
      <c r="L7" s="239"/>
    </row>
    <row r="8" spans="1:13" s="90" customFormat="1">
      <c r="A8" s="191" t="s">
        <v>2040</v>
      </c>
      <c r="B8" s="192"/>
      <c r="C8" s="193" t="s">
        <v>2037</v>
      </c>
      <c r="D8" s="194">
        <f t="shared" si="2"/>
        <v>1</v>
      </c>
      <c r="E8" s="219"/>
      <c r="F8" s="176"/>
      <c r="G8" s="74" t="s">
        <v>2047</v>
      </c>
      <c r="H8" s="87"/>
      <c r="I8" s="195" t="s">
        <v>2051</v>
      </c>
      <c r="J8" s="240"/>
      <c r="K8" s="240"/>
      <c r="L8" s="240"/>
    </row>
    <row r="9" spans="1:13" s="90" customFormat="1">
      <c r="A9" s="177" t="s">
        <v>2041</v>
      </c>
      <c r="B9" s="177"/>
      <c r="C9" s="178" t="s">
        <v>2038</v>
      </c>
      <c r="D9" s="190">
        <f t="shared" si="2"/>
        <v>1</v>
      </c>
      <c r="E9" s="227"/>
      <c r="F9" s="176"/>
      <c r="G9" s="73"/>
      <c r="H9" s="87"/>
      <c r="I9" s="181" t="s">
        <v>2052</v>
      </c>
      <c r="J9" s="239"/>
      <c r="K9" s="239"/>
      <c r="L9" s="239"/>
    </row>
    <row r="10" spans="1:13" s="90" customFormat="1">
      <c r="A10" s="191" t="s">
        <v>2042</v>
      </c>
      <c r="B10" s="192"/>
      <c r="C10" s="193" t="s">
        <v>1958</v>
      </c>
      <c r="D10" s="194">
        <f t="shared" si="2"/>
        <v>1</v>
      </c>
      <c r="E10" s="209"/>
      <c r="F10" s="176"/>
      <c r="G10" s="74" t="s">
        <v>1959</v>
      </c>
      <c r="H10" s="87"/>
      <c r="I10" s="195" t="s">
        <v>2053</v>
      </c>
      <c r="J10" s="240"/>
      <c r="K10" s="240"/>
      <c r="L10" s="240"/>
      <c r="M10" s="143"/>
    </row>
    <row r="11" spans="1:13" s="90" customFormat="1">
      <c r="A11" s="177" t="s">
        <v>2055</v>
      </c>
      <c r="B11" s="177"/>
      <c r="C11" s="178" t="s">
        <v>3</v>
      </c>
      <c r="D11" s="190">
        <f t="shared" si="2"/>
        <v>1</v>
      </c>
      <c r="E11" s="210"/>
      <c r="F11" s="176"/>
      <c r="G11" s="73" t="s">
        <v>2167</v>
      </c>
      <c r="H11" s="87"/>
      <c r="I11" s="181" t="s">
        <v>2054</v>
      </c>
      <c r="J11" s="239"/>
      <c r="K11" s="239"/>
      <c r="L11" s="239"/>
      <c r="M11" s="143"/>
    </row>
    <row r="12" spans="1:13" s="90" customFormat="1">
      <c r="A12" s="191" t="s">
        <v>2043</v>
      </c>
      <c r="B12" s="192"/>
      <c r="C12" s="193" t="s">
        <v>26</v>
      </c>
      <c r="D12" s="194">
        <f t="shared" si="2"/>
        <v>1</v>
      </c>
      <c r="E12" s="228"/>
      <c r="F12" s="176"/>
      <c r="G12" s="74" t="s">
        <v>2017</v>
      </c>
      <c r="H12" s="87"/>
      <c r="I12" s="195" t="s">
        <v>2018</v>
      </c>
      <c r="J12" s="240"/>
      <c r="K12" s="240"/>
      <c r="L12" s="240"/>
      <c r="M12" s="143"/>
    </row>
    <row r="13" spans="1:13" s="90" customFormat="1">
      <c r="A13" s="177" t="s">
        <v>2260</v>
      </c>
      <c r="B13" s="177"/>
      <c r="C13" s="178" t="s">
        <v>2261</v>
      </c>
      <c r="D13" s="190">
        <f t="shared" si="2"/>
        <v>1</v>
      </c>
      <c r="E13" s="228"/>
      <c r="F13" s="176"/>
      <c r="G13" s="73"/>
      <c r="H13" s="87"/>
      <c r="I13" s="181" t="s">
        <v>2287</v>
      </c>
      <c r="J13" s="239"/>
      <c r="K13" s="239"/>
      <c r="L13" s="239"/>
      <c r="M13" s="143"/>
    </row>
    <row r="14" spans="1:13" s="90" customFormat="1">
      <c r="A14" s="191" t="s">
        <v>2044</v>
      </c>
      <c r="B14" s="192"/>
      <c r="C14" s="193" t="s">
        <v>27</v>
      </c>
      <c r="D14" s="194">
        <f>IF(COUNTBLANK(E14),1,2)</f>
        <v>1</v>
      </c>
      <c r="E14" s="228"/>
      <c r="F14" s="176"/>
      <c r="G14" s="74" t="s">
        <v>2278</v>
      </c>
      <c r="H14" s="87"/>
      <c r="I14" s="195" t="s">
        <v>2250</v>
      </c>
      <c r="J14" s="240"/>
      <c r="K14" s="240"/>
      <c r="L14" s="240"/>
      <c r="M14" s="143"/>
    </row>
    <row r="15" spans="1:13" s="90" customFormat="1">
      <c r="A15" s="177" t="s">
        <v>2045</v>
      </c>
      <c r="B15" s="177"/>
      <c r="C15" s="178" t="s">
        <v>1960</v>
      </c>
      <c r="D15" s="190">
        <f t="shared" si="2"/>
        <v>1</v>
      </c>
      <c r="E15" s="208"/>
      <c r="F15" s="176"/>
      <c r="G15" s="73" t="s">
        <v>1961</v>
      </c>
      <c r="H15" s="87"/>
      <c r="I15" s="181" t="s">
        <v>2056</v>
      </c>
      <c r="J15" s="239"/>
      <c r="K15" s="239"/>
      <c r="L15" s="239"/>
      <c r="M15" s="143"/>
    </row>
    <row r="16" spans="1:13" s="91" customFormat="1">
      <c r="A16" s="83"/>
      <c r="B16" s="83"/>
      <c r="C16" s="83"/>
      <c r="D16" s="83"/>
      <c r="E16" s="83"/>
      <c r="F16" s="83"/>
      <c r="G16" s="196"/>
      <c r="H16" s="87"/>
      <c r="I16" s="196"/>
      <c r="J16" s="196"/>
      <c r="K16" s="196"/>
      <c r="L16" s="196"/>
      <c r="M16" s="144"/>
    </row>
    <row r="17" spans="1:14" s="188" customFormat="1" ht="30">
      <c r="A17" s="186" t="s">
        <v>2136</v>
      </c>
      <c r="B17" s="186" t="s">
        <v>21</v>
      </c>
      <c r="C17" s="186" t="s">
        <v>28</v>
      </c>
      <c r="D17" s="72"/>
      <c r="E17" s="146" t="str">
        <f>_xlfn.CONCAT("Data"," ",$E$11," ",$E$10)</f>
        <v xml:space="preserve">Data  </v>
      </c>
      <c r="F17" s="147" t="s">
        <v>2</v>
      </c>
      <c r="G17" s="187" t="s">
        <v>22</v>
      </c>
      <c r="H17" s="87"/>
      <c r="I17" s="187" t="s">
        <v>40</v>
      </c>
      <c r="J17" s="150" t="s">
        <v>2139</v>
      </c>
      <c r="K17" s="150" t="s">
        <v>23</v>
      </c>
      <c r="L17" s="150" t="s">
        <v>24</v>
      </c>
      <c r="M17" s="197"/>
    </row>
    <row r="18" spans="1:14" s="90" customFormat="1">
      <c r="A18" s="189"/>
      <c r="B18" s="189"/>
      <c r="C18" s="75"/>
      <c r="D18" s="75"/>
      <c r="E18" s="75"/>
      <c r="F18" s="75"/>
      <c r="G18" s="75"/>
      <c r="H18" s="87"/>
      <c r="I18" s="237"/>
      <c r="J18" s="238"/>
      <c r="K18" s="238"/>
      <c r="L18" s="238"/>
    </row>
    <row r="19" spans="1:14" s="91" customFormat="1">
      <c r="A19" s="177" t="s">
        <v>2057</v>
      </c>
      <c r="B19" s="177" t="s">
        <v>29</v>
      </c>
      <c r="C19" s="178" t="s">
        <v>1963</v>
      </c>
      <c r="D19" s="179">
        <f t="shared" ref="D19:D25" si="3">IF(COUNTBLANK(E19),1,2)</f>
        <v>1</v>
      </c>
      <c r="E19" s="211"/>
      <c r="F19" s="180"/>
      <c r="G19" s="263" t="s">
        <v>30</v>
      </c>
      <c r="H19" s="87"/>
      <c r="I19" s="181"/>
      <c r="J19" s="239"/>
      <c r="K19" s="239"/>
      <c r="L19" s="239"/>
      <c r="M19" s="144"/>
    </row>
    <row r="20" spans="1:14" s="91" customFormat="1" ht="64.5" customHeight="1">
      <c r="A20" s="182" t="s">
        <v>2058</v>
      </c>
      <c r="B20" s="182" t="s">
        <v>29</v>
      </c>
      <c r="C20" s="183" t="s">
        <v>31</v>
      </c>
      <c r="D20" s="184">
        <f t="shared" ref="D20:D28" si="4">IF(COUNTBLANK(E20),1,2)</f>
        <v>1</v>
      </c>
      <c r="E20" s="225"/>
      <c r="F20" s="180"/>
      <c r="G20" s="74" t="s">
        <v>2279</v>
      </c>
      <c r="H20" s="87"/>
      <c r="I20" s="185"/>
      <c r="J20" s="241"/>
      <c r="K20" s="241"/>
      <c r="L20" s="241"/>
      <c r="M20" s="144"/>
    </row>
    <row r="21" spans="1:14" s="91" customFormat="1" ht="84.75" customHeight="1">
      <c r="A21" s="177" t="s">
        <v>2059</v>
      </c>
      <c r="B21" s="177" t="s">
        <v>29</v>
      </c>
      <c r="C21" s="178" t="s">
        <v>32</v>
      </c>
      <c r="D21" s="179">
        <f t="shared" si="4"/>
        <v>1</v>
      </c>
      <c r="E21" s="211"/>
      <c r="F21" s="180"/>
      <c r="G21" s="73" t="s">
        <v>2310</v>
      </c>
      <c r="H21" s="87"/>
      <c r="I21" s="181"/>
      <c r="J21" s="239"/>
      <c r="K21" s="239"/>
      <c r="L21" s="239"/>
      <c r="M21" s="144"/>
    </row>
    <row r="22" spans="1:14" s="91" customFormat="1" ht="40.5" customHeight="1">
      <c r="A22" s="182" t="s">
        <v>2060</v>
      </c>
      <c r="B22" s="182" t="s">
        <v>29</v>
      </c>
      <c r="C22" s="183" t="s">
        <v>33</v>
      </c>
      <c r="D22" s="184">
        <f t="shared" si="4"/>
        <v>1</v>
      </c>
      <c r="E22" s="211"/>
      <c r="F22" s="180"/>
      <c r="G22" s="74" t="s">
        <v>2313</v>
      </c>
      <c r="H22" s="87"/>
      <c r="I22" s="185"/>
      <c r="J22" s="241"/>
      <c r="K22" s="241"/>
      <c r="L22" s="241"/>
      <c r="M22" s="144"/>
    </row>
    <row r="23" spans="1:14" s="91" customFormat="1" ht="45">
      <c r="A23" s="177" t="s">
        <v>2061</v>
      </c>
      <c r="B23" s="177" t="s">
        <v>29</v>
      </c>
      <c r="C23" s="178" t="s">
        <v>34</v>
      </c>
      <c r="D23" s="179">
        <f t="shared" si="4"/>
        <v>1</v>
      </c>
      <c r="E23" s="211"/>
      <c r="F23" s="180"/>
      <c r="G23" s="73" t="s">
        <v>2288</v>
      </c>
      <c r="H23" s="87"/>
      <c r="I23" s="181"/>
      <c r="J23" s="239"/>
      <c r="K23" s="239"/>
      <c r="L23" s="239"/>
      <c r="M23" s="144"/>
    </row>
    <row r="24" spans="1:14" s="91" customFormat="1" ht="53.1" customHeight="1">
      <c r="A24" s="182" t="s">
        <v>2062</v>
      </c>
      <c r="B24" s="182" t="s">
        <v>29</v>
      </c>
      <c r="C24" s="183" t="s">
        <v>35</v>
      </c>
      <c r="D24" s="184">
        <f t="shared" si="4"/>
        <v>1</v>
      </c>
      <c r="E24" s="211"/>
      <c r="F24" s="180"/>
      <c r="G24" s="264" t="s">
        <v>2385</v>
      </c>
      <c r="H24" s="87"/>
      <c r="I24" s="185"/>
      <c r="J24" s="241"/>
      <c r="K24" s="241"/>
      <c r="L24" s="241"/>
      <c r="M24" s="144"/>
    </row>
    <row r="25" spans="1:14" s="91" customFormat="1" ht="38.25" customHeight="1">
      <c r="A25" s="177" t="s">
        <v>2063</v>
      </c>
      <c r="B25" s="177" t="s">
        <v>29</v>
      </c>
      <c r="C25" s="178" t="s">
        <v>36</v>
      </c>
      <c r="D25" s="179">
        <f t="shared" si="3"/>
        <v>1</v>
      </c>
      <c r="E25" s="225"/>
      <c r="F25" s="180"/>
      <c r="G25" s="73" t="s">
        <v>2200</v>
      </c>
      <c r="H25" s="87"/>
      <c r="I25" s="181"/>
      <c r="J25" s="239"/>
      <c r="K25" s="239"/>
      <c r="L25" s="239"/>
      <c r="M25" s="144"/>
    </row>
    <row r="26" spans="1:14" s="214" customFormat="1">
      <c r="A26" s="182" t="s">
        <v>2064</v>
      </c>
      <c r="B26" s="182" t="s">
        <v>37</v>
      </c>
      <c r="C26" s="183" t="s">
        <v>2190</v>
      </c>
      <c r="D26" s="184">
        <f t="shared" si="4"/>
        <v>1</v>
      </c>
      <c r="E26" s="219"/>
      <c r="F26" s="180"/>
      <c r="G26" s="74" t="s">
        <v>2194</v>
      </c>
      <c r="H26" s="87"/>
      <c r="I26" s="185"/>
      <c r="J26" s="241"/>
      <c r="K26" s="241"/>
      <c r="L26" s="241"/>
      <c r="M26" s="144"/>
      <c r="N26" s="91"/>
    </row>
    <row r="27" spans="1:14" s="91" customFormat="1">
      <c r="A27" s="177" t="s">
        <v>2189</v>
      </c>
      <c r="B27" s="177" t="s">
        <v>37</v>
      </c>
      <c r="C27" s="178" t="s">
        <v>2191</v>
      </c>
      <c r="D27" s="179">
        <f>IF(COUNTBLANK(E27),1,2)</f>
        <v>1</v>
      </c>
      <c r="E27" s="211"/>
      <c r="F27" s="180"/>
      <c r="G27" s="73" t="s">
        <v>2364</v>
      </c>
      <c r="H27" s="87"/>
      <c r="I27" s="181"/>
      <c r="J27" s="239"/>
      <c r="K27" s="239"/>
      <c r="L27" s="239"/>
      <c r="M27" s="144"/>
    </row>
    <row r="28" spans="1:14" s="214" customFormat="1">
      <c r="A28" s="182" t="s">
        <v>2193</v>
      </c>
      <c r="B28" s="182" t="s">
        <v>37</v>
      </c>
      <c r="C28" s="183" t="s">
        <v>2192</v>
      </c>
      <c r="D28" s="184">
        <f t="shared" si="4"/>
        <v>1</v>
      </c>
      <c r="E28" s="219"/>
      <c r="F28" s="180"/>
      <c r="G28" s="74" t="s">
        <v>2280</v>
      </c>
      <c r="H28" s="87"/>
      <c r="I28" s="185"/>
      <c r="J28" s="241"/>
      <c r="K28" s="241"/>
      <c r="L28" s="241"/>
      <c r="M28" s="144"/>
      <c r="N28" s="91"/>
    </row>
    <row r="29" spans="1:14" s="91" customFormat="1">
      <c r="A29" s="177" t="s">
        <v>2065</v>
      </c>
      <c r="B29" s="177" t="s">
        <v>1483</v>
      </c>
      <c r="C29" s="178" t="s">
        <v>1972</v>
      </c>
      <c r="D29" s="179">
        <f>IF(COUNTBLANK(E29),1,2)</f>
        <v>1</v>
      </c>
      <c r="E29" s="218"/>
      <c r="F29" s="180"/>
      <c r="G29" s="263" t="s">
        <v>2386</v>
      </c>
      <c r="H29" s="87"/>
      <c r="I29" s="181"/>
      <c r="J29" s="239"/>
      <c r="K29" s="239"/>
      <c r="L29" s="239"/>
      <c r="M29" s="144"/>
    </row>
    <row r="30" spans="1:14" s="91" customFormat="1">
      <c r="A30" s="182" t="s">
        <v>2066</v>
      </c>
      <c r="B30" s="182" t="s">
        <v>1483</v>
      </c>
      <c r="C30" s="183" t="s">
        <v>1973</v>
      </c>
      <c r="D30" s="184">
        <f>IF(COUNTBLANK(E30),1,2)</f>
        <v>1</v>
      </c>
      <c r="E30" s="218"/>
      <c r="F30" s="180"/>
      <c r="G30" s="264" t="s">
        <v>2387</v>
      </c>
      <c r="H30" s="87"/>
      <c r="I30" s="185"/>
      <c r="J30" s="241"/>
      <c r="K30" s="241"/>
      <c r="L30" s="241"/>
      <c r="M30" s="144"/>
    </row>
    <row r="31" spans="1:14" s="91" customFormat="1">
      <c r="A31" s="177" t="s">
        <v>2067</v>
      </c>
      <c r="B31" s="177" t="s">
        <v>1483</v>
      </c>
      <c r="C31" s="178" t="s">
        <v>1971</v>
      </c>
      <c r="D31" s="179">
        <f>IF(COUNTBLANK(E31),1,2)</f>
        <v>1</v>
      </c>
      <c r="E31" s="211"/>
      <c r="F31" s="180"/>
      <c r="G31" s="73" t="s">
        <v>2281</v>
      </c>
      <c r="H31" s="87"/>
      <c r="I31" s="181"/>
      <c r="J31" s="239"/>
      <c r="K31" s="239"/>
      <c r="L31" s="239"/>
      <c r="M31" s="144"/>
    </row>
    <row r="32" spans="1:14" s="91" customFormat="1" ht="24">
      <c r="A32" s="182" t="s">
        <v>2201</v>
      </c>
      <c r="B32" s="182" t="s">
        <v>1483</v>
      </c>
      <c r="C32" s="183" t="s">
        <v>2283</v>
      </c>
      <c r="D32" s="184">
        <f>IF(COUNTBLANK(E32),1,2)</f>
        <v>1</v>
      </c>
      <c r="E32" s="218"/>
      <c r="F32" s="180"/>
      <c r="G32" s="74" t="s">
        <v>2282</v>
      </c>
      <c r="H32" s="87"/>
      <c r="I32" s="181"/>
      <c r="J32" s="239"/>
      <c r="K32" s="239"/>
      <c r="L32" s="239"/>
      <c r="M32" s="144"/>
    </row>
    <row r="33" spans="1:13" s="90" customFormat="1">
      <c r="A33" s="189"/>
      <c r="B33" s="189"/>
      <c r="C33" s="75"/>
      <c r="D33" s="75"/>
      <c r="E33" s="75"/>
      <c r="F33" s="75"/>
      <c r="G33" s="75"/>
      <c r="H33" s="87"/>
      <c r="I33" s="237"/>
      <c r="J33" s="238"/>
      <c r="K33" s="238"/>
      <c r="L33" s="238"/>
    </row>
    <row r="34" spans="1:13" s="188" customFormat="1" ht="31.5">
      <c r="A34" s="186" t="s">
        <v>2137</v>
      </c>
      <c r="B34" s="186" t="s">
        <v>38</v>
      </c>
      <c r="C34" s="186" t="s">
        <v>39</v>
      </c>
      <c r="D34" s="72"/>
      <c r="E34" s="146" t="str">
        <f>_xlfn.CONCAT("Data"," ",$E$11," ",$E$10)</f>
        <v xml:space="preserve">Data  </v>
      </c>
      <c r="F34" s="147" t="s">
        <v>2</v>
      </c>
      <c r="G34" s="187" t="s">
        <v>22</v>
      </c>
      <c r="H34" s="87"/>
      <c r="I34" s="187" t="s">
        <v>40</v>
      </c>
      <c r="J34" s="150" t="s">
        <v>2139</v>
      </c>
      <c r="K34" s="150" t="s">
        <v>23</v>
      </c>
      <c r="L34" s="150" t="s">
        <v>24</v>
      </c>
      <c r="M34" s="197"/>
    </row>
    <row r="35" spans="1:13" s="90" customFormat="1">
      <c r="A35" s="189"/>
      <c r="B35" s="189"/>
      <c r="C35" s="75"/>
      <c r="D35" s="75"/>
      <c r="E35" s="75"/>
      <c r="F35" s="75"/>
      <c r="G35" s="75"/>
      <c r="H35" s="87"/>
      <c r="I35" s="75"/>
      <c r="J35" s="189"/>
      <c r="K35" s="189"/>
      <c r="L35" s="189"/>
    </row>
    <row r="36" spans="1:13" s="90" customFormat="1" ht="78.75">
      <c r="A36" s="177" t="s">
        <v>2068</v>
      </c>
      <c r="B36" s="178" t="s">
        <v>41</v>
      </c>
      <c r="C36" s="178" t="s">
        <v>2185</v>
      </c>
      <c r="D36" s="179">
        <f t="shared" ref="D36:D102" si="5">IF(COUNTBLANK(E36),1,2)</f>
        <v>1</v>
      </c>
      <c r="E36" s="221"/>
      <c r="F36" s="180"/>
      <c r="G36" s="73" t="s">
        <v>2366</v>
      </c>
      <c r="H36" s="87"/>
      <c r="I36" s="181" t="s">
        <v>2360</v>
      </c>
      <c r="J36" s="242" t="s">
        <v>42</v>
      </c>
      <c r="K36" s="242"/>
      <c r="L36" s="242"/>
      <c r="M36" s="143"/>
    </row>
    <row r="37" spans="1:13" s="90" customFormat="1" ht="56.25">
      <c r="A37" s="182" t="s">
        <v>2069</v>
      </c>
      <c r="B37" s="183" t="s">
        <v>41</v>
      </c>
      <c r="C37" s="183" t="s">
        <v>2186</v>
      </c>
      <c r="D37" s="184">
        <f t="shared" si="5"/>
        <v>1</v>
      </c>
      <c r="E37" s="221"/>
      <c r="F37" s="180"/>
      <c r="G37" s="229" t="s">
        <v>2365</v>
      </c>
      <c r="H37" s="87"/>
      <c r="I37" s="185" t="s">
        <v>2361</v>
      </c>
      <c r="J37" s="185" t="s">
        <v>43</v>
      </c>
      <c r="K37" s="185"/>
      <c r="L37" s="185"/>
      <c r="M37" s="143"/>
    </row>
    <row r="38" spans="1:13" s="90" customFormat="1" ht="99.75" customHeight="1">
      <c r="A38" s="177" t="s">
        <v>2070</v>
      </c>
      <c r="B38" s="178" t="s">
        <v>41</v>
      </c>
      <c r="C38" s="178" t="s">
        <v>2206</v>
      </c>
      <c r="D38" s="179">
        <f t="shared" si="5"/>
        <v>1</v>
      </c>
      <c r="E38" s="218"/>
      <c r="F38" s="180"/>
      <c r="G38" s="73" t="s">
        <v>2289</v>
      </c>
      <c r="H38" s="87"/>
      <c r="I38" s="181" t="s">
        <v>2263</v>
      </c>
      <c r="J38" s="242" t="s">
        <v>2277</v>
      </c>
      <c r="K38" s="242"/>
      <c r="L38" s="242"/>
      <c r="M38" s="143"/>
    </row>
    <row r="39" spans="1:13" s="90" customFormat="1" ht="78.75" customHeight="1">
      <c r="A39" s="182" t="s">
        <v>2071</v>
      </c>
      <c r="B39" s="183" t="s">
        <v>41</v>
      </c>
      <c r="C39" s="183" t="s">
        <v>2149</v>
      </c>
      <c r="D39" s="184">
        <f t="shared" si="5"/>
        <v>1</v>
      </c>
      <c r="E39" s="221"/>
      <c r="F39" s="180"/>
      <c r="G39" s="74" t="s">
        <v>2290</v>
      </c>
      <c r="H39" s="87"/>
      <c r="I39" s="185" t="s">
        <v>2351</v>
      </c>
      <c r="J39" s="185" t="s">
        <v>44</v>
      </c>
      <c r="K39" s="185"/>
      <c r="L39" s="185"/>
      <c r="M39" s="143"/>
    </row>
    <row r="40" spans="1:13" s="90" customFormat="1" ht="58.5" customHeight="1">
      <c r="A40" s="177" t="s">
        <v>2072</v>
      </c>
      <c r="B40" s="178" t="s">
        <v>41</v>
      </c>
      <c r="C40" s="178" t="s">
        <v>2150</v>
      </c>
      <c r="D40" s="179">
        <f t="shared" si="5"/>
        <v>1</v>
      </c>
      <c r="E40" s="221"/>
      <c r="F40" s="180"/>
      <c r="G40" s="73" t="s">
        <v>2291</v>
      </c>
      <c r="H40" s="87"/>
      <c r="I40" s="181" t="s">
        <v>2352</v>
      </c>
      <c r="J40" s="242" t="s">
        <v>44</v>
      </c>
      <c r="K40" s="242"/>
      <c r="L40" s="242"/>
      <c r="M40" s="143"/>
    </row>
    <row r="41" spans="1:13" s="90" customFormat="1">
      <c r="A41" s="182" t="s">
        <v>2073</v>
      </c>
      <c r="B41" s="183" t="s">
        <v>41</v>
      </c>
      <c r="C41" s="183" t="s">
        <v>1981</v>
      </c>
      <c r="D41" s="184"/>
      <c r="E41" s="231">
        <f>SUM(E36,E37,E39,E40)</f>
        <v>0</v>
      </c>
      <c r="F41" s="180"/>
      <c r="G41" s="74" t="s">
        <v>1974</v>
      </c>
      <c r="H41" s="87"/>
      <c r="I41" s="185" t="s">
        <v>2353</v>
      </c>
      <c r="J41" s="185" t="s">
        <v>46</v>
      </c>
      <c r="K41" s="185"/>
      <c r="L41" s="185"/>
      <c r="M41" s="143"/>
    </row>
    <row r="42" spans="1:13" s="90" customFormat="1" ht="67.5">
      <c r="A42" s="177" t="s">
        <v>2074</v>
      </c>
      <c r="B42" s="178" t="s">
        <v>41</v>
      </c>
      <c r="C42" s="178" t="s">
        <v>2214</v>
      </c>
      <c r="D42" s="179">
        <f t="shared" si="5"/>
        <v>1</v>
      </c>
      <c r="E42" s="218"/>
      <c r="F42" s="180"/>
      <c r="G42" s="73" t="s">
        <v>2292</v>
      </c>
      <c r="H42" s="87"/>
      <c r="I42" s="181" t="s">
        <v>2354</v>
      </c>
      <c r="J42" s="242" t="s">
        <v>47</v>
      </c>
      <c r="K42" s="242"/>
      <c r="L42" s="242">
        <v>347</v>
      </c>
      <c r="M42" s="143"/>
    </row>
    <row r="43" spans="1:13" s="90" customFormat="1" ht="56.25">
      <c r="A43" s="182" t="s">
        <v>2075</v>
      </c>
      <c r="B43" s="183" t="s">
        <v>41</v>
      </c>
      <c r="C43" s="183" t="s">
        <v>2208</v>
      </c>
      <c r="D43" s="184">
        <f t="shared" si="5"/>
        <v>1</v>
      </c>
      <c r="E43" s="223"/>
      <c r="F43" s="180"/>
      <c r="G43" s="74" t="s">
        <v>2367</v>
      </c>
      <c r="H43" s="87"/>
      <c r="I43" s="185" t="s">
        <v>2355</v>
      </c>
      <c r="J43" s="185" t="s">
        <v>48</v>
      </c>
      <c r="K43" s="185" t="s">
        <v>49</v>
      </c>
      <c r="L43" s="185">
        <v>345</v>
      </c>
      <c r="M43" s="143"/>
    </row>
    <row r="44" spans="1:13" s="90" customFormat="1">
      <c r="A44" s="177" t="s">
        <v>2076</v>
      </c>
      <c r="B44" s="178" t="s">
        <v>41</v>
      </c>
      <c r="C44" s="215" t="s">
        <v>2215</v>
      </c>
      <c r="D44" s="179">
        <f t="shared" si="5"/>
        <v>1</v>
      </c>
      <c r="E44" s="223"/>
      <c r="F44" s="180"/>
      <c r="G44" s="73" t="s">
        <v>2388</v>
      </c>
      <c r="H44" s="87"/>
      <c r="I44" s="181" t="s">
        <v>2216</v>
      </c>
      <c r="J44" s="242" t="s">
        <v>50</v>
      </c>
      <c r="K44" s="242"/>
      <c r="L44" s="242"/>
      <c r="M44" s="143"/>
    </row>
    <row r="45" spans="1:13" s="90" customFormat="1">
      <c r="A45" s="182" t="s">
        <v>2077</v>
      </c>
      <c r="B45" s="183" t="s">
        <v>41</v>
      </c>
      <c r="C45" s="216" t="s">
        <v>2217</v>
      </c>
      <c r="D45" s="184">
        <f t="shared" si="5"/>
        <v>1</v>
      </c>
      <c r="E45" s="223"/>
      <c r="F45" s="180"/>
      <c r="G45" s="264" t="s">
        <v>2389</v>
      </c>
      <c r="H45" s="87"/>
      <c r="I45" s="185" t="s">
        <v>2356</v>
      </c>
      <c r="J45" s="185" t="s">
        <v>50</v>
      </c>
      <c r="K45" s="185"/>
      <c r="L45" s="185"/>
      <c r="M45" s="143"/>
    </row>
    <row r="46" spans="1:13" s="90" customFormat="1">
      <c r="A46" s="177" t="s">
        <v>2078</v>
      </c>
      <c r="B46" s="178" t="s">
        <v>41</v>
      </c>
      <c r="C46" s="215" t="s">
        <v>2218</v>
      </c>
      <c r="D46" s="179">
        <f t="shared" si="5"/>
        <v>1</v>
      </c>
      <c r="E46" s="223"/>
      <c r="F46" s="180"/>
      <c r="G46" s="73" t="s">
        <v>2390</v>
      </c>
      <c r="H46" s="87"/>
      <c r="I46" s="181" t="s">
        <v>2356</v>
      </c>
      <c r="J46" s="242" t="s">
        <v>50</v>
      </c>
      <c r="K46" s="242"/>
      <c r="L46" s="242"/>
      <c r="M46" s="143"/>
    </row>
    <row r="47" spans="1:13" s="90" customFormat="1" ht="24">
      <c r="A47" s="182" t="s">
        <v>2079</v>
      </c>
      <c r="B47" s="183" t="s">
        <v>41</v>
      </c>
      <c r="C47" s="216" t="s">
        <v>2219</v>
      </c>
      <c r="D47" s="184">
        <f t="shared" si="5"/>
        <v>1</v>
      </c>
      <c r="E47" s="223"/>
      <c r="F47" s="180"/>
      <c r="G47" s="264" t="s">
        <v>2391</v>
      </c>
      <c r="H47" s="87"/>
      <c r="I47" s="185" t="s">
        <v>2356</v>
      </c>
      <c r="J47" s="185" t="s">
        <v>50</v>
      </c>
      <c r="K47" s="185"/>
      <c r="L47" s="185"/>
      <c r="M47" s="143"/>
    </row>
    <row r="48" spans="1:13" s="90" customFormat="1">
      <c r="A48" s="177" t="s">
        <v>2080</v>
      </c>
      <c r="B48" s="178" t="s">
        <v>41</v>
      </c>
      <c r="C48" s="215" t="s">
        <v>2220</v>
      </c>
      <c r="D48" s="179">
        <f t="shared" si="5"/>
        <v>1</v>
      </c>
      <c r="E48" s="223"/>
      <c r="F48" s="180"/>
      <c r="G48" s="73" t="s">
        <v>2392</v>
      </c>
      <c r="H48" s="87"/>
      <c r="I48" s="181" t="s">
        <v>2356</v>
      </c>
      <c r="J48" s="242" t="s">
        <v>50</v>
      </c>
      <c r="K48" s="242"/>
      <c r="L48" s="242"/>
      <c r="M48" s="143"/>
    </row>
    <row r="49" spans="1:13" s="90" customFormat="1" ht="24">
      <c r="A49" s="182" t="s">
        <v>2081</v>
      </c>
      <c r="B49" s="183" t="s">
        <v>41</v>
      </c>
      <c r="C49" s="216" t="s">
        <v>2221</v>
      </c>
      <c r="D49" s="184">
        <f t="shared" si="5"/>
        <v>1</v>
      </c>
      <c r="E49" s="223"/>
      <c r="F49" s="180"/>
      <c r="G49" s="264" t="s">
        <v>2393</v>
      </c>
      <c r="H49" s="87"/>
      <c r="I49" s="185" t="s">
        <v>2356</v>
      </c>
      <c r="J49" s="185" t="s">
        <v>50</v>
      </c>
      <c r="K49" s="185"/>
      <c r="L49" s="185"/>
      <c r="M49" s="143"/>
    </row>
    <row r="50" spans="1:13" s="90" customFormat="1">
      <c r="A50" s="177" t="s">
        <v>2082</v>
      </c>
      <c r="B50" s="178" t="s">
        <v>41</v>
      </c>
      <c r="C50" s="215" t="s">
        <v>2222</v>
      </c>
      <c r="D50" s="179">
        <f t="shared" si="5"/>
        <v>1</v>
      </c>
      <c r="E50" s="223"/>
      <c r="F50" s="180"/>
      <c r="G50" s="73" t="s">
        <v>2394</v>
      </c>
      <c r="H50" s="87"/>
      <c r="I50" s="181" t="s">
        <v>2356</v>
      </c>
      <c r="J50" s="242" t="s">
        <v>50</v>
      </c>
      <c r="K50" s="242"/>
      <c r="L50" s="242"/>
      <c r="M50" s="143"/>
    </row>
    <row r="51" spans="1:13" s="90" customFormat="1">
      <c r="A51" s="182" t="s">
        <v>2083</v>
      </c>
      <c r="B51" s="183" t="s">
        <v>41</v>
      </c>
      <c r="C51" s="216" t="s">
        <v>2223</v>
      </c>
      <c r="D51" s="184">
        <f t="shared" si="5"/>
        <v>1</v>
      </c>
      <c r="E51" s="223"/>
      <c r="F51" s="180"/>
      <c r="G51" s="264" t="s">
        <v>2395</v>
      </c>
      <c r="H51" s="87"/>
      <c r="I51" s="185" t="s">
        <v>2356</v>
      </c>
      <c r="J51" s="185" t="s">
        <v>50</v>
      </c>
      <c r="K51" s="185"/>
      <c r="L51" s="185"/>
      <c r="M51" s="143"/>
    </row>
    <row r="52" spans="1:13" s="90" customFormat="1" ht="24">
      <c r="A52" s="177" t="s">
        <v>2084</v>
      </c>
      <c r="B52" s="178" t="s">
        <v>41</v>
      </c>
      <c r="C52" s="215" t="s">
        <v>2224</v>
      </c>
      <c r="D52" s="179">
        <f t="shared" si="5"/>
        <v>1</v>
      </c>
      <c r="E52" s="223"/>
      <c r="F52" s="180"/>
      <c r="G52" s="73" t="s">
        <v>2396</v>
      </c>
      <c r="H52" s="87"/>
      <c r="I52" s="181" t="s">
        <v>2356</v>
      </c>
      <c r="J52" s="242" t="s">
        <v>50</v>
      </c>
      <c r="K52" s="242"/>
      <c r="L52" s="242"/>
      <c r="M52" s="143"/>
    </row>
    <row r="53" spans="1:13" s="90" customFormat="1">
      <c r="A53" s="182" t="s">
        <v>2085</v>
      </c>
      <c r="B53" s="183" t="s">
        <v>41</v>
      </c>
      <c r="C53" s="216" t="s">
        <v>2225</v>
      </c>
      <c r="D53" s="184">
        <f t="shared" si="5"/>
        <v>1</v>
      </c>
      <c r="E53" s="223"/>
      <c r="F53" s="180"/>
      <c r="G53" s="264" t="s">
        <v>2397</v>
      </c>
      <c r="H53" s="87"/>
      <c r="I53" s="185" t="s">
        <v>2356</v>
      </c>
      <c r="J53" s="185" t="s">
        <v>50</v>
      </c>
      <c r="K53" s="185"/>
      <c r="L53" s="185"/>
      <c r="M53" s="143"/>
    </row>
    <row r="54" spans="1:13" s="90" customFormat="1">
      <c r="A54" s="177" t="s">
        <v>2086</v>
      </c>
      <c r="B54" s="178" t="s">
        <v>41</v>
      </c>
      <c r="C54" s="215" t="s">
        <v>2226</v>
      </c>
      <c r="D54" s="179">
        <f t="shared" si="5"/>
        <v>1</v>
      </c>
      <c r="E54" s="223"/>
      <c r="F54" s="180"/>
      <c r="G54" s="73" t="s">
        <v>2398</v>
      </c>
      <c r="H54" s="87"/>
      <c r="I54" s="181" t="s">
        <v>2356</v>
      </c>
      <c r="J54" s="242" t="s">
        <v>50</v>
      </c>
      <c r="K54" s="242"/>
      <c r="L54" s="242"/>
      <c r="M54" s="143"/>
    </row>
    <row r="55" spans="1:13" s="90" customFormat="1" ht="24">
      <c r="A55" s="182" t="s">
        <v>2087</v>
      </c>
      <c r="B55" s="183" t="s">
        <v>41</v>
      </c>
      <c r="C55" s="216" t="s">
        <v>2227</v>
      </c>
      <c r="D55" s="184">
        <f t="shared" si="5"/>
        <v>1</v>
      </c>
      <c r="E55" s="223"/>
      <c r="F55" s="180"/>
      <c r="G55" s="264" t="s">
        <v>2399</v>
      </c>
      <c r="H55" s="87"/>
      <c r="I55" s="185" t="s">
        <v>2356</v>
      </c>
      <c r="J55" s="185" t="s">
        <v>50</v>
      </c>
      <c r="K55" s="185"/>
      <c r="L55" s="185"/>
      <c r="M55" s="143"/>
    </row>
    <row r="56" spans="1:13" s="90" customFormat="1" ht="37.5" customHeight="1">
      <c r="A56" s="177" t="s">
        <v>2088</v>
      </c>
      <c r="B56" s="178" t="s">
        <v>41</v>
      </c>
      <c r="C56" s="215" t="s">
        <v>2228</v>
      </c>
      <c r="D56" s="179">
        <f t="shared" si="5"/>
        <v>1</v>
      </c>
      <c r="E56" s="223"/>
      <c r="F56" s="180"/>
      <c r="G56" s="73" t="s">
        <v>2400</v>
      </c>
      <c r="H56" s="87"/>
      <c r="I56" s="181" t="s">
        <v>2356</v>
      </c>
      <c r="J56" s="242" t="s">
        <v>50</v>
      </c>
      <c r="K56" s="242"/>
      <c r="L56" s="242"/>
      <c r="M56" s="143"/>
    </row>
    <row r="57" spans="1:13" s="90" customFormat="1" ht="56.25">
      <c r="A57" s="182" t="s">
        <v>2089</v>
      </c>
      <c r="B57" s="183" t="s">
        <v>51</v>
      </c>
      <c r="C57" s="183" t="s">
        <v>2195</v>
      </c>
      <c r="D57" s="184">
        <f t="shared" si="5"/>
        <v>1</v>
      </c>
      <c r="E57" s="221"/>
      <c r="F57" s="180"/>
      <c r="G57" s="74" t="s">
        <v>2293</v>
      </c>
      <c r="H57" s="87"/>
      <c r="I57" s="185" t="s">
        <v>98</v>
      </c>
      <c r="J57" s="185" t="s">
        <v>53</v>
      </c>
      <c r="K57" s="185" t="s">
        <v>2285</v>
      </c>
      <c r="L57" s="185" t="s">
        <v>54</v>
      </c>
      <c r="M57" s="143"/>
    </row>
    <row r="58" spans="1:13" s="90" customFormat="1" ht="63.95" customHeight="1">
      <c r="A58" s="177" t="s">
        <v>2090</v>
      </c>
      <c r="B58" s="178" t="s">
        <v>51</v>
      </c>
      <c r="C58" s="178" t="s">
        <v>2196</v>
      </c>
      <c r="D58" s="179">
        <f t="shared" si="5"/>
        <v>1</v>
      </c>
      <c r="E58" s="221"/>
      <c r="F58" s="180"/>
      <c r="G58" s="73" t="s">
        <v>2294</v>
      </c>
      <c r="H58" s="87"/>
      <c r="I58" s="181" t="s">
        <v>99</v>
      </c>
      <c r="J58" s="242" t="s">
        <v>56</v>
      </c>
      <c r="K58" s="242" t="s">
        <v>2285</v>
      </c>
      <c r="L58" s="242" t="s">
        <v>54</v>
      </c>
      <c r="M58" s="143"/>
    </row>
    <row r="59" spans="1:13" s="90" customFormat="1" ht="56.25">
      <c r="A59" s="182" t="s">
        <v>2091</v>
      </c>
      <c r="B59" s="183" t="s">
        <v>51</v>
      </c>
      <c r="C59" s="183" t="s">
        <v>2197</v>
      </c>
      <c r="D59" s="184">
        <f t="shared" si="5"/>
        <v>1</v>
      </c>
      <c r="E59" s="221"/>
      <c r="F59" s="180"/>
      <c r="G59" s="74" t="s">
        <v>2295</v>
      </c>
      <c r="H59" s="87"/>
      <c r="I59" s="185" t="s">
        <v>100</v>
      </c>
      <c r="J59" s="185" t="s">
        <v>58</v>
      </c>
      <c r="K59" s="185" t="s">
        <v>2285</v>
      </c>
      <c r="L59" s="185" t="s">
        <v>54</v>
      </c>
      <c r="M59" s="143"/>
    </row>
    <row r="60" spans="1:13" s="90" customFormat="1" ht="60" customHeight="1">
      <c r="A60" s="177" t="s">
        <v>2092</v>
      </c>
      <c r="B60" s="178" t="s">
        <v>51</v>
      </c>
      <c r="C60" s="178" t="s">
        <v>2198</v>
      </c>
      <c r="D60" s="179">
        <f t="shared" si="5"/>
        <v>1</v>
      </c>
      <c r="E60" s="221"/>
      <c r="F60" s="180"/>
      <c r="G60" s="73" t="s">
        <v>2368</v>
      </c>
      <c r="H60" s="87"/>
      <c r="I60" s="181" t="s">
        <v>101</v>
      </c>
      <c r="J60" s="242" t="s">
        <v>60</v>
      </c>
      <c r="K60" s="242" t="s">
        <v>2285</v>
      </c>
      <c r="L60" s="242">
        <v>149</v>
      </c>
      <c r="M60" s="143"/>
    </row>
    <row r="61" spans="1:13" s="90" customFormat="1" ht="61.5" customHeight="1">
      <c r="A61" s="182" t="s">
        <v>2093</v>
      </c>
      <c r="B61" s="183" t="s">
        <v>51</v>
      </c>
      <c r="C61" s="183" t="s">
        <v>2199</v>
      </c>
      <c r="D61" s="184">
        <f t="shared" si="5"/>
        <v>1</v>
      </c>
      <c r="E61" s="221"/>
      <c r="F61" s="180"/>
      <c r="G61" s="74" t="s">
        <v>2369</v>
      </c>
      <c r="H61" s="87"/>
      <c r="I61" s="185" t="s">
        <v>102</v>
      </c>
      <c r="J61" s="185" t="s">
        <v>62</v>
      </c>
      <c r="K61" s="185" t="s">
        <v>2285</v>
      </c>
      <c r="L61" s="185">
        <v>149</v>
      </c>
      <c r="M61" s="143"/>
    </row>
    <row r="62" spans="1:13" s="90" customFormat="1" ht="62.1" customHeight="1">
      <c r="A62" s="177" t="s">
        <v>2094</v>
      </c>
      <c r="B62" s="178" t="s">
        <v>51</v>
      </c>
      <c r="C62" s="178" t="s">
        <v>2229</v>
      </c>
      <c r="D62" s="179">
        <f t="shared" si="5"/>
        <v>1</v>
      </c>
      <c r="E62" s="224"/>
      <c r="F62" s="180"/>
      <c r="G62" s="73" t="s">
        <v>2311</v>
      </c>
      <c r="H62" s="87"/>
      <c r="I62" s="181" t="s">
        <v>2008</v>
      </c>
      <c r="J62" s="242" t="s">
        <v>63</v>
      </c>
      <c r="K62" s="242"/>
      <c r="L62" s="242" t="s">
        <v>64</v>
      </c>
      <c r="M62" s="143"/>
    </row>
    <row r="63" spans="1:13" s="90" customFormat="1" ht="58.5" customHeight="1">
      <c r="A63" s="182" t="s">
        <v>2095</v>
      </c>
      <c r="B63" s="183" t="s">
        <v>65</v>
      </c>
      <c r="C63" s="183" t="s">
        <v>2180</v>
      </c>
      <c r="D63" s="184">
        <f t="shared" si="5"/>
        <v>1</v>
      </c>
      <c r="E63" s="221"/>
      <c r="F63" s="180"/>
      <c r="G63" s="74" t="s">
        <v>2284</v>
      </c>
      <c r="H63" s="87"/>
      <c r="I63" s="185" t="s">
        <v>52</v>
      </c>
      <c r="J63" s="185" t="s">
        <v>66</v>
      </c>
      <c r="K63" s="185" t="s">
        <v>67</v>
      </c>
      <c r="L63" s="185">
        <v>325</v>
      </c>
      <c r="M63" s="143"/>
    </row>
    <row r="64" spans="1:13" s="90" customFormat="1" ht="78.599999999999994" customHeight="1">
      <c r="A64" s="177" t="s">
        <v>2096</v>
      </c>
      <c r="B64" s="178" t="s">
        <v>65</v>
      </c>
      <c r="C64" s="178" t="s">
        <v>2230</v>
      </c>
      <c r="D64" s="179">
        <f>IF(COUNTBLANK(E64),1,2)</f>
        <v>1</v>
      </c>
      <c r="E64" s="218"/>
      <c r="F64" s="180"/>
      <c r="G64" s="73" t="s">
        <v>2302</v>
      </c>
      <c r="H64" s="87"/>
      <c r="I64" s="181" t="s">
        <v>2253</v>
      </c>
      <c r="J64" s="242" t="s">
        <v>2277</v>
      </c>
      <c r="K64" s="242"/>
      <c r="L64" s="242">
        <v>327</v>
      </c>
      <c r="M64" s="143"/>
    </row>
    <row r="65" spans="1:15" ht="75" customHeight="1">
      <c r="A65" s="182" t="s">
        <v>2097</v>
      </c>
      <c r="B65" s="183" t="s">
        <v>65</v>
      </c>
      <c r="C65" s="183" t="s">
        <v>2170</v>
      </c>
      <c r="D65" s="184">
        <f t="shared" si="5"/>
        <v>1</v>
      </c>
      <c r="E65" s="221"/>
      <c r="F65" s="180"/>
      <c r="G65" s="74" t="s">
        <v>2303</v>
      </c>
      <c r="I65" s="185" t="s">
        <v>55</v>
      </c>
      <c r="J65" s="185" t="s">
        <v>68</v>
      </c>
      <c r="K65" s="185" t="s">
        <v>67</v>
      </c>
      <c r="L65" s="185">
        <v>329</v>
      </c>
      <c r="M65" s="145"/>
      <c r="O65"/>
    </row>
    <row r="66" spans="1:15" ht="75.95" customHeight="1">
      <c r="A66" s="177" t="s">
        <v>2098</v>
      </c>
      <c r="B66" s="178" t="s">
        <v>65</v>
      </c>
      <c r="C66" s="178" t="s">
        <v>2171</v>
      </c>
      <c r="D66" s="179">
        <f>IF(COUNTBLANK(E66),1,2)</f>
        <v>1</v>
      </c>
      <c r="E66" s="221"/>
      <c r="F66" s="180"/>
      <c r="G66" s="73" t="s">
        <v>2312</v>
      </c>
      <c r="I66" s="181" t="s">
        <v>57</v>
      </c>
      <c r="J66" s="242" t="s">
        <v>68</v>
      </c>
      <c r="K66" s="242" t="s">
        <v>67</v>
      </c>
      <c r="L66" s="242"/>
      <c r="M66" s="145"/>
      <c r="O66"/>
    </row>
    <row r="67" spans="1:15" ht="93.75" customHeight="1">
      <c r="A67" s="182" t="s">
        <v>2099</v>
      </c>
      <c r="B67" s="183" t="s">
        <v>65</v>
      </c>
      <c r="C67" s="183" t="s">
        <v>2231</v>
      </c>
      <c r="D67" s="184">
        <f t="shared" si="5"/>
        <v>1</v>
      </c>
      <c r="E67" s="218"/>
      <c r="F67" s="180"/>
      <c r="G67" s="74" t="s">
        <v>2304</v>
      </c>
      <c r="I67" s="185" t="s">
        <v>2254</v>
      </c>
      <c r="J67" s="185" t="s">
        <v>2277</v>
      </c>
      <c r="K67" s="185"/>
      <c r="L67" s="185">
        <v>331</v>
      </c>
      <c r="M67" s="145"/>
    </row>
    <row r="68" spans="1:15" s="90" customFormat="1" ht="69.599999999999994" customHeight="1">
      <c r="A68" s="177" t="s">
        <v>2100</v>
      </c>
      <c r="B68" s="178" t="s">
        <v>65</v>
      </c>
      <c r="C68" s="178" t="s">
        <v>2172</v>
      </c>
      <c r="D68" s="179">
        <f t="shared" si="5"/>
        <v>1</v>
      </c>
      <c r="E68" s="221"/>
      <c r="F68" s="180"/>
      <c r="G68" s="73" t="s">
        <v>2301</v>
      </c>
      <c r="H68" s="87"/>
      <c r="I68" s="181" t="s">
        <v>59</v>
      </c>
      <c r="J68" s="242" t="s">
        <v>69</v>
      </c>
      <c r="K68" s="242" t="s">
        <v>67</v>
      </c>
      <c r="L68" s="242">
        <v>333</v>
      </c>
      <c r="M68" s="143"/>
    </row>
    <row r="69" spans="1:15" s="90" customFormat="1" ht="67.5">
      <c r="A69" s="182" t="s">
        <v>2101</v>
      </c>
      <c r="B69" s="183" t="s">
        <v>65</v>
      </c>
      <c r="C69" s="183" t="s">
        <v>2232</v>
      </c>
      <c r="D69" s="184">
        <f t="shared" si="5"/>
        <v>1</v>
      </c>
      <c r="E69" s="218"/>
      <c r="F69" s="180"/>
      <c r="G69" s="74" t="s">
        <v>2299</v>
      </c>
      <c r="H69" s="87"/>
      <c r="I69" s="185" t="s">
        <v>2255</v>
      </c>
      <c r="J69" s="185" t="s">
        <v>2277</v>
      </c>
      <c r="K69" s="185"/>
      <c r="L69" s="185">
        <v>335</v>
      </c>
      <c r="M69" s="143"/>
    </row>
    <row r="70" spans="1:15" ht="39" customHeight="1">
      <c r="A70" s="177" t="s">
        <v>2102</v>
      </c>
      <c r="B70" s="178" t="s">
        <v>65</v>
      </c>
      <c r="C70" s="178" t="s">
        <v>2173</v>
      </c>
      <c r="D70" s="179">
        <f t="shared" si="5"/>
        <v>1</v>
      </c>
      <c r="E70" s="221"/>
      <c r="F70" s="176"/>
      <c r="G70" s="73" t="s">
        <v>2300</v>
      </c>
      <c r="I70" s="181" t="s">
        <v>61</v>
      </c>
      <c r="J70" s="242" t="s">
        <v>70</v>
      </c>
      <c r="K70" s="242"/>
      <c r="L70" s="242"/>
      <c r="M70" s="145"/>
    </row>
    <row r="71" spans="1:15" s="90" customFormat="1" ht="69.95" customHeight="1">
      <c r="A71" s="182" t="s">
        <v>2103</v>
      </c>
      <c r="B71" s="183" t="s">
        <v>65</v>
      </c>
      <c r="C71" s="183" t="s">
        <v>2174</v>
      </c>
      <c r="D71" s="184">
        <f t="shared" si="5"/>
        <v>1</v>
      </c>
      <c r="E71" s="221"/>
      <c r="F71" s="176"/>
      <c r="G71" s="74" t="s">
        <v>2324</v>
      </c>
      <c r="H71" s="87"/>
      <c r="I71" s="185" t="s">
        <v>2009</v>
      </c>
      <c r="J71" s="185" t="s">
        <v>70</v>
      </c>
      <c r="K71" s="185"/>
      <c r="L71" s="185"/>
      <c r="M71" s="143"/>
    </row>
    <row r="72" spans="1:15" s="90" customFormat="1" ht="48.6" customHeight="1">
      <c r="A72" s="178" t="s">
        <v>2104</v>
      </c>
      <c r="B72" s="178" t="s">
        <v>65</v>
      </c>
      <c r="C72" s="178" t="s">
        <v>2175</v>
      </c>
      <c r="D72" s="179">
        <f>IF(COUNTBLANK(E72),1,2)</f>
        <v>1</v>
      </c>
      <c r="E72" s="221"/>
      <c r="F72" s="176"/>
      <c r="G72" s="73" t="s">
        <v>2326</v>
      </c>
      <c r="H72" s="87"/>
      <c r="I72" s="181" t="s">
        <v>2010</v>
      </c>
      <c r="J72" s="242" t="s">
        <v>70</v>
      </c>
      <c r="K72" s="242"/>
      <c r="L72" s="242"/>
      <c r="M72" s="143"/>
    </row>
    <row r="73" spans="1:15" ht="72.599999999999994" customHeight="1">
      <c r="A73" s="183" t="s">
        <v>2105</v>
      </c>
      <c r="B73" s="183" t="s">
        <v>65</v>
      </c>
      <c r="C73" s="183" t="s">
        <v>2176</v>
      </c>
      <c r="D73" s="184">
        <f t="shared" si="5"/>
        <v>1</v>
      </c>
      <c r="E73" s="221"/>
      <c r="F73" s="176"/>
      <c r="G73" s="74" t="s">
        <v>2319</v>
      </c>
      <c r="I73" s="185" t="s">
        <v>2011</v>
      </c>
      <c r="J73" s="185" t="s">
        <v>70</v>
      </c>
      <c r="K73" s="185"/>
      <c r="L73" s="185"/>
      <c r="M73" s="145"/>
    </row>
    <row r="74" spans="1:15" ht="77.45" customHeight="1">
      <c r="A74" s="178" t="s">
        <v>2106</v>
      </c>
      <c r="B74" s="178" t="s">
        <v>65</v>
      </c>
      <c r="C74" s="178" t="s">
        <v>2178</v>
      </c>
      <c r="D74" s="179"/>
      <c r="E74" s="231">
        <f>SUM(E63,E65,E68,E70,E71,E73)</f>
        <v>0</v>
      </c>
      <c r="F74" s="176"/>
      <c r="G74" s="73" t="s">
        <v>2305</v>
      </c>
      <c r="I74" s="181" t="s">
        <v>2012</v>
      </c>
      <c r="J74" s="242" t="s">
        <v>71</v>
      </c>
      <c r="K74" s="242" t="s">
        <v>67</v>
      </c>
      <c r="L74" s="242"/>
      <c r="M74" s="145"/>
    </row>
    <row r="75" spans="1:15" s="90" customFormat="1" ht="87" customHeight="1">
      <c r="A75" s="182" t="s">
        <v>2107</v>
      </c>
      <c r="B75" s="183" t="s">
        <v>65</v>
      </c>
      <c r="C75" s="183" t="s">
        <v>2179</v>
      </c>
      <c r="D75" s="184"/>
      <c r="E75" s="231">
        <f>SUM(E63,E66,E68,E70,E72,E73)</f>
        <v>0</v>
      </c>
      <c r="F75" s="176"/>
      <c r="G75" s="74" t="s">
        <v>2309</v>
      </c>
      <c r="H75" s="87"/>
      <c r="I75" s="185" t="s">
        <v>2013</v>
      </c>
      <c r="J75" s="185" t="s">
        <v>71</v>
      </c>
      <c r="K75" s="185" t="s">
        <v>67</v>
      </c>
      <c r="L75" s="185">
        <v>341</v>
      </c>
      <c r="M75" s="143"/>
    </row>
    <row r="76" spans="1:15" ht="69.95" customHeight="1">
      <c r="A76" s="177" t="s">
        <v>2108</v>
      </c>
      <c r="B76" s="178" t="s">
        <v>65</v>
      </c>
      <c r="C76" s="178" t="s">
        <v>2213</v>
      </c>
      <c r="D76" s="179">
        <f t="shared" si="5"/>
        <v>1</v>
      </c>
      <c r="E76" s="218"/>
      <c r="F76" s="176"/>
      <c r="G76" s="73" t="s">
        <v>2306</v>
      </c>
      <c r="I76" s="181" t="s">
        <v>2264</v>
      </c>
      <c r="J76" s="242" t="s">
        <v>72</v>
      </c>
      <c r="K76" s="242"/>
      <c r="L76" s="242">
        <v>343</v>
      </c>
      <c r="M76" s="145"/>
    </row>
    <row r="77" spans="1:15" ht="67.5">
      <c r="A77" s="182" t="s">
        <v>2109</v>
      </c>
      <c r="B77" s="183" t="s">
        <v>65</v>
      </c>
      <c r="C77" s="183" t="s">
        <v>2209</v>
      </c>
      <c r="D77" s="184">
        <f t="shared" si="5"/>
        <v>1</v>
      </c>
      <c r="E77" s="223"/>
      <c r="F77" s="176"/>
      <c r="G77" s="74" t="s">
        <v>2307</v>
      </c>
      <c r="I77" s="185" t="s">
        <v>2256</v>
      </c>
      <c r="J77" s="185" t="s">
        <v>73</v>
      </c>
      <c r="K77" s="185" t="s">
        <v>74</v>
      </c>
      <c r="L77" s="185">
        <v>137</v>
      </c>
      <c r="M77" s="145"/>
    </row>
    <row r="78" spans="1:15" ht="78.75">
      <c r="A78" s="178" t="s">
        <v>2110</v>
      </c>
      <c r="B78" s="178" t="s">
        <v>65</v>
      </c>
      <c r="C78" s="178" t="s">
        <v>2210</v>
      </c>
      <c r="D78" s="179">
        <f>IF(COUNTBLANK(E78),1,2)</f>
        <v>1</v>
      </c>
      <c r="E78" s="223"/>
      <c r="F78" s="176"/>
      <c r="G78" s="73" t="s">
        <v>2308</v>
      </c>
      <c r="I78" s="181" t="s">
        <v>2257</v>
      </c>
      <c r="J78" s="242" t="s">
        <v>73</v>
      </c>
      <c r="K78" s="242" t="s">
        <v>74</v>
      </c>
      <c r="L78" s="242">
        <v>137</v>
      </c>
      <c r="M78" s="145"/>
    </row>
    <row r="79" spans="1:15" s="90" customFormat="1" ht="33.75">
      <c r="A79" s="183" t="s">
        <v>2111</v>
      </c>
      <c r="B79" s="183" t="s">
        <v>65</v>
      </c>
      <c r="C79" s="216" t="s">
        <v>2233</v>
      </c>
      <c r="D79" s="184">
        <f t="shared" si="5"/>
        <v>1</v>
      </c>
      <c r="E79" s="223"/>
      <c r="F79" s="180"/>
      <c r="G79" s="264" t="s">
        <v>2401</v>
      </c>
      <c r="H79" s="87"/>
      <c r="I79" s="185" t="s">
        <v>2258</v>
      </c>
      <c r="J79" s="185" t="s">
        <v>75</v>
      </c>
      <c r="K79" s="185"/>
      <c r="L79" s="185"/>
      <c r="M79" s="143"/>
    </row>
    <row r="80" spans="1:15" ht="33.75">
      <c r="A80" s="178" t="s">
        <v>2112</v>
      </c>
      <c r="B80" s="178" t="s">
        <v>65</v>
      </c>
      <c r="C80" s="215" t="s">
        <v>2234</v>
      </c>
      <c r="D80" s="179">
        <f t="shared" si="5"/>
        <v>1</v>
      </c>
      <c r="E80" s="223"/>
      <c r="F80" s="180"/>
      <c r="G80" s="73" t="s">
        <v>2402</v>
      </c>
      <c r="I80" s="181" t="s">
        <v>2258</v>
      </c>
      <c r="J80" s="242" t="s">
        <v>75</v>
      </c>
      <c r="K80" s="242"/>
      <c r="L80" s="242"/>
      <c r="M80" s="145"/>
    </row>
    <row r="81" spans="1:13" s="90" customFormat="1" ht="33.75">
      <c r="A81" s="183" t="s">
        <v>2113</v>
      </c>
      <c r="B81" s="183" t="s">
        <v>65</v>
      </c>
      <c r="C81" s="216" t="s">
        <v>2235</v>
      </c>
      <c r="D81" s="184">
        <f t="shared" si="5"/>
        <v>1</v>
      </c>
      <c r="E81" s="223"/>
      <c r="F81" s="180"/>
      <c r="G81" s="264" t="s">
        <v>2403</v>
      </c>
      <c r="H81" s="87"/>
      <c r="I81" s="185" t="s">
        <v>2258</v>
      </c>
      <c r="J81" s="185" t="s">
        <v>75</v>
      </c>
      <c r="K81" s="185"/>
      <c r="L81" s="185"/>
      <c r="M81" s="143"/>
    </row>
    <row r="82" spans="1:13" ht="33.75">
      <c r="A82" s="178" t="s">
        <v>2114</v>
      </c>
      <c r="B82" s="178" t="s">
        <v>65</v>
      </c>
      <c r="C82" s="215" t="s">
        <v>2236</v>
      </c>
      <c r="D82" s="179">
        <f t="shared" si="5"/>
        <v>1</v>
      </c>
      <c r="E82" s="223"/>
      <c r="F82" s="180"/>
      <c r="G82" s="73" t="s">
        <v>2404</v>
      </c>
      <c r="I82" s="181" t="s">
        <v>2258</v>
      </c>
      <c r="J82" s="242" t="s">
        <v>75</v>
      </c>
      <c r="K82" s="242"/>
      <c r="L82" s="242"/>
      <c r="M82" s="145"/>
    </row>
    <row r="83" spans="1:13" s="90" customFormat="1" ht="33.75">
      <c r="A83" s="183" t="s">
        <v>2115</v>
      </c>
      <c r="B83" s="183" t="s">
        <v>65</v>
      </c>
      <c r="C83" s="216" t="s">
        <v>2237</v>
      </c>
      <c r="D83" s="184">
        <f t="shared" si="5"/>
        <v>1</v>
      </c>
      <c r="E83" s="223"/>
      <c r="F83" s="180"/>
      <c r="G83" s="264" t="s">
        <v>2405</v>
      </c>
      <c r="H83" s="87"/>
      <c r="I83" s="185" t="s">
        <v>2258</v>
      </c>
      <c r="J83" s="185" t="s">
        <v>75</v>
      </c>
      <c r="K83" s="185"/>
      <c r="L83" s="185"/>
      <c r="M83" s="143"/>
    </row>
    <row r="84" spans="1:13" ht="33.75">
      <c r="A84" s="178" t="s">
        <v>2116</v>
      </c>
      <c r="B84" s="178" t="s">
        <v>65</v>
      </c>
      <c r="C84" s="215" t="s">
        <v>2238</v>
      </c>
      <c r="D84" s="179">
        <f t="shared" si="5"/>
        <v>1</v>
      </c>
      <c r="E84" s="223"/>
      <c r="F84" s="180"/>
      <c r="G84" s="73" t="s">
        <v>2406</v>
      </c>
      <c r="I84" s="181" t="s">
        <v>2258</v>
      </c>
      <c r="J84" s="242" t="s">
        <v>75</v>
      </c>
      <c r="K84" s="242"/>
      <c r="L84" s="242"/>
      <c r="M84" s="145"/>
    </row>
    <row r="85" spans="1:13" s="90" customFormat="1" ht="33.75">
      <c r="A85" s="183" t="s">
        <v>2117</v>
      </c>
      <c r="B85" s="183" t="s">
        <v>65</v>
      </c>
      <c r="C85" s="216" t="s">
        <v>2239</v>
      </c>
      <c r="D85" s="184">
        <f t="shared" si="5"/>
        <v>1</v>
      </c>
      <c r="E85" s="223"/>
      <c r="F85" s="180"/>
      <c r="G85" s="264" t="s">
        <v>2407</v>
      </c>
      <c r="H85" s="87"/>
      <c r="I85" s="185" t="s">
        <v>2258</v>
      </c>
      <c r="J85" s="185" t="s">
        <v>75</v>
      </c>
      <c r="K85" s="185"/>
      <c r="L85" s="185"/>
      <c r="M85" s="143"/>
    </row>
    <row r="86" spans="1:13" ht="33.75">
      <c r="A86" s="178" t="s">
        <v>2118</v>
      </c>
      <c r="B86" s="178" t="s">
        <v>65</v>
      </c>
      <c r="C86" s="215" t="s">
        <v>2240</v>
      </c>
      <c r="D86" s="179">
        <f t="shared" si="5"/>
        <v>1</v>
      </c>
      <c r="E86" s="223"/>
      <c r="F86" s="180"/>
      <c r="G86" s="73" t="s">
        <v>2408</v>
      </c>
      <c r="I86" s="181" t="s">
        <v>2258</v>
      </c>
      <c r="J86" s="242" t="s">
        <v>75</v>
      </c>
      <c r="K86" s="242"/>
      <c r="L86" s="242"/>
      <c r="M86" s="145"/>
    </row>
    <row r="87" spans="1:13" s="90" customFormat="1" ht="33.75">
      <c r="A87" s="183" t="s">
        <v>2119</v>
      </c>
      <c r="B87" s="183" t="s">
        <v>65</v>
      </c>
      <c r="C87" s="216" t="s">
        <v>2241</v>
      </c>
      <c r="D87" s="184">
        <f t="shared" si="5"/>
        <v>1</v>
      </c>
      <c r="E87" s="223"/>
      <c r="F87" s="180"/>
      <c r="G87" s="264" t="s">
        <v>2409</v>
      </c>
      <c r="H87" s="87"/>
      <c r="I87" s="185" t="s">
        <v>2258</v>
      </c>
      <c r="J87" s="185" t="s">
        <v>75</v>
      </c>
      <c r="K87" s="185"/>
      <c r="L87" s="185"/>
      <c r="M87" s="143"/>
    </row>
    <row r="88" spans="1:13" ht="33.75">
      <c r="A88" s="178" t="s">
        <v>2120</v>
      </c>
      <c r="B88" s="178" t="s">
        <v>65</v>
      </c>
      <c r="C88" s="215" t="s">
        <v>2242</v>
      </c>
      <c r="D88" s="179">
        <f t="shared" si="5"/>
        <v>1</v>
      </c>
      <c r="E88" s="223"/>
      <c r="F88" s="180"/>
      <c r="G88" s="73" t="s">
        <v>2410</v>
      </c>
      <c r="I88" s="181" t="s">
        <v>2258</v>
      </c>
      <c r="J88" s="242" t="s">
        <v>75</v>
      </c>
      <c r="K88" s="242"/>
      <c r="L88" s="242"/>
      <c r="M88" s="145"/>
    </row>
    <row r="89" spans="1:13" s="90" customFormat="1" ht="33.75">
      <c r="A89" s="183" t="s">
        <v>2121</v>
      </c>
      <c r="B89" s="183" t="s">
        <v>65</v>
      </c>
      <c r="C89" s="216" t="s">
        <v>2243</v>
      </c>
      <c r="D89" s="184">
        <f t="shared" si="5"/>
        <v>1</v>
      </c>
      <c r="E89" s="223"/>
      <c r="F89" s="180"/>
      <c r="G89" s="264" t="s">
        <v>2411</v>
      </c>
      <c r="H89" s="87"/>
      <c r="I89" s="185" t="s">
        <v>2258</v>
      </c>
      <c r="J89" s="185" t="s">
        <v>75</v>
      </c>
      <c r="K89" s="185"/>
      <c r="L89" s="185"/>
      <c r="M89" s="143"/>
    </row>
    <row r="90" spans="1:13" ht="33.75">
      <c r="A90" s="178" t="s">
        <v>2122</v>
      </c>
      <c r="B90" s="178" t="s">
        <v>65</v>
      </c>
      <c r="C90" s="215" t="s">
        <v>2244</v>
      </c>
      <c r="D90" s="179">
        <f t="shared" si="5"/>
        <v>1</v>
      </c>
      <c r="E90" s="223"/>
      <c r="F90" s="180"/>
      <c r="G90" s="73" t="s">
        <v>2412</v>
      </c>
      <c r="I90" s="181" t="s">
        <v>2258</v>
      </c>
      <c r="J90" s="242" t="s">
        <v>75</v>
      </c>
      <c r="K90" s="242"/>
      <c r="L90" s="242"/>
      <c r="M90" s="145"/>
    </row>
    <row r="91" spans="1:13" s="90" customFormat="1" ht="33.75">
      <c r="A91" s="183" t="s">
        <v>2123</v>
      </c>
      <c r="B91" s="183" t="s">
        <v>65</v>
      </c>
      <c r="C91" s="216" t="s">
        <v>2245</v>
      </c>
      <c r="D91" s="184">
        <f t="shared" si="5"/>
        <v>1</v>
      </c>
      <c r="E91" s="223"/>
      <c r="F91" s="180"/>
      <c r="G91" s="264" t="s">
        <v>2413</v>
      </c>
      <c r="H91" s="87"/>
      <c r="I91" s="185" t="s">
        <v>2258</v>
      </c>
      <c r="J91" s="185" t="s">
        <v>75</v>
      </c>
      <c r="K91" s="185"/>
      <c r="L91" s="185"/>
      <c r="M91" s="143"/>
    </row>
    <row r="92" spans="1:13" s="90" customFormat="1" ht="90">
      <c r="A92" s="177" t="s">
        <v>2124</v>
      </c>
      <c r="B92" s="178" t="s">
        <v>76</v>
      </c>
      <c r="C92" s="178" t="s">
        <v>77</v>
      </c>
      <c r="D92" s="179">
        <f t="shared" si="5"/>
        <v>1</v>
      </c>
      <c r="E92" s="218"/>
      <c r="F92" s="180"/>
      <c r="G92" s="73" t="s">
        <v>2296</v>
      </c>
      <c r="H92" s="87"/>
      <c r="I92" s="181" t="s">
        <v>2251</v>
      </c>
      <c r="J92" s="242" t="s">
        <v>78</v>
      </c>
      <c r="K92" s="242" t="s">
        <v>79</v>
      </c>
      <c r="L92" s="242">
        <v>233</v>
      </c>
      <c r="M92" s="143"/>
    </row>
    <row r="93" spans="1:13" s="90" customFormat="1" ht="45">
      <c r="A93" s="182" t="s">
        <v>2125</v>
      </c>
      <c r="B93" s="183" t="s">
        <v>76</v>
      </c>
      <c r="C93" s="183" t="s">
        <v>2246</v>
      </c>
      <c r="D93" s="184">
        <f t="shared" si="5"/>
        <v>1</v>
      </c>
      <c r="E93" s="218"/>
      <c r="F93" s="180"/>
      <c r="G93" s="74" t="s">
        <v>2370</v>
      </c>
      <c r="H93" s="87"/>
      <c r="I93" s="185" t="s">
        <v>2014</v>
      </c>
      <c r="J93" s="185" t="s">
        <v>2277</v>
      </c>
      <c r="K93" s="185"/>
      <c r="L93" s="185">
        <v>235</v>
      </c>
      <c r="M93" s="143"/>
    </row>
    <row r="94" spans="1:13" ht="33.75">
      <c r="A94" s="177" t="s">
        <v>2126</v>
      </c>
      <c r="B94" s="178" t="s">
        <v>80</v>
      </c>
      <c r="C94" s="178" t="s">
        <v>81</v>
      </c>
      <c r="D94" s="179">
        <f t="shared" si="5"/>
        <v>1</v>
      </c>
      <c r="E94" s="218"/>
      <c r="F94" s="180"/>
      <c r="G94" s="73" t="s">
        <v>2271</v>
      </c>
      <c r="I94" s="181" t="s">
        <v>2252</v>
      </c>
      <c r="J94" s="242" t="s">
        <v>82</v>
      </c>
      <c r="K94" s="242"/>
      <c r="L94" s="242"/>
      <c r="M94" s="145"/>
    </row>
    <row r="95" spans="1:13" s="90" customFormat="1" ht="33.75">
      <c r="A95" s="182" t="s">
        <v>2127</v>
      </c>
      <c r="B95" s="183" t="s">
        <v>83</v>
      </c>
      <c r="C95" s="183" t="s">
        <v>84</v>
      </c>
      <c r="D95" s="184">
        <f t="shared" si="5"/>
        <v>1</v>
      </c>
      <c r="E95" s="218"/>
      <c r="F95" s="180"/>
      <c r="G95" s="74" t="s">
        <v>2272</v>
      </c>
      <c r="H95" s="87"/>
      <c r="I95" s="185" t="s">
        <v>2252</v>
      </c>
      <c r="J95" s="185" t="s">
        <v>82</v>
      </c>
      <c r="K95" s="185"/>
      <c r="L95" s="185"/>
      <c r="M95" s="143"/>
    </row>
    <row r="96" spans="1:13" ht="33.75">
      <c r="A96" s="177" t="s">
        <v>2128</v>
      </c>
      <c r="B96" s="178" t="s">
        <v>80</v>
      </c>
      <c r="C96" s="178" t="s">
        <v>85</v>
      </c>
      <c r="D96" s="179">
        <f t="shared" si="5"/>
        <v>1</v>
      </c>
      <c r="E96" s="218"/>
      <c r="F96" s="180"/>
      <c r="G96" s="73" t="s">
        <v>2273</v>
      </c>
      <c r="I96" s="181" t="s">
        <v>2252</v>
      </c>
      <c r="J96" s="242" t="s">
        <v>82</v>
      </c>
      <c r="K96" s="242"/>
      <c r="L96" s="242"/>
      <c r="M96" s="145"/>
    </row>
    <row r="97" spans="1:13" s="90" customFormat="1" ht="90">
      <c r="A97" s="182" t="s">
        <v>2129</v>
      </c>
      <c r="B97" s="183" t="s">
        <v>86</v>
      </c>
      <c r="C97" s="183" t="s">
        <v>2182</v>
      </c>
      <c r="D97" s="184">
        <f t="shared" si="5"/>
        <v>1</v>
      </c>
      <c r="E97" s="221"/>
      <c r="F97" s="180"/>
      <c r="G97" s="74" t="s">
        <v>2297</v>
      </c>
      <c r="H97" s="87"/>
      <c r="I97" s="185" t="s">
        <v>2015</v>
      </c>
      <c r="J97" s="185" t="s">
        <v>88</v>
      </c>
      <c r="K97" s="185"/>
      <c r="L97" s="185"/>
      <c r="M97" s="143"/>
    </row>
    <row r="98" spans="1:13" s="90" customFormat="1" ht="78.75">
      <c r="A98" s="177" t="s">
        <v>2130</v>
      </c>
      <c r="B98" s="178" t="s">
        <v>89</v>
      </c>
      <c r="C98" s="178" t="s">
        <v>2183</v>
      </c>
      <c r="D98" s="179">
        <f t="shared" si="5"/>
        <v>1</v>
      </c>
      <c r="E98" s="221"/>
      <c r="F98" s="180"/>
      <c r="G98" s="73" t="s">
        <v>2298</v>
      </c>
      <c r="H98" s="87"/>
      <c r="I98" s="181" t="s">
        <v>87</v>
      </c>
      <c r="J98" s="242" t="s">
        <v>90</v>
      </c>
      <c r="K98" s="242"/>
      <c r="L98" s="242"/>
      <c r="M98" s="143"/>
    </row>
    <row r="99" spans="1:13" s="90" customFormat="1" ht="78.75">
      <c r="A99" s="182" t="s">
        <v>2131</v>
      </c>
      <c r="B99" s="183" t="s">
        <v>91</v>
      </c>
      <c r="C99" s="183" t="s">
        <v>2247</v>
      </c>
      <c r="D99" s="184">
        <f t="shared" si="5"/>
        <v>1</v>
      </c>
      <c r="E99" s="218"/>
      <c r="F99" s="180"/>
      <c r="G99" s="74" t="s">
        <v>2362</v>
      </c>
      <c r="H99" s="87"/>
      <c r="I99" s="185" t="s">
        <v>2357</v>
      </c>
      <c r="J99" s="185" t="s">
        <v>92</v>
      </c>
      <c r="K99" s="185"/>
      <c r="L99" s="185"/>
      <c r="M99" s="143"/>
    </row>
    <row r="100" spans="1:13" s="90" customFormat="1" ht="101.25">
      <c r="A100" s="177" t="s">
        <v>2132</v>
      </c>
      <c r="B100" s="178" t="s">
        <v>93</v>
      </c>
      <c r="C100" s="178" t="s">
        <v>2248</v>
      </c>
      <c r="D100" s="179">
        <f t="shared" si="5"/>
        <v>1</v>
      </c>
      <c r="E100" s="218"/>
      <c r="F100" s="180"/>
      <c r="G100" s="73" t="s">
        <v>2363</v>
      </c>
      <c r="H100" s="87"/>
      <c r="I100" s="181" t="s">
        <v>2359</v>
      </c>
      <c r="J100" s="242" t="s">
        <v>94</v>
      </c>
      <c r="K100" s="242"/>
      <c r="L100" s="242"/>
      <c r="M100" s="143"/>
    </row>
    <row r="101" spans="1:13" s="90" customFormat="1" ht="135">
      <c r="A101" s="182" t="s">
        <v>2133</v>
      </c>
      <c r="B101" s="183" t="s">
        <v>93</v>
      </c>
      <c r="C101" s="183" t="s">
        <v>95</v>
      </c>
      <c r="D101" s="184">
        <f t="shared" si="5"/>
        <v>1</v>
      </c>
      <c r="E101" s="218"/>
      <c r="F101" s="180"/>
      <c r="G101" s="74" t="s">
        <v>2342</v>
      </c>
      <c r="H101" s="87"/>
      <c r="I101" s="185" t="s">
        <v>2358</v>
      </c>
      <c r="J101" s="185" t="s">
        <v>96</v>
      </c>
      <c r="K101" s="185" t="s">
        <v>97</v>
      </c>
      <c r="L101" s="185">
        <v>237</v>
      </c>
      <c r="M101" s="143"/>
    </row>
    <row r="102" spans="1:13" s="90" customFormat="1" ht="45">
      <c r="A102" s="177" t="s">
        <v>2134</v>
      </c>
      <c r="B102" s="178" t="s">
        <v>93</v>
      </c>
      <c r="C102" s="178" t="s">
        <v>2249</v>
      </c>
      <c r="D102" s="179">
        <f t="shared" si="5"/>
        <v>1</v>
      </c>
      <c r="E102" s="218"/>
      <c r="F102" s="180"/>
      <c r="G102" s="73" t="s">
        <v>2371</v>
      </c>
      <c r="H102" s="87"/>
      <c r="I102" s="181" t="s">
        <v>2259</v>
      </c>
      <c r="J102" s="242" t="s">
        <v>2277</v>
      </c>
      <c r="K102" s="242"/>
      <c r="L102" s="242">
        <v>239</v>
      </c>
      <c r="M102" s="143"/>
    </row>
    <row r="103" spans="1:13" s="90" customFormat="1">
      <c r="A103" s="189"/>
      <c r="B103" s="189"/>
      <c r="C103" s="75"/>
      <c r="D103" s="75"/>
      <c r="E103" s="75"/>
      <c r="F103" s="75"/>
      <c r="G103" s="75"/>
      <c r="H103" s="87"/>
      <c r="I103" s="75"/>
      <c r="J103" s="189"/>
      <c r="K103" s="189"/>
      <c r="L103" s="189"/>
    </row>
    <row r="104" spans="1:13">
      <c r="M104" s="145"/>
    </row>
    <row r="105" spans="1:13" hidden="1">
      <c r="M105" s="145"/>
    </row>
    <row r="106" spans="1:13" hidden="1">
      <c r="M106" s="145"/>
    </row>
    <row r="107" spans="1:13" hidden="1">
      <c r="M107" s="145"/>
    </row>
    <row r="108" spans="1:13" hidden="1">
      <c r="M108" s="145"/>
    </row>
    <row r="109" spans="1:13" hidden="1">
      <c r="M109" s="145"/>
    </row>
    <row r="110" spans="1:13" hidden="1">
      <c r="M110" s="145"/>
    </row>
    <row r="111" spans="1:13" hidden="1">
      <c r="M111" s="145"/>
    </row>
    <row r="112" spans="1:13" hidden="1">
      <c r="M112" s="145"/>
    </row>
    <row r="113" spans="13:13" hidden="1">
      <c r="M113" s="145"/>
    </row>
    <row r="114" spans="13:13" hidden="1">
      <c r="M114" s="145"/>
    </row>
    <row r="115" spans="13:13" hidden="1">
      <c r="M115" s="145"/>
    </row>
    <row r="116" spans="13:13" hidden="1">
      <c r="M116" s="145"/>
    </row>
    <row r="117" spans="13:13" hidden="1">
      <c r="M117" s="145"/>
    </row>
    <row r="118" spans="13:13" hidden="1">
      <c r="M118" s="145"/>
    </row>
    <row r="119" spans="13:13" hidden="1">
      <c r="M119" s="145"/>
    </row>
    <row r="120" spans="13:13" hidden="1">
      <c r="M120" s="145"/>
    </row>
    <row r="121" spans="13:13" hidden="1">
      <c r="M121" s="145"/>
    </row>
    <row r="122" spans="13:13" hidden="1">
      <c r="M122" s="145"/>
    </row>
    <row r="123" spans="13:13" hidden="1">
      <c r="M123" s="145"/>
    </row>
    <row r="124" spans="13:13" hidden="1">
      <c r="M124" s="145"/>
    </row>
    <row r="125" spans="13:13" hidden="1">
      <c r="M125" s="145"/>
    </row>
    <row r="126" spans="13:13" hidden="1">
      <c r="M126" s="145"/>
    </row>
    <row r="127" spans="13:13" hidden="1">
      <c r="M127" s="145"/>
    </row>
    <row r="128" spans="13:13" hidden="1">
      <c r="M128" s="145"/>
    </row>
    <row r="129" spans="13:13" hidden="1">
      <c r="M129" s="145"/>
    </row>
    <row r="130" spans="13:13" hidden="1">
      <c r="M130" s="145"/>
    </row>
    <row r="131" spans="13:13" hidden="1">
      <c r="M131" s="145"/>
    </row>
    <row r="132" spans="13:13" hidden="1">
      <c r="M132" s="145"/>
    </row>
    <row r="133" spans="13:13" hidden="1">
      <c r="M133" s="145"/>
    </row>
    <row r="134" spans="13:13" hidden="1">
      <c r="M134" s="145"/>
    </row>
    <row r="135" spans="13:13" hidden="1">
      <c r="M135" s="145"/>
    </row>
    <row r="136" spans="13:13" hidden="1">
      <c r="M136" s="145"/>
    </row>
    <row r="137" spans="13:13" hidden="1">
      <c r="M137" s="145"/>
    </row>
    <row r="138" spans="13:13" hidden="1">
      <c r="M138" s="145"/>
    </row>
    <row r="139" spans="13:13" hidden="1">
      <c r="M139" s="145"/>
    </row>
    <row r="140" spans="13:13" hidden="1">
      <c r="M140" s="145"/>
    </row>
    <row r="141" spans="13:13" hidden="1">
      <c r="M141" s="145"/>
    </row>
    <row r="142" spans="13:13" hidden="1">
      <c r="M142" s="145"/>
    </row>
    <row r="143" spans="13:13" hidden="1">
      <c r="M143" s="145"/>
    </row>
    <row r="144" spans="13:13" hidden="1">
      <c r="M144" s="145"/>
    </row>
    <row r="145" spans="13:13" hidden="1">
      <c r="M145" s="145"/>
    </row>
    <row r="146" spans="13:13" hidden="1">
      <c r="M146" s="145"/>
    </row>
    <row r="147" spans="13:13" hidden="1">
      <c r="M147" s="145"/>
    </row>
    <row r="148" spans="13:13" hidden="1">
      <c r="M148" s="145"/>
    </row>
    <row r="149" spans="13:13" hidden="1">
      <c r="M149" s="145"/>
    </row>
    <row r="150" spans="13:13" hidden="1">
      <c r="M150" s="145"/>
    </row>
    <row r="151" spans="13:13" hidden="1">
      <c r="M151" s="145"/>
    </row>
    <row r="152" spans="13:13" hidden="1">
      <c r="M152" s="145"/>
    </row>
    <row r="153" spans="13:13" hidden="1">
      <c r="M153" s="145"/>
    </row>
    <row r="154" spans="13:13" hidden="1">
      <c r="M154" s="145"/>
    </row>
    <row r="155" spans="13:13" hidden="1">
      <c r="M155" s="145"/>
    </row>
    <row r="156" spans="13:13" hidden="1">
      <c r="M156" s="145"/>
    </row>
    <row r="157" spans="13:13" hidden="1">
      <c r="M157" s="145"/>
    </row>
    <row r="158" spans="13:13" hidden="1">
      <c r="M158" s="145"/>
    </row>
    <row r="159" spans="13:13" hidden="1">
      <c r="M159" s="145"/>
    </row>
    <row r="160" spans="13:13" hidden="1">
      <c r="M160" s="145"/>
    </row>
    <row r="161" spans="13:13" hidden="1">
      <c r="M161" s="145"/>
    </row>
    <row r="162" spans="13:13" hidden="1">
      <c r="M162" s="145"/>
    </row>
    <row r="163" spans="13:13" hidden="1">
      <c r="M163" s="145"/>
    </row>
    <row r="164" spans="13:13" hidden="1">
      <c r="M164" s="145"/>
    </row>
    <row r="165" spans="13:13" hidden="1">
      <c r="M165" s="145"/>
    </row>
    <row r="166" spans="13:13" hidden="1">
      <c r="M166" s="145"/>
    </row>
    <row r="167" spans="13:13" hidden="1">
      <c r="M167" s="145"/>
    </row>
    <row r="168" spans="13:13" hidden="1">
      <c r="M168" s="145"/>
    </row>
    <row r="169" spans="13:13" hidden="1">
      <c r="M169" s="145"/>
    </row>
    <row r="170" spans="13:13" hidden="1">
      <c r="M170" s="145"/>
    </row>
    <row r="171" spans="13:13" hidden="1">
      <c r="M171" s="145"/>
    </row>
    <row r="172" spans="13:13" hidden="1">
      <c r="M172" s="145"/>
    </row>
    <row r="173" spans="13:13" hidden="1">
      <c r="M173" s="145"/>
    </row>
    <row r="174" spans="13:13" hidden="1">
      <c r="M174" s="145"/>
    </row>
    <row r="175" spans="13:13" hidden="1">
      <c r="M175" s="145"/>
    </row>
    <row r="176" spans="13:13" hidden="1">
      <c r="M176" s="145"/>
    </row>
    <row r="177" spans="13:13" hidden="1">
      <c r="M177" s="145"/>
    </row>
    <row r="178" spans="13:13" hidden="1">
      <c r="M178" s="145"/>
    </row>
    <row r="179" spans="13:13" hidden="1">
      <c r="M179" s="145"/>
    </row>
    <row r="180" spans="13:13" hidden="1">
      <c r="M180" s="145"/>
    </row>
    <row r="181" spans="13:13" hidden="1">
      <c r="M181" s="145"/>
    </row>
    <row r="182" spans="13:13" hidden="1">
      <c r="M182" s="145"/>
    </row>
    <row r="183" spans="13:13" hidden="1">
      <c r="M183" s="145"/>
    </row>
    <row r="184" spans="13:13" hidden="1">
      <c r="M184" s="145"/>
    </row>
    <row r="185" spans="13:13" hidden="1">
      <c r="M185" s="145"/>
    </row>
    <row r="186" spans="13:13" hidden="1">
      <c r="M186" s="145"/>
    </row>
    <row r="187" spans="13:13" hidden="1">
      <c r="M187" s="145"/>
    </row>
    <row r="188" spans="13:13" hidden="1">
      <c r="M188" s="145"/>
    </row>
    <row r="189" spans="13:13" hidden="1">
      <c r="M189" s="145"/>
    </row>
    <row r="190" spans="13:13" hidden="1">
      <c r="M190" s="145"/>
    </row>
    <row r="191" spans="13:13" hidden="1">
      <c r="M191" s="145"/>
    </row>
    <row r="192" spans="13:13" hidden="1">
      <c r="M192" s="145"/>
    </row>
    <row r="193" spans="13:13" hidden="1">
      <c r="M193" s="145"/>
    </row>
    <row r="194" spans="13:13" hidden="1">
      <c r="M194" s="145"/>
    </row>
    <row r="195" spans="13:13" hidden="1">
      <c r="M195" s="145"/>
    </row>
    <row r="196" spans="13:13" hidden="1">
      <c r="M196" s="145"/>
    </row>
    <row r="197" spans="13:13" hidden="1">
      <c r="M197" s="145"/>
    </row>
    <row r="198" spans="13:13" hidden="1">
      <c r="M198" s="145"/>
    </row>
    <row r="199" spans="13:13" hidden="1">
      <c r="M199" s="145"/>
    </row>
    <row r="200" spans="13:13" hidden="1">
      <c r="M200" s="145"/>
    </row>
    <row r="201" spans="13:13" hidden="1">
      <c r="M201" s="145"/>
    </row>
    <row r="202" spans="13:13" hidden="1">
      <c r="M202" s="145"/>
    </row>
    <row r="203" spans="13:13" hidden="1">
      <c r="M203" s="145"/>
    </row>
    <row r="204" spans="13:13" hidden="1">
      <c r="M204" s="145"/>
    </row>
    <row r="205" spans="13:13" hidden="1">
      <c r="M205" s="145"/>
    </row>
    <row r="206" spans="13:13" hidden="1">
      <c r="M206" s="145"/>
    </row>
    <row r="207" spans="13:13" hidden="1">
      <c r="M207" s="145"/>
    </row>
    <row r="208" spans="13:13" hidden="1">
      <c r="M208" s="145"/>
    </row>
    <row r="209" spans="13:13" hidden="1">
      <c r="M209" s="145"/>
    </row>
    <row r="210" spans="13:13" hidden="1">
      <c r="M210" s="145"/>
    </row>
    <row r="211" spans="13:13" hidden="1">
      <c r="M211" s="145"/>
    </row>
    <row r="212" spans="13:13" hidden="1">
      <c r="M212" s="145"/>
    </row>
    <row r="213" spans="13:13" hidden="1">
      <c r="M213" s="145"/>
    </row>
    <row r="214" spans="13:13" hidden="1">
      <c r="M214" s="145"/>
    </row>
    <row r="215" spans="13:13" hidden="1">
      <c r="M215" s="145"/>
    </row>
    <row r="216" spans="13:13" hidden="1">
      <c r="M216" s="145"/>
    </row>
    <row r="217" spans="13:13" hidden="1">
      <c r="M217" s="145"/>
    </row>
    <row r="218" spans="13:13" hidden="1">
      <c r="M218" s="145"/>
    </row>
    <row r="219" spans="13:13" hidden="1">
      <c r="M219" s="145"/>
    </row>
    <row r="220" spans="13:13" hidden="1">
      <c r="M220" s="145"/>
    </row>
    <row r="221" spans="13:13" hidden="1">
      <c r="M221" s="145"/>
    </row>
    <row r="222" spans="13:13" hidden="1">
      <c r="M222" s="145"/>
    </row>
    <row r="223" spans="13:13" hidden="1">
      <c r="M223" s="145"/>
    </row>
    <row r="224" spans="13:13" hidden="1">
      <c r="M224" s="145"/>
    </row>
    <row r="225" spans="13:13" hidden="1">
      <c r="M225" s="145"/>
    </row>
    <row r="226" spans="13:13" hidden="1">
      <c r="M226" s="145"/>
    </row>
    <row r="227" spans="13:13" hidden="1">
      <c r="M227" s="145"/>
    </row>
    <row r="228" spans="13:13" hidden="1">
      <c r="M228" s="145"/>
    </row>
    <row r="229" spans="13:13" hidden="1">
      <c r="M229" s="145"/>
    </row>
    <row r="230" spans="13:13" hidden="1">
      <c r="M230" s="145"/>
    </row>
    <row r="231" spans="13:13" hidden="1">
      <c r="M231" s="145"/>
    </row>
    <row r="232" spans="13:13" hidden="1">
      <c r="M232" s="145"/>
    </row>
    <row r="233" spans="13:13" hidden="1">
      <c r="M233" s="145"/>
    </row>
    <row r="234" spans="13:13" hidden="1">
      <c r="M234" s="145"/>
    </row>
    <row r="235" spans="13:13" hidden="1">
      <c r="M235" s="145"/>
    </row>
    <row r="236" spans="13:13" hidden="1">
      <c r="M236" s="145"/>
    </row>
    <row r="237" spans="13:13" hidden="1">
      <c r="M237" s="145"/>
    </row>
    <row r="238" spans="13:13" hidden="1">
      <c r="M238" s="145"/>
    </row>
    <row r="239" spans="13:13" hidden="1">
      <c r="M239" s="145"/>
    </row>
    <row r="240" spans="13:13" hidden="1">
      <c r="M240" s="145"/>
    </row>
    <row r="241" spans="13:13" hidden="1">
      <c r="M241" s="145"/>
    </row>
    <row r="242" spans="13:13" hidden="1">
      <c r="M242" s="145"/>
    </row>
    <row r="243" spans="13:13" hidden="1">
      <c r="M243" s="145"/>
    </row>
    <row r="244" spans="13:13" hidden="1">
      <c r="M244" s="145"/>
    </row>
    <row r="245" spans="13:13" hidden="1">
      <c r="M245" s="145"/>
    </row>
    <row r="246" spans="13:13" hidden="1">
      <c r="M246" s="145"/>
    </row>
    <row r="247" spans="13:13" hidden="1">
      <c r="M247" s="145"/>
    </row>
    <row r="248" spans="13:13" hidden="1">
      <c r="M248" s="145"/>
    </row>
    <row r="249" spans="13:13" hidden="1">
      <c r="M249" s="145"/>
    </row>
    <row r="250" spans="13:13" hidden="1">
      <c r="M250" s="145"/>
    </row>
    <row r="251" spans="13:13" hidden="1">
      <c r="M251" s="145"/>
    </row>
    <row r="252" spans="13:13" hidden="1">
      <c r="M252" s="145"/>
    </row>
    <row r="253" spans="13:13" hidden="1">
      <c r="M253" s="145"/>
    </row>
    <row r="254" spans="13:13" hidden="1">
      <c r="M254" s="145"/>
    </row>
    <row r="255" spans="13:13" hidden="1">
      <c r="M255" s="145"/>
    </row>
    <row r="256" spans="13:13" hidden="1">
      <c r="M256" s="145"/>
    </row>
    <row r="257" spans="13:13" hidden="1">
      <c r="M257" s="145"/>
    </row>
    <row r="258" spans="13:13" hidden="1">
      <c r="M258" s="145"/>
    </row>
    <row r="259" spans="13:13" hidden="1">
      <c r="M259" s="145"/>
    </row>
    <row r="260" spans="13:13" hidden="1">
      <c r="M260" s="145"/>
    </row>
    <row r="261" spans="13:13" hidden="1">
      <c r="M261" s="145"/>
    </row>
    <row r="262" spans="13:13" hidden="1">
      <c r="M262" s="145"/>
    </row>
    <row r="263" spans="13:13" hidden="1">
      <c r="M263" s="145"/>
    </row>
    <row r="264" spans="13:13" hidden="1">
      <c r="M264" s="145"/>
    </row>
    <row r="265" spans="13:13" hidden="1">
      <c r="M265" s="145"/>
    </row>
    <row r="266" spans="13:13" hidden="1">
      <c r="M266" s="145"/>
    </row>
    <row r="267" spans="13:13" hidden="1">
      <c r="M267" s="145"/>
    </row>
    <row r="268" spans="13:13" hidden="1">
      <c r="M268" s="145"/>
    </row>
    <row r="269" spans="13:13" hidden="1">
      <c r="M269" s="145"/>
    </row>
    <row r="270" spans="13:13" hidden="1">
      <c r="M270" s="145"/>
    </row>
    <row r="271" spans="13:13" hidden="1">
      <c r="M271" s="145"/>
    </row>
    <row r="272" spans="13:13" hidden="1">
      <c r="M272" s="145"/>
    </row>
    <row r="273" spans="13:13" hidden="1">
      <c r="M273" s="145"/>
    </row>
    <row r="274" spans="13:13" hidden="1">
      <c r="M274" s="145"/>
    </row>
    <row r="275" spans="13:13" hidden="1">
      <c r="M275" s="145"/>
    </row>
    <row r="276" spans="13:13" hidden="1">
      <c r="M276" s="145"/>
    </row>
    <row r="277" spans="13:13" hidden="1">
      <c r="M277" s="145"/>
    </row>
    <row r="278" spans="13:13" hidden="1">
      <c r="M278" s="145"/>
    </row>
    <row r="279" spans="13:13" hidden="1">
      <c r="M279" s="145"/>
    </row>
    <row r="280" spans="13:13" hidden="1">
      <c r="M280" s="145"/>
    </row>
    <row r="281" spans="13:13" hidden="1">
      <c r="M281" s="145"/>
    </row>
    <row r="282" spans="13:13" hidden="1">
      <c r="M282" s="145"/>
    </row>
    <row r="283" spans="13:13" hidden="1">
      <c r="M283" s="145"/>
    </row>
    <row r="284" spans="13:13" hidden="1">
      <c r="M284" s="145"/>
    </row>
    <row r="285" spans="13:13" hidden="1">
      <c r="M285" s="145"/>
    </row>
    <row r="286" spans="13:13" hidden="1">
      <c r="M286" s="145"/>
    </row>
    <row r="287" spans="13:13" hidden="1">
      <c r="M287" s="145"/>
    </row>
    <row r="288" spans="13:13" hidden="1">
      <c r="M288" s="145"/>
    </row>
    <row r="289" spans="13:13" hidden="1">
      <c r="M289" s="145"/>
    </row>
    <row r="290" spans="13:13" hidden="1">
      <c r="M290" s="145"/>
    </row>
    <row r="291" spans="13:13" hidden="1">
      <c r="M291" s="145"/>
    </row>
    <row r="292" spans="13:13" hidden="1">
      <c r="M292" s="145"/>
    </row>
    <row r="293" spans="13:13" hidden="1">
      <c r="M293" s="145"/>
    </row>
    <row r="294" spans="13:13" hidden="1">
      <c r="M294" s="145"/>
    </row>
    <row r="295" spans="13:13" hidden="1">
      <c r="M295" s="145"/>
    </row>
    <row r="296" spans="13:13" hidden="1">
      <c r="M296" s="145"/>
    </row>
    <row r="297" spans="13:13" hidden="1">
      <c r="M297" s="145"/>
    </row>
    <row r="298" spans="13:13" hidden="1">
      <c r="M298" s="145"/>
    </row>
    <row r="299" spans="13:13" hidden="1">
      <c r="M299" s="145"/>
    </row>
    <row r="300" spans="13:13" hidden="1">
      <c r="M300" s="145"/>
    </row>
    <row r="301" spans="13:13" hidden="1">
      <c r="M301" s="145"/>
    </row>
    <row r="302" spans="13:13" hidden="1">
      <c r="M302" s="145"/>
    </row>
    <row r="303" spans="13:13" hidden="1">
      <c r="M303" s="145"/>
    </row>
    <row r="304" spans="13:13" hidden="1">
      <c r="M304" s="145"/>
    </row>
    <row r="305" spans="13:13" hidden="1">
      <c r="M305" s="145"/>
    </row>
    <row r="306" spans="13:13" hidden="1">
      <c r="M306" s="145"/>
    </row>
    <row r="307" spans="13:13" hidden="1">
      <c r="M307" s="145"/>
    </row>
    <row r="308" spans="13:13" hidden="1">
      <c r="M308" s="145"/>
    </row>
    <row r="309" spans="13:13" hidden="1">
      <c r="M309" s="145"/>
    </row>
    <row r="310" spans="13:13" hidden="1">
      <c r="M310" s="145"/>
    </row>
    <row r="311" spans="13:13" hidden="1">
      <c r="M311" s="145"/>
    </row>
    <row r="312" spans="13:13" hidden="1">
      <c r="M312" s="145"/>
    </row>
    <row r="313" spans="13:13" hidden="1">
      <c r="M313" s="145"/>
    </row>
    <row r="314" spans="13:13" hidden="1">
      <c r="M314" s="145"/>
    </row>
    <row r="315" spans="13:13" hidden="1">
      <c r="M315" s="145"/>
    </row>
    <row r="316" spans="13:13" hidden="1">
      <c r="M316" s="145"/>
    </row>
    <row r="317" spans="13:13" hidden="1">
      <c r="M317" s="145"/>
    </row>
    <row r="318" spans="13:13" hidden="1">
      <c r="M318" s="145"/>
    </row>
    <row r="319" spans="13:13" hidden="1">
      <c r="M319" s="145"/>
    </row>
    <row r="320" spans="13:13" hidden="1">
      <c r="M320" s="145"/>
    </row>
    <row r="321" spans="13:13" hidden="1">
      <c r="M321" s="145"/>
    </row>
    <row r="322" spans="13:13" hidden="1">
      <c r="M322" s="145"/>
    </row>
    <row r="323" spans="13:13" hidden="1">
      <c r="M323" s="145"/>
    </row>
    <row r="324" spans="13:13" hidden="1">
      <c r="M324" s="145"/>
    </row>
    <row r="325" spans="13:13" hidden="1">
      <c r="M325" s="145"/>
    </row>
    <row r="326" spans="13:13" hidden="1">
      <c r="M326" s="145"/>
    </row>
    <row r="327" spans="13:13" hidden="1">
      <c r="M327" s="145"/>
    </row>
    <row r="328" spans="13:13" hidden="1">
      <c r="M328" s="145"/>
    </row>
    <row r="329" spans="13:13" hidden="1">
      <c r="M329" s="145"/>
    </row>
    <row r="330" spans="13:13" hidden="1">
      <c r="M330" s="145"/>
    </row>
    <row r="331" spans="13:13" hidden="1">
      <c r="M331" s="145"/>
    </row>
    <row r="332" spans="13:13" hidden="1">
      <c r="M332" s="145"/>
    </row>
    <row r="333" spans="13:13" hidden="1">
      <c r="M333" s="145"/>
    </row>
    <row r="334" spans="13:13" hidden="1">
      <c r="M334" s="145"/>
    </row>
    <row r="335" spans="13:13" hidden="1">
      <c r="M335" s="145"/>
    </row>
    <row r="336" spans="13:13" hidden="1">
      <c r="M336" s="145"/>
    </row>
    <row r="337" spans="13:13" hidden="1">
      <c r="M337" s="145"/>
    </row>
    <row r="338" spans="13:13" hidden="1">
      <c r="M338" s="145"/>
    </row>
    <row r="339" spans="13:13" hidden="1">
      <c r="M339" s="145"/>
    </row>
    <row r="340" spans="13:13" hidden="1">
      <c r="M340" s="145"/>
    </row>
    <row r="341" spans="13:13" hidden="1">
      <c r="M341" s="145"/>
    </row>
    <row r="342" spans="13:13" hidden="1">
      <c r="M342" s="145"/>
    </row>
    <row r="343" spans="13:13" hidden="1">
      <c r="M343" s="145"/>
    </row>
    <row r="344" spans="13:13" hidden="1">
      <c r="M344" s="145"/>
    </row>
    <row r="345" spans="13:13" hidden="1">
      <c r="M345" s="145"/>
    </row>
    <row r="346" spans="13:13" hidden="1">
      <c r="M346" s="145"/>
    </row>
    <row r="347" spans="13:13" hidden="1">
      <c r="M347" s="145"/>
    </row>
    <row r="348" spans="13:13" hidden="1">
      <c r="M348" s="145"/>
    </row>
    <row r="349" spans="13:13" hidden="1">
      <c r="M349" s="145"/>
    </row>
    <row r="350" spans="13:13" hidden="1">
      <c r="M350" s="145"/>
    </row>
    <row r="351" spans="13:13" hidden="1">
      <c r="M351" s="145"/>
    </row>
    <row r="352" spans="13:13" hidden="1">
      <c r="M352" s="145"/>
    </row>
    <row r="353" spans="13:13" hidden="1">
      <c r="M353" s="145"/>
    </row>
    <row r="354" spans="13:13" hidden="1">
      <c r="M354" s="145"/>
    </row>
    <row r="355" spans="13:13" hidden="1">
      <c r="M355" s="145"/>
    </row>
  </sheetData>
  <sheetProtection formatRows="0"/>
  <phoneticPr fontId="18" type="noConversion"/>
  <conditionalFormatting sqref="C16">
    <cfRule type="iconSet" priority="4438">
      <iconSet iconSet="3Symbols2" showValue="0">
        <cfvo type="percent" val="0"/>
        <cfvo type="num" val="1"/>
        <cfvo type="num" val="2"/>
      </iconSet>
    </cfRule>
  </conditionalFormatting>
  <conditionalFormatting sqref="D11 D5 D7 D9 D15 D13">
    <cfRule type="iconSet" priority="4792">
      <iconSet iconSet="3Symbols" showValue="0">
        <cfvo type="percent" val="0"/>
        <cfvo type="num" val="1"/>
        <cfvo type="num" val="2"/>
      </iconSet>
    </cfRule>
  </conditionalFormatting>
  <conditionalFormatting sqref="D36 D38 D46 D48 D50 D52 D54 D56 D58 D60 D62 D64 D66 D68 D70 D72 D74 D76 D78 D80 D82 D84 D86 D88 D90 D92 D94 D98 D100 D102 D44 D96 D40 D42">
    <cfRule type="iconSet" priority="4474">
      <iconSet iconSet="3Symbols" showValue="0">
        <cfvo type="percent" val="0"/>
        <cfvo type="num" val="1"/>
        <cfvo type="num" val="2"/>
      </iconSet>
    </cfRule>
  </conditionalFormatting>
  <conditionalFormatting sqref="D37 D39 D43 D45 D47 D49 D51 D53 D55 D57 D59 D61 D63 D65 D67 D69 D71 D73 D75 D77 D79 D81 D83 D85 D87 D89 D91 D93 D95 D99 D101 D97">
    <cfRule type="iconSet" priority="4220">
      <iconSet iconSet="3Symbols" showValue="0">
        <cfvo type="percent" val="0"/>
        <cfvo type="num" val="1"/>
        <cfvo type="num" val="2"/>
      </iconSet>
    </cfRule>
  </conditionalFormatting>
  <conditionalFormatting sqref="E31 E19 E21:E24 E27 F76:F102 F19:F32 F38 F42 F62 F64 F67 F69 F5:F9">
    <cfRule type="containsText" dxfId="47" priority="140" operator="containsText" text="Please fill in data">
      <formula>NOT(ISERROR(SEARCH("Please fill in data",E5)))</formula>
    </cfRule>
  </conditionalFormatting>
  <conditionalFormatting sqref="F36:F37 F39:F41 F43:F61 F63 F65:F66 F68 F70:F75">
    <cfRule type="containsText" dxfId="46" priority="539" operator="containsText" text="Please fill in data">
      <formula>NOT(ISERROR(SEARCH("Please fill in data",F36)))</formula>
    </cfRule>
  </conditionalFormatting>
  <conditionalFormatting sqref="D16:E16">
    <cfRule type="containsText" dxfId="45" priority="1554" operator="containsText" text="Please fill in data">
      <formula>NOT(ISERROR(SEARCH("Please fill in data",D16)))</formula>
    </cfRule>
  </conditionalFormatting>
  <conditionalFormatting sqref="D19:D32">
    <cfRule type="iconSet" priority="4954">
      <iconSet iconSet="3Symbols" showValue="0">
        <cfvo type="percent" val="0"/>
        <cfvo type="num" val="1"/>
        <cfvo type="num" val="2"/>
      </iconSet>
    </cfRule>
  </conditionalFormatting>
  <conditionalFormatting sqref="D10">
    <cfRule type="iconSet" priority="113">
      <iconSet iconSet="3Symbols" showValue="0">
        <cfvo type="percent" val="0"/>
        <cfvo type="num" val="1"/>
        <cfvo type="num" val="2"/>
      </iconSet>
    </cfRule>
  </conditionalFormatting>
  <conditionalFormatting sqref="F10">
    <cfRule type="containsText" dxfId="44" priority="112" operator="containsText" text="Please fill in data">
      <formula>NOT(ISERROR(SEARCH("Please fill in data",F10)))</formula>
    </cfRule>
  </conditionalFormatting>
  <conditionalFormatting sqref="F14 E11:F11">
    <cfRule type="containsText" dxfId="43" priority="111" operator="containsText" text="Please fill in data">
      <formula>NOT(ISERROR(SEARCH("Please fill in data",E11)))</formula>
    </cfRule>
  </conditionalFormatting>
  <conditionalFormatting sqref="D12">
    <cfRule type="iconSet" priority="110">
      <iconSet iconSet="3Symbols" showValue="0">
        <cfvo type="percent" val="0"/>
        <cfvo type="num" val="1"/>
        <cfvo type="num" val="2"/>
      </iconSet>
    </cfRule>
  </conditionalFormatting>
  <conditionalFormatting sqref="E15:F15 F12:F13">
    <cfRule type="containsText" dxfId="42" priority="109" operator="containsText" text="Please fill in data">
      <formula>NOT(ISERROR(SEARCH("Please fill in data",E12)))</formula>
    </cfRule>
  </conditionalFormatting>
  <conditionalFormatting sqref="D6">
    <cfRule type="iconSet" priority="108">
      <iconSet iconSet="3Symbols" showValue="0">
        <cfvo type="percent" val="0"/>
        <cfvo type="num" val="1"/>
        <cfvo type="num" val="2"/>
      </iconSet>
    </cfRule>
  </conditionalFormatting>
  <conditionalFormatting sqref="D8">
    <cfRule type="iconSet" priority="107">
      <iconSet iconSet="3Symbols" showValue="0">
        <cfvo type="percent" val="0"/>
        <cfvo type="num" val="1"/>
        <cfvo type="num" val="2"/>
      </iconSet>
    </cfRule>
  </conditionalFormatting>
  <conditionalFormatting sqref="E10">
    <cfRule type="containsText" dxfId="41" priority="43" operator="containsText" text="Please fill in data">
      <formula>NOT(ISERROR(SEARCH("Please fill in data",E10)))</formula>
    </cfRule>
  </conditionalFormatting>
  <conditionalFormatting sqref="E5:E7">
    <cfRule type="containsText" dxfId="40" priority="35" operator="containsText" text="Please fill in data">
      <formula>NOT(ISERROR(SEARCH("Please fill in data",E5)))</formula>
    </cfRule>
  </conditionalFormatting>
  <conditionalFormatting sqref="E8:E9">
    <cfRule type="containsText" dxfId="39" priority="34" operator="containsText" text="Please fill in data">
      <formula>NOT(ISERROR(SEARCH("Please fill in data",E8)))</formula>
    </cfRule>
  </conditionalFormatting>
  <conditionalFormatting sqref="E12:E14">
    <cfRule type="containsText" dxfId="38" priority="32" operator="containsText" text="Please fill in data">
      <formula>NOT(ISERROR(SEARCH("Please fill in data",E12)))</formula>
    </cfRule>
  </conditionalFormatting>
  <conditionalFormatting sqref="E20">
    <cfRule type="containsText" dxfId="37" priority="30" operator="containsText" text="Please fill in data">
      <formula>NOT(ISERROR(SEARCH("Please fill in data",E20)))</formula>
    </cfRule>
  </conditionalFormatting>
  <conditionalFormatting sqref="E25">
    <cfRule type="containsText" dxfId="36" priority="29" operator="containsText" text="Please fill in data">
      <formula>NOT(ISERROR(SEARCH("Please fill in data",E25)))</formula>
    </cfRule>
  </conditionalFormatting>
  <conditionalFormatting sqref="E26">
    <cfRule type="containsText" dxfId="35" priority="28" operator="containsText" text="Please fill in data">
      <formula>NOT(ISERROR(SEARCH("Please fill in data",E26)))</formula>
    </cfRule>
  </conditionalFormatting>
  <conditionalFormatting sqref="E28:E30">
    <cfRule type="containsText" dxfId="34" priority="27" operator="containsText" text="Please fill in data">
      <formula>NOT(ISERROR(SEARCH("Please fill in data",E28)))</formula>
    </cfRule>
  </conditionalFormatting>
  <conditionalFormatting sqref="E32">
    <cfRule type="containsText" dxfId="33" priority="26" operator="containsText" text="Please fill in data">
      <formula>NOT(ISERROR(SEARCH("Please fill in data",E32)))</formula>
    </cfRule>
  </conditionalFormatting>
  <conditionalFormatting sqref="E98:E102 E76:E96">
    <cfRule type="containsText" dxfId="32" priority="24" operator="containsText" text="Please fill in data">
      <formula>NOT(ISERROR(SEARCH("Please fill in data",E76)))</formula>
    </cfRule>
  </conditionalFormatting>
  <conditionalFormatting sqref="E36:E37 E39:E40 E42:E73">
    <cfRule type="containsText" dxfId="31" priority="25" operator="containsText" text="Please fill in data">
      <formula>NOT(ISERROR(SEARCH("Please fill in data",E36)))</formula>
    </cfRule>
  </conditionalFormatting>
  <conditionalFormatting sqref="E41">
    <cfRule type="containsText" dxfId="30" priority="23" operator="containsText" text="Please fill in data">
      <formula>NOT(ISERROR(SEARCH("Please fill in data",E41)))</formula>
    </cfRule>
  </conditionalFormatting>
  <conditionalFormatting sqref="E74:E75">
    <cfRule type="containsText" dxfId="29" priority="22" operator="containsText" text="Please fill in data">
      <formula>NOT(ISERROR(SEARCH("Please fill in data",E74)))</formula>
    </cfRule>
  </conditionalFormatting>
  <conditionalFormatting sqref="E38">
    <cfRule type="containsText" dxfId="28" priority="21" operator="containsText" text="Please fill in data">
      <formula>NOT(ISERROR(SEARCH("Please fill in data",E38)))</formula>
    </cfRule>
  </conditionalFormatting>
  <conditionalFormatting sqref="D14">
    <cfRule type="iconSet" priority="6">
      <iconSet iconSet="3Symbols" showValue="0">
        <cfvo type="percent" val="0"/>
        <cfvo type="num" val="1"/>
        <cfvo type="num" val="2"/>
      </iconSet>
    </cfRule>
  </conditionalFormatting>
  <conditionalFormatting sqref="D41">
    <cfRule type="iconSet" priority="2">
      <iconSet iconSet="3Symbols" showValue="0">
        <cfvo type="percent" val="0"/>
        <cfvo type="num" val="1"/>
        <cfvo type="num" val="2"/>
      </iconSet>
    </cfRule>
  </conditionalFormatting>
  <dataValidations count="1">
    <dataValidation type="decimal" allowBlank="1" showInputMessage="1" showErrorMessage="1" errorTitle="Data validation" error="Please enter numeric data." sqref="E41 E92 E70:E78" xr:uid="{807675F6-B240-4854-9001-4379B1F47430}">
      <formula1>-9.99999999999999E+27</formula1>
      <formula2>9.99999999999999E+27</formula2>
    </dataValidation>
  </dataValidations>
  <hyperlinks>
    <hyperlink ref="G3" r:id="rId1" xr:uid="{85EBD963-D624-434B-A797-828D773ECC91}"/>
    <hyperlink ref="G34" r:id="rId2" xr:uid="{AAADB930-D63C-4022-AFBB-53EB711BF0E7}"/>
    <hyperlink ref="G17" r:id="rId3" xr:uid="{DF1981A8-7007-4633-93C7-B2C7FEE22D64}"/>
    <hyperlink ref="G19" r:id="rId4" xr:uid="{383F6F0C-9671-4702-9485-43028782EC82}"/>
    <hyperlink ref="G79" r:id="rId5" display="The operational carbon intensity (location based) of the vehicle for all  offices in the portfolio, if relevant. This includes both actual and estimated data (see INREV sector list). " xr:uid="{CD41A55E-D5C0-4E61-92B9-6D1BF4CC7A11}"/>
    <hyperlink ref="G80:G91" r:id="rId6" display="The operational carbon intensity (location based) of the vehicle for all  offices in the portfolio, if relevant. This includes both actual and estimated data (see INREV sector list). " xr:uid="{6134A9A0-A03C-43D8-AFC5-65B0AFA39BF6}"/>
    <hyperlink ref="G24" r:id="rId7" location="inrev-guidelines" display="The process of checking data, as well as its collection methods and management systems, through a systematic, independent and documented process against predefined criteria or standards. Assurance/Verification services should be in line with a standard and can only be provided by accredited professionals. See INREV Reporting Module RG77." xr:uid="{E4BB448F-A33D-4D27-B9B4-18C40704EC59}"/>
    <hyperlink ref="G29" r:id="rId8" xr:uid="{AF032775-9AD9-4B86-9D18-1B0591ED82E2}"/>
    <hyperlink ref="G30" r:id="rId9" xr:uid="{B63145D3-C758-436C-9FE1-08D53B77C5DF}"/>
  </hyperlinks>
  <pageMargins left="0.70866141732283472" right="0.70866141732283472" top="0.45" bottom="0.74803149606299213" header="0.31496062992125984" footer="0.31496062992125984"/>
  <pageSetup paperSize="9" scale="83" fitToHeight="0" orientation="landscape" r:id="rId10"/>
  <headerFooter>
    <oddFooter>&amp;LINREV&amp;CPage &amp;P of &amp;N&amp;RDate &amp;D</oddFooter>
  </headerFooter>
  <drawing r:id="rId11"/>
  <extLst>
    <ext xmlns:x14="http://schemas.microsoft.com/office/spreadsheetml/2009/9/main" uri="{CCE6A557-97BC-4b89-ADB6-D9C93CAAB3DF}">
      <x14:dataValidations xmlns:xm="http://schemas.microsoft.com/office/excel/2006/main" count="7">
        <x14:dataValidation type="list" operator="greaterThan" allowBlank="1" showInputMessage="1" showErrorMessage="1" xr:uid="{2F01B544-250E-4335-9B14-892B7F042E8E}">
          <x14:formula1>
            <xm:f>'Dropdown Options'!$C$7:$C$41</xm:f>
          </x14:formula1>
          <xm:sqref>E15</xm:sqref>
        </x14:dataValidation>
        <x14:dataValidation type="list" allowBlank="1" showInputMessage="1" showErrorMessage="1" xr:uid="{DB1BC63B-8505-49DD-8B86-A5C69977F70A}">
          <x14:formula1>
            <xm:f>'Dropdown Options'!$B$8:$B$13</xm:f>
          </x14:formula1>
          <xm:sqref>E27</xm:sqref>
        </x14:dataValidation>
        <x14:dataValidation type="list" allowBlank="1" showInputMessage="1" showErrorMessage="1" xr:uid="{7437A033-AEA1-4162-BC9B-0439F0BF0F79}">
          <x14:formula1>
            <xm:f>'Dropdown Options'!$F$7:$F$8</xm:f>
          </x14:formula1>
          <xm:sqref>E21:E24 E31</xm:sqref>
        </x14:dataValidation>
        <x14:dataValidation type="list" allowBlank="1" showInputMessage="1" showErrorMessage="1" xr:uid="{E5DF0205-8DDD-42E8-ACAB-5039D2140325}">
          <x14:formula1>
            <xm:f>'Dropdown Options'!$M$7:$M$27</xm:f>
          </x14:formula1>
          <xm:sqref>E10</xm:sqref>
        </x14:dataValidation>
        <x14:dataValidation type="list" allowBlank="1" showInputMessage="1" showErrorMessage="1" xr:uid="{8909E100-FAD5-402A-92A4-E1B00C65DA01}">
          <x14:formula1>
            <xm:f>'Dropdown Options'!$L$7:$L$12</xm:f>
          </x14:formula1>
          <xm:sqref>E11</xm:sqref>
        </x14:dataValidation>
        <x14:dataValidation type="list" allowBlank="1" showInputMessage="1" showErrorMessage="1" xr:uid="{551CD75F-8646-4244-ADAE-39684A08A8DE}">
          <x14:formula1>
            <xm:f>'Dropdown Options'!$E$10:$E$68</xm:f>
          </x14:formula1>
          <xm:sqref>E19</xm:sqref>
        </x14:dataValidation>
        <x14:dataValidation type="list" allowBlank="1" showInputMessage="1" showErrorMessage="1" xr:uid="{65EC4170-6A74-4EFD-B89E-1F5700529A59}">
          <x14:formula1>
            <xm:f>'Dropdown Options'!$O$7:$O$8</xm:f>
          </x14:formula1>
          <xm:sqref>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3C6DA-8717-45DE-A163-F93F8C4531F9}">
  <sheetPr>
    <tabColor theme="0"/>
  </sheetPr>
  <dimension ref="A1:EG34"/>
  <sheetViews>
    <sheetView zoomScale="80" zoomScaleNormal="80" workbookViewId="0">
      <selection activeCell="E4" sqref="E4"/>
    </sheetView>
  </sheetViews>
  <sheetFormatPr defaultColWidth="9.28515625" defaultRowHeight="12.75" zeroHeight="1"/>
  <cols>
    <col min="1" max="1" width="15.85546875" style="127" customWidth="1"/>
    <col min="2" max="2" width="28" style="127" customWidth="1"/>
    <col min="3" max="3" width="15.7109375" style="127" customWidth="1"/>
    <col min="4" max="5" width="13.28515625" style="127" customWidth="1"/>
    <col min="6" max="6" width="24.28515625" style="127" customWidth="1"/>
    <col min="7" max="7" width="13.28515625" style="127" customWidth="1"/>
    <col min="8" max="8" width="28" style="127" customWidth="1"/>
    <col min="9" max="9" width="20.140625" style="127" customWidth="1"/>
    <col min="10" max="10" width="13.28515625" style="127" customWidth="1"/>
    <col min="11" max="11" width="23.28515625" style="127" customWidth="1"/>
    <col min="12" max="13" width="13.28515625" style="127" customWidth="1"/>
    <col min="14" max="15" width="20.28515625" style="127" customWidth="1"/>
    <col min="16" max="16" width="16.5703125" style="127" customWidth="1"/>
    <col min="17" max="17" width="16" style="127" customWidth="1"/>
    <col min="18" max="19" width="13.28515625" style="127" customWidth="1"/>
    <col min="20" max="44" width="20.5703125" style="127" customWidth="1"/>
    <col min="45" max="45" width="35.85546875" style="127" customWidth="1"/>
    <col min="46" max="46" width="36.140625" style="127" customWidth="1"/>
    <col min="47" max="48" width="31.42578125" style="127" bestFit="1" customWidth="1"/>
    <col min="49" max="49" width="37" style="127" bestFit="1" customWidth="1"/>
    <col min="50" max="51" width="37" style="127" customWidth="1"/>
    <col min="52" max="52" width="28" style="127" customWidth="1"/>
    <col min="53" max="16384" width="9.28515625" style="127"/>
  </cols>
  <sheetData>
    <row r="1" spans="1:137" customFormat="1" ht="39" customHeight="1">
      <c r="A1" s="84" t="s">
        <v>103</v>
      </c>
      <c r="B1" s="82"/>
      <c r="C1" s="82"/>
      <c r="D1" s="85"/>
      <c r="E1" s="86"/>
      <c r="F1" s="86"/>
      <c r="G1" s="87"/>
      <c r="H1" s="88"/>
      <c r="I1" s="89" t="s">
        <v>1</v>
      </c>
      <c r="J1" s="155" t="s">
        <v>104</v>
      </c>
      <c r="K1" s="156" t="s">
        <v>105</v>
      </c>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row>
    <row r="2" spans="1:137" customFormat="1" ht="36">
      <c r="A2" s="234" t="s">
        <v>2415</v>
      </c>
      <c r="B2" s="129"/>
      <c r="D2" s="128"/>
      <c r="E2" s="128"/>
      <c r="F2" s="128"/>
      <c r="G2" s="141"/>
      <c r="H2" s="90"/>
      <c r="I2" s="90"/>
      <c r="J2" s="157"/>
      <c r="K2" s="158" t="s">
        <v>106</v>
      </c>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row>
    <row r="3" spans="1:137" customFormat="1" ht="14.25">
      <c r="A3" s="243" t="s">
        <v>2016</v>
      </c>
      <c r="B3" s="168"/>
      <c r="C3" s="128"/>
      <c r="D3" s="128"/>
      <c r="E3" s="128"/>
      <c r="F3" s="128"/>
      <c r="G3" s="141"/>
      <c r="H3" s="90"/>
      <c r="I3" s="90"/>
      <c r="J3" s="90"/>
      <c r="K3" s="212" t="s">
        <v>2187</v>
      </c>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row>
    <row r="4" spans="1:137" customFormat="1" ht="14.25">
      <c r="A4" s="127"/>
      <c r="B4" s="168"/>
      <c r="C4" s="128"/>
      <c r="D4" s="128"/>
      <c r="E4" s="128"/>
      <c r="F4" s="128"/>
      <c r="G4" s="141"/>
      <c r="H4" s="90"/>
      <c r="I4" s="90"/>
      <c r="J4" s="90"/>
      <c r="K4" s="213" t="s">
        <v>2188</v>
      </c>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row>
    <row r="5" spans="1:137" customFormat="1" ht="25.15" customHeight="1">
      <c r="A5" s="127"/>
      <c r="B5" s="129"/>
      <c r="C5" s="142"/>
      <c r="D5" s="128"/>
      <c r="E5" s="128"/>
      <c r="F5" s="128"/>
      <c r="G5" s="141"/>
      <c r="H5" s="90"/>
      <c r="I5" s="90"/>
      <c r="J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row>
    <row r="6" spans="1:137" s="167" customFormat="1" ht="48.4" customHeight="1">
      <c r="A6" s="163"/>
      <c r="B6" s="164" t="str">
        <f>_xlfn.CONCAT("AL1 Reporting Data"," ",'ESG Environmental- Vehicle Data'!$E$11," ",'ESG Environmental- Vehicle Data'!$E$10)</f>
        <v xml:space="preserve">AL1 Reporting Data  </v>
      </c>
      <c r="C6" s="164"/>
      <c r="D6" s="164"/>
      <c r="E6" s="164"/>
      <c r="F6" s="164"/>
      <c r="G6" s="164"/>
      <c r="H6" s="164"/>
      <c r="I6" s="164"/>
      <c r="J6" s="164"/>
      <c r="K6" s="164"/>
      <c r="L6" s="164"/>
      <c r="M6" s="164"/>
      <c r="N6" s="164"/>
      <c r="O6" s="164"/>
      <c r="P6" s="164"/>
      <c r="Q6" s="164"/>
      <c r="R6" s="164"/>
      <c r="S6" s="164"/>
      <c r="T6" s="164" t="s">
        <v>1987</v>
      </c>
      <c r="U6" s="164"/>
      <c r="V6" s="164"/>
      <c r="W6" s="164"/>
      <c r="X6" s="164"/>
      <c r="Y6" s="164"/>
      <c r="Z6" s="164"/>
      <c r="AA6" s="165" t="s">
        <v>1988</v>
      </c>
      <c r="AB6" s="165"/>
      <c r="AC6" s="165"/>
      <c r="AD6" s="165"/>
      <c r="AE6" s="165"/>
      <c r="AF6" s="165" t="s">
        <v>1989</v>
      </c>
      <c r="AG6" s="165"/>
      <c r="AH6" s="165"/>
      <c r="AI6" s="165"/>
      <c r="AJ6" s="165"/>
      <c r="AK6" s="165"/>
      <c r="AL6" s="165"/>
      <c r="AM6" s="165"/>
      <c r="AN6" s="165"/>
      <c r="AO6" s="165"/>
      <c r="AP6" s="165"/>
      <c r="AQ6" s="165"/>
      <c r="AR6" s="165"/>
      <c r="AS6" s="244" t="s">
        <v>1990</v>
      </c>
      <c r="AT6" s="245" t="s">
        <v>1991</v>
      </c>
      <c r="AU6" s="165" t="s">
        <v>1992</v>
      </c>
      <c r="AV6" s="165" t="s">
        <v>1993</v>
      </c>
      <c r="AW6" s="165" t="s">
        <v>2347</v>
      </c>
      <c r="AX6" s="165"/>
      <c r="AY6" s="244" t="s">
        <v>1994</v>
      </c>
      <c r="AZ6" s="244" t="s">
        <v>1994</v>
      </c>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row>
    <row r="7" spans="1:137" s="140" customFormat="1" ht="12.4" customHeight="1">
      <c r="A7" s="151" t="s">
        <v>107</v>
      </c>
      <c r="B7" s="205" t="s">
        <v>108</v>
      </c>
      <c r="C7" s="205" t="s">
        <v>109</v>
      </c>
      <c r="D7" s="205" t="s">
        <v>110</v>
      </c>
      <c r="E7" s="205" t="s">
        <v>111</v>
      </c>
      <c r="F7" s="205" t="s">
        <v>112</v>
      </c>
      <c r="G7" s="205" t="s">
        <v>113</v>
      </c>
      <c r="H7" s="205" t="s">
        <v>114</v>
      </c>
      <c r="I7" s="205" t="s">
        <v>115</v>
      </c>
      <c r="J7" s="205" t="s">
        <v>116</v>
      </c>
      <c r="K7" s="205" t="s">
        <v>117</v>
      </c>
      <c r="L7" s="205" t="s">
        <v>118</v>
      </c>
      <c r="M7" s="205" t="s">
        <v>119</v>
      </c>
      <c r="N7" s="205" t="s">
        <v>120</v>
      </c>
      <c r="O7" s="205" t="s">
        <v>121</v>
      </c>
      <c r="P7" s="205" t="s">
        <v>1484</v>
      </c>
      <c r="Q7" s="205" t="s">
        <v>2029</v>
      </c>
      <c r="R7" s="205" t="s">
        <v>2205</v>
      </c>
      <c r="S7" s="205" t="s">
        <v>2265</v>
      </c>
      <c r="T7" s="205" t="s">
        <v>122</v>
      </c>
      <c r="U7" s="205" t="s">
        <v>123</v>
      </c>
      <c r="V7" s="205" t="s">
        <v>1995</v>
      </c>
      <c r="W7" s="205" t="s">
        <v>1996</v>
      </c>
      <c r="X7" s="205" t="s">
        <v>1997</v>
      </c>
      <c r="Y7" s="205" t="s">
        <v>1998</v>
      </c>
      <c r="Z7" s="205" t="s">
        <v>1999</v>
      </c>
      <c r="AA7" s="205" t="s">
        <v>124</v>
      </c>
      <c r="AB7" s="205" t="s">
        <v>125</v>
      </c>
      <c r="AC7" s="205" t="s">
        <v>126</v>
      </c>
      <c r="AD7" s="205" t="s">
        <v>127</v>
      </c>
      <c r="AE7" s="205" t="s">
        <v>128</v>
      </c>
      <c r="AF7" s="205" t="s">
        <v>129</v>
      </c>
      <c r="AG7" s="205" t="s">
        <v>130</v>
      </c>
      <c r="AH7" s="205" t="s">
        <v>131</v>
      </c>
      <c r="AI7" s="205" t="s">
        <v>132</v>
      </c>
      <c r="AJ7" s="205" t="s">
        <v>133</v>
      </c>
      <c r="AK7" s="205" t="s">
        <v>134</v>
      </c>
      <c r="AL7" s="205" t="s">
        <v>2000</v>
      </c>
      <c r="AM7" s="205" t="s">
        <v>2001</v>
      </c>
      <c r="AN7" s="205" t="s">
        <v>2002</v>
      </c>
      <c r="AO7" s="205" t="s">
        <v>2003</v>
      </c>
      <c r="AP7" s="205" t="s">
        <v>2004</v>
      </c>
      <c r="AQ7" s="205" t="s">
        <v>2005</v>
      </c>
      <c r="AR7" s="205" t="s">
        <v>2006</v>
      </c>
      <c r="AS7" s="205" t="s">
        <v>135</v>
      </c>
      <c r="AT7" s="205" t="s">
        <v>136</v>
      </c>
      <c r="AU7" s="205" t="s">
        <v>137</v>
      </c>
      <c r="AV7" s="205" t="s">
        <v>138</v>
      </c>
      <c r="AW7" s="205" t="s">
        <v>139</v>
      </c>
      <c r="AX7" s="205" t="s">
        <v>2007</v>
      </c>
      <c r="AY7" s="205" t="s">
        <v>140</v>
      </c>
      <c r="AZ7" s="205" t="s">
        <v>141</v>
      </c>
    </row>
    <row r="8" spans="1:137" s="140" customFormat="1" ht="79.5" customHeight="1">
      <c r="A8" s="151" t="s">
        <v>142</v>
      </c>
      <c r="B8" s="207" t="s">
        <v>1432</v>
      </c>
      <c r="C8" s="207" t="s">
        <v>143</v>
      </c>
      <c r="D8" s="207" t="s">
        <v>144</v>
      </c>
      <c r="E8" s="207" t="s">
        <v>145</v>
      </c>
      <c r="F8" s="207" t="s">
        <v>146</v>
      </c>
      <c r="G8" s="207" t="s">
        <v>147</v>
      </c>
      <c r="H8" s="207" t="s">
        <v>148</v>
      </c>
      <c r="I8" s="207" t="s">
        <v>149</v>
      </c>
      <c r="J8" s="207" t="s">
        <v>150</v>
      </c>
      <c r="K8" s="207" t="s">
        <v>151</v>
      </c>
      <c r="L8" s="207" t="s">
        <v>152</v>
      </c>
      <c r="M8" s="207" t="s">
        <v>153</v>
      </c>
      <c r="N8" s="207" t="s">
        <v>154</v>
      </c>
      <c r="O8" s="207" t="s">
        <v>2203</v>
      </c>
      <c r="P8" s="207" t="s">
        <v>2204</v>
      </c>
      <c r="Q8" s="207" t="s">
        <v>2030</v>
      </c>
      <c r="R8" s="207" t="s">
        <v>1962</v>
      </c>
      <c r="S8" s="207" t="s">
        <v>2268</v>
      </c>
      <c r="T8" s="207" t="s">
        <v>2148</v>
      </c>
      <c r="U8" s="207" t="s">
        <v>2027</v>
      </c>
      <c r="V8" s="207" t="s">
        <v>2149</v>
      </c>
      <c r="W8" s="207" t="s">
        <v>2150</v>
      </c>
      <c r="X8" s="207" t="s">
        <v>1981</v>
      </c>
      <c r="Y8" s="207" t="s">
        <v>2207</v>
      </c>
      <c r="Z8" s="207" t="s">
        <v>2208</v>
      </c>
      <c r="AA8" s="207" t="s">
        <v>1982</v>
      </c>
      <c r="AB8" s="207" t="s">
        <v>1983</v>
      </c>
      <c r="AC8" s="207" t="s">
        <v>1984</v>
      </c>
      <c r="AD8" s="207" t="s">
        <v>1985</v>
      </c>
      <c r="AE8" s="207" t="s">
        <v>1986</v>
      </c>
      <c r="AF8" s="207" t="s">
        <v>2169</v>
      </c>
      <c r="AG8" s="207" t="s">
        <v>2170</v>
      </c>
      <c r="AH8" s="207" t="s">
        <v>2171</v>
      </c>
      <c r="AI8" s="207" t="s">
        <v>2172</v>
      </c>
      <c r="AJ8" s="207" t="s">
        <v>2173</v>
      </c>
      <c r="AK8" s="207" t="s">
        <v>2177</v>
      </c>
      <c r="AL8" s="207" t="s">
        <v>2175</v>
      </c>
      <c r="AM8" s="207" t="s">
        <v>2176</v>
      </c>
      <c r="AN8" s="207" t="s">
        <v>2178</v>
      </c>
      <c r="AO8" s="207" t="s">
        <v>2179</v>
      </c>
      <c r="AP8" s="207" t="s">
        <v>2213</v>
      </c>
      <c r="AQ8" s="207" t="s">
        <v>2209</v>
      </c>
      <c r="AR8" s="207" t="s">
        <v>2210</v>
      </c>
      <c r="AS8" s="207" t="s">
        <v>155</v>
      </c>
      <c r="AT8" s="207" t="s">
        <v>2168</v>
      </c>
      <c r="AU8" s="207" t="s">
        <v>2181</v>
      </c>
      <c r="AV8" s="207" t="s">
        <v>2184</v>
      </c>
      <c r="AW8" s="207" t="s">
        <v>2138</v>
      </c>
      <c r="AX8" s="207" t="s">
        <v>2211</v>
      </c>
      <c r="AY8" s="207" t="s">
        <v>2348</v>
      </c>
      <c r="AZ8" s="207" t="s">
        <v>2212</v>
      </c>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row>
    <row r="9" spans="1:137" s="67" customFormat="1" ht="56.1" customHeight="1">
      <c r="A9" s="151" t="s">
        <v>2032</v>
      </c>
      <c r="B9" s="153"/>
      <c r="C9" s="153"/>
      <c r="D9" s="153"/>
      <c r="E9" s="153"/>
      <c r="F9" s="153"/>
      <c r="G9" s="153"/>
      <c r="H9" s="153"/>
      <c r="I9" s="153"/>
      <c r="J9" s="154"/>
      <c r="K9" s="154"/>
      <c r="L9" s="154"/>
      <c r="M9" s="154"/>
      <c r="N9" s="154"/>
      <c r="O9" s="154"/>
      <c r="P9" s="154"/>
      <c r="Q9" s="154"/>
      <c r="R9" s="154"/>
      <c r="S9" s="154"/>
      <c r="T9" s="206" t="s">
        <v>156</v>
      </c>
      <c r="U9" s="206" t="s">
        <v>157</v>
      </c>
      <c r="V9" s="206" t="s">
        <v>158</v>
      </c>
      <c r="W9" s="206" t="s">
        <v>158</v>
      </c>
      <c r="X9" s="206" t="s">
        <v>159</v>
      </c>
      <c r="Y9" s="206" t="s">
        <v>160</v>
      </c>
      <c r="Z9" s="206" t="s">
        <v>161</v>
      </c>
      <c r="AA9" s="206" t="s">
        <v>162</v>
      </c>
      <c r="AB9" s="206" t="s">
        <v>163</v>
      </c>
      <c r="AC9" s="206" t="s">
        <v>164</v>
      </c>
      <c r="AD9" s="206" t="s">
        <v>165</v>
      </c>
      <c r="AE9" s="206" t="s">
        <v>166</v>
      </c>
      <c r="AF9" s="206" t="s">
        <v>167</v>
      </c>
      <c r="AG9" s="206" t="s">
        <v>168</v>
      </c>
      <c r="AH9" s="206" t="s">
        <v>168</v>
      </c>
      <c r="AI9" s="206" t="s">
        <v>169</v>
      </c>
      <c r="AJ9" s="206" t="s">
        <v>170</v>
      </c>
      <c r="AK9" s="206" t="s">
        <v>170</v>
      </c>
      <c r="AL9" s="206" t="s">
        <v>170</v>
      </c>
      <c r="AM9" s="206" t="s">
        <v>170</v>
      </c>
      <c r="AN9" s="206" t="s">
        <v>171</v>
      </c>
      <c r="AO9" s="206" t="s">
        <v>171</v>
      </c>
      <c r="AP9" s="206" t="s">
        <v>172</v>
      </c>
      <c r="AQ9" s="206" t="s">
        <v>173</v>
      </c>
      <c r="AR9" s="206" t="s">
        <v>174</v>
      </c>
      <c r="AS9" s="206" t="s">
        <v>175</v>
      </c>
      <c r="AT9" s="206" t="s">
        <v>176</v>
      </c>
      <c r="AU9" s="206" t="s">
        <v>177</v>
      </c>
      <c r="AV9" s="206" t="s">
        <v>178</v>
      </c>
      <c r="AW9" s="246" t="s">
        <v>2350</v>
      </c>
      <c r="AX9" s="206" t="s">
        <v>179</v>
      </c>
      <c r="AY9" s="246" t="s">
        <v>2349</v>
      </c>
      <c r="AZ9" s="206" t="s">
        <v>180</v>
      </c>
    </row>
    <row r="10" spans="1:137" s="162" customFormat="1" ht="48">
      <c r="A10" s="151" t="s">
        <v>2346</v>
      </c>
      <c r="B10" s="198"/>
      <c r="C10" s="199" t="s">
        <v>182</v>
      </c>
      <c r="D10" s="199" t="s">
        <v>183</v>
      </c>
      <c r="E10" s="198"/>
      <c r="F10" s="198"/>
      <c r="G10" s="199" t="s">
        <v>184</v>
      </c>
      <c r="H10" s="199" t="s">
        <v>185</v>
      </c>
      <c r="I10" s="198"/>
      <c r="J10" s="199" t="s">
        <v>186</v>
      </c>
      <c r="K10" s="198"/>
      <c r="L10" s="198"/>
      <c r="M10" s="198"/>
      <c r="N10" s="198"/>
      <c r="O10" s="198"/>
      <c r="P10" s="199" t="s">
        <v>2140</v>
      </c>
      <c r="Q10" s="154"/>
      <c r="R10" s="154"/>
      <c r="S10" s="154"/>
      <c r="T10" s="200" t="s">
        <v>2141</v>
      </c>
      <c r="U10" s="200" t="s">
        <v>1485</v>
      </c>
      <c r="V10" s="201"/>
      <c r="W10" s="201"/>
      <c r="X10" s="201"/>
      <c r="Y10" s="201"/>
      <c r="Z10" s="201"/>
      <c r="AA10" s="202" t="s">
        <v>2143</v>
      </c>
      <c r="AB10" s="202" t="s">
        <v>2144</v>
      </c>
      <c r="AC10" s="202" t="s">
        <v>2145</v>
      </c>
      <c r="AD10" s="202" t="s">
        <v>2146</v>
      </c>
      <c r="AE10" s="202" t="s">
        <v>2147</v>
      </c>
      <c r="AF10" s="202" t="s">
        <v>187</v>
      </c>
      <c r="AG10" s="202" t="s">
        <v>188</v>
      </c>
      <c r="AH10" s="202" t="s">
        <v>2142</v>
      </c>
      <c r="AI10" s="202" t="s">
        <v>189</v>
      </c>
      <c r="AJ10" s="201"/>
      <c r="AK10" s="201"/>
      <c r="AL10" s="201"/>
      <c r="AM10" s="201"/>
      <c r="AN10" s="201"/>
      <c r="AO10" s="201"/>
      <c r="AP10" s="201"/>
      <c r="AQ10" s="201"/>
      <c r="AR10" s="201"/>
      <c r="AS10" s="201"/>
      <c r="AT10" s="201"/>
      <c r="AU10" s="200" t="s">
        <v>1430</v>
      </c>
      <c r="AV10" s="201"/>
      <c r="AW10" s="202" t="s">
        <v>190</v>
      </c>
      <c r="AX10" s="202" t="s">
        <v>191</v>
      </c>
      <c r="AY10" s="202" t="s">
        <v>192</v>
      </c>
      <c r="AZ10" s="202" t="s">
        <v>193</v>
      </c>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CO10" s="161"/>
      <c r="CP10" s="161"/>
      <c r="CQ10" s="161"/>
      <c r="CR10" s="161"/>
      <c r="CS10" s="161"/>
      <c r="CT10" s="161"/>
      <c r="CU10" s="161"/>
      <c r="CV10" s="161"/>
      <c r="CW10" s="161"/>
      <c r="CX10" s="161"/>
      <c r="CY10" s="161"/>
      <c r="CZ10" s="161"/>
      <c r="DA10" s="161"/>
      <c r="DB10" s="161"/>
      <c r="DC10" s="161"/>
      <c r="DD10" s="161"/>
      <c r="DE10" s="161"/>
      <c r="DF10" s="161"/>
      <c r="DG10" s="161"/>
      <c r="DH10" s="161"/>
      <c r="DI10" s="161"/>
      <c r="DJ10" s="161"/>
      <c r="DK10" s="161"/>
      <c r="DL10" s="161"/>
      <c r="DM10" s="161"/>
      <c r="DN10" s="161"/>
      <c r="DO10" s="161"/>
      <c r="DP10" s="161"/>
      <c r="DQ10" s="161"/>
      <c r="DR10" s="161"/>
      <c r="DS10" s="161"/>
      <c r="DT10" s="161"/>
      <c r="DU10" s="161"/>
      <c r="DV10" s="161"/>
      <c r="DW10" s="161"/>
      <c r="DX10" s="161"/>
      <c r="DY10" s="161"/>
      <c r="DZ10" s="161"/>
      <c r="EA10" s="161"/>
      <c r="EB10" s="161"/>
      <c r="EC10" s="161"/>
      <c r="ED10" s="161"/>
      <c r="EE10" s="161"/>
      <c r="EF10" s="161"/>
      <c r="EG10" s="161"/>
    </row>
    <row r="11" spans="1:137" s="175" customFormat="1">
      <c r="A11" s="174"/>
      <c r="B11" s="220"/>
      <c r="C11" s="204"/>
      <c r="D11" s="204"/>
      <c r="E11" s="204"/>
      <c r="F11" s="220"/>
      <c r="G11" s="204"/>
      <c r="H11" s="204"/>
      <c r="I11" s="232"/>
      <c r="J11" s="203"/>
      <c r="K11" s="203"/>
      <c r="L11" s="203"/>
      <c r="M11" s="204"/>
      <c r="N11" s="220"/>
      <c r="O11" s="203"/>
      <c r="P11" s="221"/>
      <c r="Q11" s="221"/>
      <c r="R11" s="203"/>
      <c r="S11" s="236"/>
      <c r="T11" s="218"/>
      <c r="U11" s="218"/>
      <c r="V11" s="222"/>
      <c r="W11" s="222"/>
      <c r="X11" s="230">
        <f t="shared" ref="X11:X23" si="0">SUM(T11,U11,V11,W11)</f>
        <v>0</v>
      </c>
      <c r="Y11" s="203"/>
      <c r="Z11" s="223"/>
      <c r="AA11" s="221"/>
      <c r="AB11" s="221"/>
      <c r="AC11" s="221"/>
      <c r="AD11" s="221"/>
      <c r="AE11" s="221"/>
      <c r="AF11" s="221"/>
      <c r="AG11" s="221"/>
      <c r="AH11" s="221"/>
      <c r="AI11" s="221"/>
      <c r="AJ11" s="222"/>
      <c r="AK11" s="222"/>
      <c r="AL11" s="222"/>
      <c r="AM11" s="222"/>
      <c r="AN11" s="230">
        <f>SUM(AF11,AG11,AI11,AJ11,AK11,AM11)</f>
        <v>0</v>
      </c>
      <c r="AO11" s="230">
        <f>SUM(AF11,AH11,AI11,AJ11,AL11,AM11)</f>
        <v>0</v>
      </c>
      <c r="AP11" s="203"/>
      <c r="AQ11" s="223"/>
      <c r="AR11" s="223"/>
      <c r="AS11" s="203"/>
      <c r="AT11" s="233"/>
      <c r="AU11" s="221"/>
      <c r="AV11" s="221"/>
      <c r="AW11" s="203"/>
      <c r="AX11" s="221"/>
      <c r="AY11" s="203"/>
      <c r="AZ11" s="221"/>
      <c r="BA11" s="161"/>
      <c r="BB11" s="161"/>
    </row>
    <row r="12" spans="1:137" customFormat="1">
      <c r="A12" s="152"/>
      <c r="B12" s="220"/>
      <c r="C12" s="204"/>
      <c r="D12" s="204"/>
      <c r="E12" s="204"/>
      <c r="F12" s="220"/>
      <c r="G12" s="204"/>
      <c r="H12" s="204"/>
      <c r="I12" s="232"/>
      <c r="J12" s="203"/>
      <c r="K12" s="203"/>
      <c r="L12" s="204"/>
      <c r="M12" s="204"/>
      <c r="N12" s="220"/>
      <c r="O12" s="203"/>
      <c r="P12" s="221"/>
      <c r="Q12" s="221"/>
      <c r="R12" s="203"/>
      <c r="S12" s="236"/>
      <c r="T12" s="218"/>
      <c r="U12" s="218"/>
      <c r="V12" s="222"/>
      <c r="W12" s="222"/>
      <c r="X12" s="230">
        <f t="shared" si="0"/>
        <v>0</v>
      </c>
      <c r="Y12" s="204"/>
      <c r="Z12" s="223"/>
      <c r="AA12" s="221"/>
      <c r="AB12" s="221"/>
      <c r="AC12" s="221"/>
      <c r="AD12" s="221"/>
      <c r="AE12" s="221"/>
      <c r="AF12" s="221"/>
      <c r="AG12" s="221"/>
      <c r="AH12" s="221"/>
      <c r="AI12" s="221"/>
      <c r="AJ12" s="222"/>
      <c r="AK12" s="222"/>
      <c r="AL12" s="222"/>
      <c r="AM12" s="222"/>
      <c r="AN12" s="230">
        <f t="shared" ref="AN12:AN23" si="1">SUM(AF12,AG12,AI12,AJ12,AK12,AM12)</f>
        <v>0</v>
      </c>
      <c r="AO12" s="230">
        <f t="shared" ref="AO12:AO23" si="2">SUM(AF12,AH12,AI12,AJ12,AL12,AM12)</f>
        <v>0</v>
      </c>
      <c r="AP12" s="204"/>
      <c r="AQ12" s="223"/>
      <c r="AR12" s="223"/>
      <c r="AS12" s="204"/>
      <c r="AT12" s="233"/>
      <c r="AU12" s="221"/>
      <c r="AV12" s="221"/>
      <c r="AW12" s="204"/>
      <c r="AX12" s="221"/>
      <c r="AY12" s="203"/>
      <c r="AZ12" s="221"/>
      <c r="BA12" s="161"/>
      <c r="BB12" s="161"/>
    </row>
    <row r="13" spans="1:137" customFormat="1">
      <c r="A13" s="152"/>
      <c r="B13" s="220"/>
      <c r="C13" s="204"/>
      <c r="D13" s="204"/>
      <c r="E13" s="204"/>
      <c r="F13" s="220"/>
      <c r="G13" s="204"/>
      <c r="H13" s="204"/>
      <c r="I13" s="232"/>
      <c r="J13" s="203"/>
      <c r="K13" s="203"/>
      <c r="L13" s="204"/>
      <c r="M13" s="204"/>
      <c r="N13" s="220"/>
      <c r="O13" s="203"/>
      <c r="P13" s="221"/>
      <c r="Q13" s="221"/>
      <c r="R13" s="203"/>
      <c r="S13" s="236"/>
      <c r="T13" s="218"/>
      <c r="U13" s="218"/>
      <c r="V13" s="222"/>
      <c r="W13" s="222"/>
      <c r="X13" s="230">
        <f t="shared" si="0"/>
        <v>0</v>
      </c>
      <c r="Y13" s="204"/>
      <c r="Z13" s="223"/>
      <c r="AA13" s="221"/>
      <c r="AB13" s="221"/>
      <c r="AC13" s="221"/>
      <c r="AD13" s="221"/>
      <c r="AE13" s="221"/>
      <c r="AF13" s="221"/>
      <c r="AG13" s="221"/>
      <c r="AH13" s="221"/>
      <c r="AI13" s="221"/>
      <c r="AJ13" s="222"/>
      <c r="AK13" s="222"/>
      <c r="AL13" s="222"/>
      <c r="AM13" s="222"/>
      <c r="AN13" s="230">
        <f t="shared" si="1"/>
        <v>0</v>
      </c>
      <c r="AO13" s="230">
        <f t="shared" si="2"/>
        <v>0</v>
      </c>
      <c r="AP13" s="204"/>
      <c r="AQ13" s="223"/>
      <c r="AR13" s="223"/>
      <c r="AS13" s="204"/>
      <c r="AT13" s="233"/>
      <c r="AU13" s="221"/>
      <c r="AV13" s="221"/>
      <c r="AW13" s="204"/>
      <c r="AX13" s="221"/>
      <c r="AY13" s="203"/>
      <c r="AZ13" s="221"/>
      <c r="BA13" s="161"/>
      <c r="BB13" s="161"/>
    </row>
    <row r="14" spans="1:137" customFormat="1">
      <c r="A14" s="127"/>
      <c r="B14" s="220"/>
      <c r="C14" s="204"/>
      <c r="D14" s="204"/>
      <c r="E14" s="204"/>
      <c r="F14" s="220"/>
      <c r="G14" s="204"/>
      <c r="H14" s="204"/>
      <c r="I14" s="232"/>
      <c r="J14" s="203"/>
      <c r="K14" s="203"/>
      <c r="L14" s="204"/>
      <c r="M14" s="204"/>
      <c r="N14" s="220"/>
      <c r="O14" s="203"/>
      <c r="P14" s="221"/>
      <c r="Q14" s="221"/>
      <c r="R14" s="203"/>
      <c r="S14" s="236"/>
      <c r="T14" s="218"/>
      <c r="U14" s="218"/>
      <c r="V14" s="222"/>
      <c r="W14" s="222"/>
      <c r="X14" s="230">
        <f t="shared" si="0"/>
        <v>0</v>
      </c>
      <c r="Y14" s="204"/>
      <c r="Z14" s="223"/>
      <c r="AA14" s="221"/>
      <c r="AB14" s="221"/>
      <c r="AC14" s="221"/>
      <c r="AD14" s="221"/>
      <c r="AE14" s="221"/>
      <c r="AF14" s="221"/>
      <c r="AG14" s="221"/>
      <c r="AH14" s="221"/>
      <c r="AI14" s="221"/>
      <c r="AJ14" s="222"/>
      <c r="AK14" s="222"/>
      <c r="AL14" s="222"/>
      <c r="AM14" s="222"/>
      <c r="AN14" s="230">
        <f t="shared" si="1"/>
        <v>0</v>
      </c>
      <c r="AO14" s="230">
        <f t="shared" si="2"/>
        <v>0</v>
      </c>
      <c r="AP14" s="204"/>
      <c r="AQ14" s="223"/>
      <c r="AR14" s="223"/>
      <c r="AS14" s="204"/>
      <c r="AT14" s="233"/>
      <c r="AU14" s="221"/>
      <c r="AV14" s="221"/>
      <c r="AW14" s="204"/>
      <c r="AX14" s="221"/>
      <c r="AY14" s="203"/>
      <c r="AZ14" s="221"/>
      <c r="BA14" s="161"/>
      <c r="BB14" s="161"/>
    </row>
    <row r="15" spans="1:137" customFormat="1">
      <c r="A15" s="127"/>
      <c r="B15" s="220"/>
      <c r="C15" s="204"/>
      <c r="D15" s="204"/>
      <c r="E15" s="204"/>
      <c r="F15" s="220"/>
      <c r="G15" s="204"/>
      <c r="H15" s="204"/>
      <c r="I15" s="232"/>
      <c r="J15" s="203"/>
      <c r="K15" s="203"/>
      <c r="L15" s="204"/>
      <c r="M15" s="204"/>
      <c r="N15" s="220"/>
      <c r="O15" s="203"/>
      <c r="P15" s="221"/>
      <c r="Q15" s="221"/>
      <c r="R15" s="203"/>
      <c r="S15" s="236"/>
      <c r="T15" s="218"/>
      <c r="U15" s="218"/>
      <c r="V15" s="222"/>
      <c r="W15" s="222"/>
      <c r="X15" s="230">
        <f t="shared" si="0"/>
        <v>0</v>
      </c>
      <c r="Y15" s="204"/>
      <c r="Z15" s="223"/>
      <c r="AA15" s="221"/>
      <c r="AB15" s="221"/>
      <c r="AC15" s="221"/>
      <c r="AD15" s="221"/>
      <c r="AE15" s="221"/>
      <c r="AF15" s="221"/>
      <c r="AG15" s="221"/>
      <c r="AH15" s="221"/>
      <c r="AI15" s="221"/>
      <c r="AJ15" s="222"/>
      <c r="AK15" s="222"/>
      <c r="AL15" s="222"/>
      <c r="AM15" s="222"/>
      <c r="AN15" s="230">
        <f t="shared" si="1"/>
        <v>0</v>
      </c>
      <c r="AO15" s="230">
        <f t="shared" si="2"/>
        <v>0</v>
      </c>
      <c r="AP15" s="204"/>
      <c r="AQ15" s="223"/>
      <c r="AR15" s="223"/>
      <c r="AS15" s="204"/>
      <c r="AT15" s="233"/>
      <c r="AU15" s="221"/>
      <c r="AV15" s="221"/>
      <c r="AW15" s="204"/>
      <c r="AX15" s="221"/>
      <c r="AY15" s="203"/>
      <c r="AZ15" s="221"/>
      <c r="BA15" s="161"/>
      <c r="BB15" s="161"/>
    </row>
    <row r="16" spans="1:137" customFormat="1">
      <c r="A16" s="127"/>
      <c r="B16" s="220"/>
      <c r="C16" s="204"/>
      <c r="D16" s="204"/>
      <c r="E16" s="204"/>
      <c r="F16" s="220"/>
      <c r="G16" s="204"/>
      <c r="H16" s="204"/>
      <c r="I16" s="232"/>
      <c r="J16" s="203"/>
      <c r="K16" s="203"/>
      <c r="L16" s="204"/>
      <c r="M16" s="204"/>
      <c r="N16" s="220"/>
      <c r="O16" s="203"/>
      <c r="P16" s="221"/>
      <c r="Q16" s="221"/>
      <c r="R16" s="203"/>
      <c r="S16" s="236"/>
      <c r="T16" s="218"/>
      <c r="U16" s="218"/>
      <c r="V16" s="222"/>
      <c r="W16" s="222"/>
      <c r="X16" s="230">
        <f t="shared" si="0"/>
        <v>0</v>
      </c>
      <c r="Y16" s="204"/>
      <c r="Z16" s="223"/>
      <c r="AA16" s="221"/>
      <c r="AB16" s="221"/>
      <c r="AC16" s="221"/>
      <c r="AD16" s="221"/>
      <c r="AE16" s="221"/>
      <c r="AF16" s="221"/>
      <c r="AG16" s="221"/>
      <c r="AH16" s="221"/>
      <c r="AI16" s="221"/>
      <c r="AJ16" s="222"/>
      <c r="AK16" s="222"/>
      <c r="AL16" s="222"/>
      <c r="AM16" s="222"/>
      <c r="AN16" s="230">
        <f t="shared" si="1"/>
        <v>0</v>
      </c>
      <c r="AO16" s="230">
        <f t="shared" si="2"/>
        <v>0</v>
      </c>
      <c r="AP16" s="204"/>
      <c r="AQ16" s="223"/>
      <c r="AR16" s="223"/>
      <c r="AS16" s="204"/>
      <c r="AT16" s="233"/>
      <c r="AU16" s="221"/>
      <c r="AV16" s="221"/>
      <c r="AW16" s="204"/>
      <c r="AX16" s="221"/>
      <c r="AY16" s="203"/>
      <c r="AZ16" s="221"/>
      <c r="BA16" s="161"/>
      <c r="BB16" s="161"/>
    </row>
    <row r="17" spans="1:54" customFormat="1">
      <c r="A17" s="127"/>
      <c r="B17" s="220"/>
      <c r="C17" s="204"/>
      <c r="D17" s="204"/>
      <c r="E17" s="204"/>
      <c r="F17" s="220"/>
      <c r="G17" s="204"/>
      <c r="H17" s="204"/>
      <c r="I17" s="232"/>
      <c r="J17" s="203"/>
      <c r="K17" s="203"/>
      <c r="L17" s="204"/>
      <c r="M17" s="204"/>
      <c r="N17" s="220"/>
      <c r="O17" s="203"/>
      <c r="P17" s="221"/>
      <c r="Q17" s="221"/>
      <c r="R17" s="203"/>
      <c r="S17" s="236"/>
      <c r="T17" s="218"/>
      <c r="U17" s="218"/>
      <c r="V17" s="222"/>
      <c r="W17" s="222"/>
      <c r="X17" s="230">
        <f t="shared" si="0"/>
        <v>0</v>
      </c>
      <c r="Y17" s="204"/>
      <c r="Z17" s="223"/>
      <c r="AA17" s="221"/>
      <c r="AB17" s="221"/>
      <c r="AC17" s="221"/>
      <c r="AD17" s="221"/>
      <c r="AE17" s="221"/>
      <c r="AF17" s="221"/>
      <c r="AG17" s="221"/>
      <c r="AH17" s="221"/>
      <c r="AI17" s="221"/>
      <c r="AJ17" s="222"/>
      <c r="AK17" s="222"/>
      <c r="AL17" s="222"/>
      <c r="AM17" s="222"/>
      <c r="AN17" s="230">
        <f t="shared" si="1"/>
        <v>0</v>
      </c>
      <c r="AO17" s="230">
        <f t="shared" si="2"/>
        <v>0</v>
      </c>
      <c r="AP17" s="204"/>
      <c r="AQ17" s="223"/>
      <c r="AR17" s="223"/>
      <c r="AS17" s="204"/>
      <c r="AT17" s="233"/>
      <c r="AU17" s="221"/>
      <c r="AV17" s="221"/>
      <c r="AW17" s="204"/>
      <c r="AX17" s="221"/>
      <c r="AY17" s="203"/>
      <c r="AZ17" s="221"/>
      <c r="BA17" s="161"/>
      <c r="BB17" s="161"/>
    </row>
    <row r="18" spans="1:54" customFormat="1">
      <c r="A18" s="127"/>
      <c r="B18" s="220"/>
      <c r="C18" s="204"/>
      <c r="D18" s="204"/>
      <c r="E18" s="204"/>
      <c r="F18" s="220"/>
      <c r="G18" s="204"/>
      <c r="H18" s="204"/>
      <c r="I18" s="232"/>
      <c r="J18" s="203"/>
      <c r="K18" s="203"/>
      <c r="L18" s="204"/>
      <c r="M18" s="204"/>
      <c r="N18" s="220"/>
      <c r="O18" s="203"/>
      <c r="P18" s="221"/>
      <c r="Q18" s="221"/>
      <c r="R18" s="203"/>
      <c r="S18" s="236"/>
      <c r="T18" s="218"/>
      <c r="U18" s="218"/>
      <c r="V18" s="222"/>
      <c r="W18" s="222"/>
      <c r="X18" s="230">
        <f t="shared" si="0"/>
        <v>0</v>
      </c>
      <c r="Y18" s="204"/>
      <c r="Z18" s="223"/>
      <c r="AA18" s="221"/>
      <c r="AB18" s="221"/>
      <c r="AC18" s="221"/>
      <c r="AD18" s="221"/>
      <c r="AE18" s="221"/>
      <c r="AF18" s="221"/>
      <c r="AG18" s="221"/>
      <c r="AH18" s="221"/>
      <c r="AI18" s="221"/>
      <c r="AJ18" s="222"/>
      <c r="AK18" s="222"/>
      <c r="AL18" s="222"/>
      <c r="AM18" s="222"/>
      <c r="AN18" s="230">
        <f t="shared" si="1"/>
        <v>0</v>
      </c>
      <c r="AO18" s="230">
        <f t="shared" si="2"/>
        <v>0</v>
      </c>
      <c r="AP18" s="204"/>
      <c r="AQ18" s="223"/>
      <c r="AR18" s="223"/>
      <c r="AS18" s="204"/>
      <c r="AT18" s="233"/>
      <c r="AU18" s="221"/>
      <c r="AV18" s="221"/>
      <c r="AW18" s="204"/>
      <c r="AX18" s="221"/>
      <c r="AY18" s="203"/>
      <c r="AZ18" s="221"/>
      <c r="BA18" s="161"/>
      <c r="BB18" s="161"/>
    </row>
    <row r="19" spans="1:54" customFormat="1">
      <c r="A19" s="127"/>
      <c r="B19" s="220"/>
      <c r="C19" s="204"/>
      <c r="D19" s="204"/>
      <c r="E19" s="204"/>
      <c r="F19" s="220"/>
      <c r="G19" s="204"/>
      <c r="H19" s="204"/>
      <c r="I19" s="232"/>
      <c r="J19" s="203"/>
      <c r="K19" s="203"/>
      <c r="L19" s="204"/>
      <c r="M19" s="204"/>
      <c r="N19" s="220"/>
      <c r="O19" s="203"/>
      <c r="P19" s="221"/>
      <c r="Q19" s="221"/>
      <c r="R19" s="203"/>
      <c r="S19" s="236"/>
      <c r="T19" s="218"/>
      <c r="U19" s="218"/>
      <c r="V19" s="222"/>
      <c r="W19" s="222"/>
      <c r="X19" s="230">
        <f t="shared" si="0"/>
        <v>0</v>
      </c>
      <c r="Y19" s="204"/>
      <c r="Z19" s="223"/>
      <c r="AA19" s="221"/>
      <c r="AB19" s="221"/>
      <c r="AC19" s="221"/>
      <c r="AD19" s="221"/>
      <c r="AE19" s="221"/>
      <c r="AF19" s="221"/>
      <c r="AG19" s="221"/>
      <c r="AH19" s="221"/>
      <c r="AI19" s="221"/>
      <c r="AJ19" s="222"/>
      <c r="AK19" s="222"/>
      <c r="AL19" s="222"/>
      <c r="AM19" s="222"/>
      <c r="AN19" s="230">
        <f t="shared" si="1"/>
        <v>0</v>
      </c>
      <c r="AO19" s="230">
        <f t="shared" si="2"/>
        <v>0</v>
      </c>
      <c r="AP19" s="204"/>
      <c r="AQ19" s="223"/>
      <c r="AR19" s="223"/>
      <c r="AS19" s="204"/>
      <c r="AT19" s="233"/>
      <c r="AU19" s="221"/>
      <c r="AV19" s="221"/>
      <c r="AW19" s="204"/>
      <c r="AX19" s="221"/>
      <c r="AY19" s="203"/>
      <c r="AZ19" s="221"/>
      <c r="BA19" s="161"/>
      <c r="BB19" s="161"/>
    </row>
    <row r="20" spans="1:54" customFormat="1">
      <c r="A20" s="127"/>
      <c r="B20" s="220"/>
      <c r="C20" s="204"/>
      <c r="D20" s="204"/>
      <c r="E20" s="204"/>
      <c r="F20" s="220"/>
      <c r="G20" s="204"/>
      <c r="H20" s="204"/>
      <c r="I20" s="232"/>
      <c r="J20" s="203"/>
      <c r="K20" s="203"/>
      <c r="L20" s="204"/>
      <c r="M20" s="204"/>
      <c r="N20" s="220"/>
      <c r="O20" s="203"/>
      <c r="P20" s="221"/>
      <c r="Q20" s="221"/>
      <c r="R20" s="203"/>
      <c r="S20" s="236"/>
      <c r="T20" s="218"/>
      <c r="U20" s="218"/>
      <c r="V20" s="222"/>
      <c r="W20" s="222"/>
      <c r="X20" s="230">
        <f t="shared" si="0"/>
        <v>0</v>
      </c>
      <c r="Y20" s="204"/>
      <c r="Z20" s="223"/>
      <c r="AA20" s="221"/>
      <c r="AB20" s="221"/>
      <c r="AC20" s="221"/>
      <c r="AD20" s="221"/>
      <c r="AE20" s="221"/>
      <c r="AF20" s="221"/>
      <c r="AG20" s="221"/>
      <c r="AH20" s="221"/>
      <c r="AI20" s="221"/>
      <c r="AJ20" s="222"/>
      <c r="AK20" s="222"/>
      <c r="AL20" s="222"/>
      <c r="AM20" s="222"/>
      <c r="AN20" s="230">
        <f t="shared" si="1"/>
        <v>0</v>
      </c>
      <c r="AO20" s="230">
        <f t="shared" si="2"/>
        <v>0</v>
      </c>
      <c r="AP20" s="204"/>
      <c r="AQ20" s="223"/>
      <c r="AR20" s="223"/>
      <c r="AS20" s="204"/>
      <c r="AT20" s="233"/>
      <c r="AU20" s="221"/>
      <c r="AV20" s="221"/>
      <c r="AW20" s="204"/>
      <c r="AX20" s="221"/>
      <c r="AY20" s="203"/>
      <c r="AZ20" s="221"/>
      <c r="BA20" s="161"/>
      <c r="BB20" s="161"/>
    </row>
    <row r="21" spans="1:54" customFormat="1">
      <c r="A21" s="127"/>
      <c r="B21" s="220"/>
      <c r="C21" s="204"/>
      <c r="D21" s="204"/>
      <c r="E21" s="204"/>
      <c r="F21" s="220"/>
      <c r="G21" s="204"/>
      <c r="H21" s="204"/>
      <c r="I21" s="232"/>
      <c r="J21" s="203"/>
      <c r="K21" s="203"/>
      <c r="L21" s="204"/>
      <c r="M21" s="204"/>
      <c r="N21" s="220"/>
      <c r="O21" s="203"/>
      <c r="P21" s="221"/>
      <c r="Q21" s="221"/>
      <c r="R21" s="203"/>
      <c r="S21" s="236"/>
      <c r="T21" s="218"/>
      <c r="U21" s="218"/>
      <c r="V21" s="222"/>
      <c r="W21" s="222"/>
      <c r="X21" s="230">
        <f t="shared" si="0"/>
        <v>0</v>
      </c>
      <c r="Y21" s="204"/>
      <c r="Z21" s="223"/>
      <c r="AA21" s="221"/>
      <c r="AB21" s="221"/>
      <c r="AC21" s="221"/>
      <c r="AD21" s="221"/>
      <c r="AE21" s="221"/>
      <c r="AF21" s="221"/>
      <c r="AG21" s="221"/>
      <c r="AH21" s="221"/>
      <c r="AI21" s="221"/>
      <c r="AJ21" s="222"/>
      <c r="AK21" s="222"/>
      <c r="AL21" s="222"/>
      <c r="AM21" s="222"/>
      <c r="AN21" s="230">
        <f t="shared" si="1"/>
        <v>0</v>
      </c>
      <c r="AO21" s="230">
        <f t="shared" si="2"/>
        <v>0</v>
      </c>
      <c r="AP21" s="204"/>
      <c r="AQ21" s="223"/>
      <c r="AR21" s="223"/>
      <c r="AS21" s="204"/>
      <c r="AT21" s="233"/>
      <c r="AU21" s="221"/>
      <c r="AV21" s="221"/>
      <c r="AW21" s="204"/>
      <c r="AX21" s="221"/>
      <c r="AY21" s="203"/>
      <c r="AZ21" s="221"/>
      <c r="BA21" s="161"/>
      <c r="BB21" s="161"/>
    </row>
    <row r="22" spans="1:54" customFormat="1">
      <c r="A22" s="127"/>
      <c r="B22" s="220"/>
      <c r="C22" s="204"/>
      <c r="D22" s="204"/>
      <c r="E22" s="204"/>
      <c r="F22" s="220"/>
      <c r="G22" s="204"/>
      <c r="H22" s="204"/>
      <c r="I22" s="232"/>
      <c r="J22" s="203"/>
      <c r="K22" s="203"/>
      <c r="L22" s="204"/>
      <c r="M22" s="204"/>
      <c r="N22" s="220"/>
      <c r="O22" s="203"/>
      <c r="P22" s="221"/>
      <c r="Q22" s="221"/>
      <c r="R22" s="203"/>
      <c r="S22" s="236"/>
      <c r="T22" s="218"/>
      <c r="U22" s="218"/>
      <c r="V22" s="222"/>
      <c r="W22" s="222"/>
      <c r="X22" s="230">
        <f t="shared" si="0"/>
        <v>0</v>
      </c>
      <c r="Y22" s="204"/>
      <c r="Z22" s="223"/>
      <c r="AA22" s="221"/>
      <c r="AB22" s="221"/>
      <c r="AC22" s="221"/>
      <c r="AD22" s="221"/>
      <c r="AE22" s="221"/>
      <c r="AF22" s="221"/>
      <c r="AG22" s="221"/>
      <c r="AH22" s="221"/>
      <c r="AI22" s="221"/>
      <c r="AJ22" s="222"/>
      <c r="AK22" s="222"/>
      <c r="AL22" s="222"/>
      <c r="AM22" s="222"/>
      <c r="AN22" s="230">
        <f t="shared" si="1"/>
        <v>0</v>
      </c>
      <c r="AO22" s="230">
        <f t="shared" si="2"/>
        <v>0</v>
      </c>
      <c r="AP22" s="204"/>
      <c r="AQ22" s="223"/>
      <c r="AR22" s="223"/>
      <c r="AS22" s="204"/>
      <c r="AT22" s="233"/>
      <c r="AU22" s="221"/>
      <c r="AV22" s="221"/>
      <c r="AW22" s="204"/>
      <c r="AX22" s="221"/>
      <c r="AY22" s="203"/>
      <c r="AZ22" s="221"/>
      <c r="BA22" s="161"/>
      <c r="BB22" s="161"/>
    </row>
    <row r="23" spans="1:54" customFormat="1">
      <c r="A23" s="127"/>
      <c r="B23" s="220"/>
      <c r="C23" s="204"/>
      <c r="D23" s="204"/>
      <c r="E23" s="204"/>
      <c r="F23" s="220"/>
      <c r="G23" s="204"/>
      <c r="H23" s="204"/>
      <c r="I23" s="232"/>
      <c r="J23" s="203"/>
      <c r="K23" s="203"/>
      <c r="L23" s="204"/>
      <c r="M23" s="204"/>
      <c r="N23" s="220"/>
      <c r="O23" s="203"/>
      <c r="P23" s="221"/>
      <c r="Q23" s="221"/>
      <c r="R23" s="203"/>
      <c r="S23" s="236"/>
      <c r="T23" s="218"/>
      <c r="U23" s="218"/>
      <c r="V23" s="222"/>
      <c r="W23" s="222"/>
      <c r="X23" s="230">
        <f t="shared" si="0"/>
        <v>0</v>
      </c>
      <c r="Y23" s="204"/>
      <c r="Z23" s="223"/>
      <c r="AA23" s="221"/>
      <c r="AB23" s="221"/>
      <c r="AC23" s="221"/>
      <c r="AD23" s="221"/>
      <c r="AE23" s="221"/>
      <c r="AF23" s="221"/>
      <c r="AG23" s="221"/>
      <c r="AH23" s="221"/>
      <c r="AI23" s="221"/>
      <c r="AJ23" s="222"/>
      <c r="AK23" s="222"/>
      <c r="AL23" s="222"/>
      <c r="AM23" s="222"/>
      <c r="AN23" s="230">
        <f t="shared" si="1"/>
        <v>0</v>
      </c>
      <c r="AO23" s="230">
        <f t="shared" si="2"/>
        <v>0</v>
      </c>
      <c r="AP23" s="204"/>
      <c r="AQ23" s="223"/>
      <c r="AR23" s="223"/>
      <c r="AS23" s="204"/>
      <c r="AT23" s="233"/>
      <c r="AU23" s="221"/>
      <c r="AV23" s="221"/>
      <c r="AW23" s="204"/>
      <c r="AX23" s="221"/>
      <c r="AY23" s="203"/>
      <c r="AZ23" s="221"/>
      <c r="BA23" s="161"/>
      <c r="BB23" s="161"/>
    </row>
    <row r="24" spans="1:54"/>
    <row r="25" spans="1:54">
      <c r="P25" s="159" t="str">
        <f>IFERROR(SUMIF('ESG Environmental- Asset Data'!$J$11:$J$23,"Office",'ESG Environmental- Asset Data'!#REF!)/SUMIF('ESG Environmental- Asset Data'!$J$11:$J$23,"Office",'ESG Environmental- Asset Data'!$P$11:$P$23),"")</f>
        <v/>
      </c>
      <c r="Q25" s="159"/>
      <c r="R25" s="159"/>
      <c r="S25" s="159"/>
    </row>
    <row r="26" spans="1:54">
      <c r="J26" s="160"/>
      <c r="P26" s="159"/>
      <c r="Q26" s="159"/>
      <c r="R26" s="159"/>
      <c r="S26" s="159"/>
      <c r="Z26" s="160"/>
    </row>
    <row r="27" spans="1:54"/>
    <row r="28" spans="1:54"/>
    <row r="29" spans="1:54"/>
    <row r="30" spans="1:54"/>
    <row r="31" spans="1:54"/>
    <row r="32" spans="1:54"/>
    <row r="33"/>
    <row r="34"/>
  </sheetData>
  <phoneticPr fontId="42" type="noConversion"/>
  <conditionalFormatting sqref="J11:L23 O11:O23 R11:R23 T11:W23 AS11:AT23 AV11:AV23">
    <cfRule type="containsText" dxfId="27" priority="122" operator="containsText" text="Please fill in data">
      <formula>NOT(ISERROR(SEARCH("Please fill in data",J11)))</formula>
    </cfRule>
  </conditionalFormatting>
  <conditionalFormatting sqref="B9:I9">
    <cfRule type="cellIs" dxfId="26" priority="160" operator="equal">
      <formula>"Quarterly"</formula>
    </cfRule>
  </conditionalFormatting>
  <conditionalFormatting sqref="K3:K4">
    <cfRule type="containsText" dxfId="25" priority="38" operator="containsText" text="Please fill in data">
      <formula>NOT(ISERROR(SEARCH("Please fill in data",K3)))</formula>
    </cfRule>
  </conditionalFormatting>
  <conditionalFormatting sqref="B11:I23">
    <cfRule type="containsText" dxfId="24" priority="32" operator="containsText" text="Please fill in data">
      <formula>NOT(ISERROR(SEARCH("Please fill in data",B11)))</formula>
    </cfRule>
  </conditionalFormatting>
  <conditionalFormatting sqref="C16">
    <cfRule type="containsText" dxfId="23" priority="34" operator="containsText" text="Please fill in data">
      <formula>NOT(ISERROR(SEARCH("Please fill in data",C16)))</formula>
    </cfRule>
  </conditionalFormatting>
  <conditionalFormatting sqref="B17:C20">
    <cfRule type="containsText" dxfId="22" priority="33" operator="containsText" text="Please fill in data">
      <formula>NOT(ISERROR(SEARCH("Please fill in data",B17)))</formula>
    </cfRule>
  </conditionalFormatting>
  <conditionalFormatting sqref="C11:C15 B21:C23">
    <cfRule type="containsText" dxfId="21" priority="31" operator="containsText" text="Please fill in data">
      <formula>NOT(ISERROR(SEARCH("Please fill in data",B11)))</formula>
    </cfRule>
  </conditionalFormatting>
  <conditionalFormatting sqref="M11:N23">
    <cfRule type="containsText" dxfId="20" priority="30" operator="containsText" text="Please fill in data">
      <formula>NOT(ISERROR(SEARCH("Please fill in data",M11)))</formula>
    </cfRule>
  </conditionalFormatting>
  <conditionalFormatting sqref="P11:Q23">
    <cfRule type="containsText" dxfId="19" priority="29" operator="containsText" text="Please fill in data">
      <formula>NOT(ISERROR(SEARCH("Please fill in data",P11)))</formula>
    </cfRule>
  </conditionalFormatting>
  <conditionalFormatting sqref="X11:X23">
    <cfRule type="containsText" dxfId="18" priority="26" operator="containsText" text="Please fill in data">
      <formula>NOT(ISERROR(SEARCH("Please fill in data",X11)))</formula>
    </cfRule>
  </conditionalFormatting>
  <conditionalFormatting sqref="Y11:AM23 AO12:AO23">
    <cfRule type="containsText" dxfId="17" priority="23" operator="containsText" text="Please fill in data">
      <formula>NOT(ISERROR(SEARCH("Please fill in data",Y11)))</formula>
    </cfRule>
  </conditionalFormatting>
  <conditionalFormatting sqref="AN11:AN23">
    <cfRule type="containsText" dxfId="16" priority="22" operator="containsText" text="Please fill in data">
      <formula>NOT(ISERROR(SEARCH("Please fill in data",AN11)))</formula>
    </cfRule>
  </conditionalFormatting>
  <conditionalFormatting sqref="AO11:AO23">
    <cfRule type="containsText" dxfId="15" priority="21" operator="containsText" text="Please fill in data">
      <formula>NOT(ISERROR(SEARCH("Please fill in data",AO11)))</formula>
    </cfRule>
  </conditionalFormatting>
  <conditionalFormatting sqref="AP11:AR23">
    <cfRule type="containsText" dxfId="14" priority="20" operator="containsText" text="Please fill in data">
      <formula>NOT(ISERROR(SEARCH("Please fill in data",AP11)))</formula>
    </cfRule>
  </conditionalFormatting>
  <conditionalFormatting sqref="AU11:AU23">
    <cfRule type="containsText" dxfId="13" priority="16" operator="containsText" text="Please fill in data">
      <formula>NOT(ISERROR(SEARCH("Please fill in data",AU11)))</formula>
    </cfRule>
  </conditionalFormatting>
  <conditionalFormatting sqref="AZ11:AZ23">
    <cfRule type="containsText" dxfId="12" priority="6" operator="containsText" text="Please fill in data">
      <formula>NOT(ISERROR(SEARCH("Please fill in data",AZ11)))</formula>
    </cfRule>
  </conditionalFormatting>
  <conditionalFormatting sqref="S11:S23">
    <cfRule type="containsText" dxfId="11" priority="4" operator="containsText" text="Please fill in data">
      <formula>NOT(ISERROR(SEARCH("Please fill in data",S11)))</formula>
    </cfRule>
  </conditionalFormatting>
  <conditionalFormatting sqref="AY11:AY23">
    <cfRule type="containsText" dxfId="10" priority="3" operator="containsText" text="Please fill in data">
      <formula>NOT(ISERROR(SEARCH("Please fill in data",AY11)))</formula>
    </cfRule>
  </conditionalFormatting>
  <conditionalFormatting sqref="AW11:AW23">
    <cfRule type="containsText" dxfId="9" priority="2" operator="containsText" text="Please fill in data">
      <formula>NOT(ISERROR(SEARCH("Please fill in data",AW11)))</formula>
    </cfRule>
  </conditionalFormatting>
  <conditionalFormatting sqref="AX11:AX23">
    <cfRule type="containsText" dxfId="8" priority="1" operator="containsText" text="Please fill in data">
      <formula>NOT(ISERROR(SEARCH("Please fill in data",AX11)))</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AD37C26E-8C82-468E-AA5B-6F09846430D7}">
          <x14:formula1>
            <xm:f>'Dropdown Options'!$A$7:$A$13</xm:f>
          </x14:formula1>
          <xm:sqref>L11:L23</xm:sqref>
        </x14:dataValidation>
        <x14:dataValidation type="list" allowBlank="1" showInputMessage="1" showErrorMessage="1" xr:uid="{C35AB9F8-5D67-4335-AFC7-A02B31FA6DD6}">
          <x14:formula1>
            <xm:f>'Dropdown Options'!$F$7:$F$8</xm:f>
          </x14:formula1>
          <xm:sqref>AS11:AS23</xm:sqref>
        </x14:dataValidation>
        <x14:dataValidation type="list" allowBlank="1" showInputMessage="1" showErrorMessage="1" xr:uid="{FF124880-D7AD-408A-825A-3E084175A3E1}">
          <x14:formula1>
            <xm:f>'Dropdown Options'!$D$7:$D$41</xm:f>
          </x14:formula1>
          <xm:sqref>R11:R23</xm:sqref>
        </x14:dataValidation>
        <x14:dataValidation type="list" allowBlank="1" showInputMessage="1" showErrorMessage="1" xr:uid="{59E93189-4F9F-42D6-BEDB-AA8E9D082591}">
          <x14:formula1>
            <xm:f>'Dropdown Options'!$G$7:$G$19</xm:f>
          </x14:formula1>
          <xm:sqref>J11:J23</xm:sqref>
        </x14:dataValidation>
        <x14:dataValidation type="list" allowBlank="1" showInputMessage="1" showErrorMessage="1" xr:uid="{B178FB87-7C55-4E89-992A-9FC4B0150A0D}">
          <x14:formula1>
            <xm:f>'Dropdown Options'!$H$7:$H$47</xm:f>
          </x14:formula1>
          <xm:sqref>K11:K23</xm:sqref>
        </x14:dataValidation>
        <x14:dataValidation type="list" allowBlank="1" showInputMessage="1" showErrorMessage="1" xr:uid="{0FDCE4E4-9BEF-4282-A4DD-21F098091E81}">
          <x14:formula1>
            <xm:f>'Dropdown Options'!$O$7:$O$8</xm:f>
          </x14:formula1>
          <xm:sqref>O11:O23</xm:sqref>
        </x14:dataValidation>
        <x14:dataValidation type="list" allowBlank="1" showInputMessage="1" showErrorMessage="1" xr:uid="{76525E33-D93A-4662-9107-208197C04C69}">
          <x14:formula1>
            <xm:f>'Dropdown Options'!$I$7:$I$10</xm:f>
          </x14:formula1>
          <xm:sqref>AT11:AT23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BFAC3-C798-4793-8EC1-E97E1EA769EE}">
  <sheetPr>
    <tabColor theme="0"/>
  </sheetPr>
  <dimension ref="A1:H59"/>
  <sheetViews>
    <sheetView showGridLines="0" zoomScale="85" zoomScaleNormal="85" workbookViewId="0">
      <selection activeCell="A3" sqref="A3"/>
    </sheetView>
  </sheetViews>
  <sheetFormatPr defaultColWidth="0" defaultRowHeight="12.75" zeroHeight="1"/>
  <cols>
    <col min="1" max="1" width="18" customWidth="1"/>
    <col min="2" max="3" width="26.5703125" customWidth="1"/>
    <col min="4" max="4" width="64.85546875" customWidth="1"/>
    <col min="5" max="5" width="5.5703125" customWidth="1"/>
    <col min="6" max="6" width="28.140625" style="127" customWidth="1"/>
    <col min="7" max="7" width="40.42578125" customWidth="1"/>
    <col min="8" max="8" width="23.5703125" customWidth="1"/>
    <col min="9" max="16384" width="9.140625" hidden="1"/>
  </cols>
  <sheetData>
    <row r="1" spans="1:7" ht="36" customHeight="1">
      <c r="A1" s="84" t="s">
        <v>1436</v>
      </c>
    </row>
    <row r="2" spans="1:7" ht="42" customHeight="1">
      <c r="A2" s="234" t="s">
        <v>2414</v>
      </c>
    </row>
    <row r="3" spans="1:7" ht="15.75">
      <c r="A3" s="234"/>
    </row>
    <row r="4" spans="1:7"/>
    <row r="5" spans="1:7" ht="48" customHeight="1">
      <c r="A5" s="235" t="s">
        <v>107</v>
      </c>
      <c r="B5" s="235" t="s">
        <v>142</v>
      </c>
      <c r="C5" s="235" t="s">
        <v>2269</v>
      </c>
      <c r="D5" s="235" t="s">
        <v>1431</v>
      </c>
      <c r="E5" s="217"/>
      <c r="F5" s="235" t="s">
        <v>2028</v>
      </c>
      <c r="G5" s="235" t="s">
        <v>2163</v>
      </c>
    </row>
    <row r="6" spans="1:7" ht="48">
      <c r="A6" s="247" t="s">
        <v>108</v>
      </c>
      <c r="B6" s="248" t="s">
        <v>1432</v>
      </c>
      <c r="C6" s="249" t="s">
        <v>2274</v>
      </c>
      <c r="D6" s="261" t="s">
        <v>2372</v>
      </c>
      <c r="E6" s="250"/>
      <c r="F6" s="178"/>
      <c r="G6" s="178" t="s">
        <v>1957</v>
      </c>
    </row>
    <row r="7" spans="1:7" ht="24">
      <c r="A7" s="251" t="s">
        <v>109</v>
      </c>
      <c r="B7" s="252" t="s">
        <v>143</v>
      </c>
      <c r="C7" s="253" t="s">
        <v>2164</v>
      </c>
      <c r="D7" s="262" t="s">
        <v>2373</v>
      </c>
      <c r="E7" s="250"/>
      <c r="F7" s="254" t="s">
        <v>1443</v>
      </c>
      <c r="G7" s="254" t="s">
        <v>182</v>
      </c>
    </row>
    <row r="8" spans="1:7" ht="24">
      <c r="A8" s="247" t="s">
        <v>110</v>
      </c>
      <c r="B8" s="248" t="s">
        <v>144</v>
      </c>
      <c r="C8" s="249" t="s">
        <v>2164</v>
      </c>
      <c r="D8" s="261" t="s">
        <v>2374</v>
      </c>
      <c r="E8" s="250"/>
      <c r="F8" s="178" t="s">
        <v>2151</v>
      </c>
      <c r="G8" s="178" t="s">
        <v>183</v>
      </c>
    </row>
    <row r="9" spans="1:7" ht="24">
      <c r="A9" s="251" t="s">
        <v>111</v>
      </c>
      <c r="B9" s="252" t="s">
        <v>145</v>
      </c>
      <c r="C9" s="253" t="s">
        <v>2164</v>
      </c>
      <c r="D9" s="262" t="s">
        <v>2375</v>
      </c>
      <c r="E9" s="250"/>
      <c r="F9" s="254"/>
      <c r="G9" s="254" t="s">
        <v>1957</v>
      </c>
    </row>
    <row r="10" spans="1:7" ht="24">
      <c r="A10" s="247" t="s">
        <v>112</v>
      </c>
      <c r="B10" s="248" t="s">
        <v>146</v>
      </c>
      <c r="C10" s="249" t="s">
        <v>2274</v>
      </c>
      <c r="D10" s="261" t="s">
        <v>2376</v>
      </c>
      <c r="E10" s="250"/>
      <c r="F10" s="178"/>
      <c r="G10" s="178" t="s">
        <v>1957</v>
      </c>
    </row>
    <row r="11" spans="1:7" ht="24">
      <c r="A11" s="251" t="s">
        <v>113</v>
      </c>
      <c r="B11" s="252" t="s">
        <v>147</v>
      </c>
      <c r="C11" s="253" t="s">
        <v>2164</v>
      </c>
      <c r="D11" s="262" t="s">
        <v>2377</v>
      </c>
      <c r="E11" s="250"/>
      <c r="F11" s="254" t="s">
        <v>2152</v>
      </c>
      <c r="G11" s="254" t="s">
        <v>184</v>
      </c>
    </row>
    <row r="12" spans="1:7" ht="24">
      <c r="A12" s="247" t="s">
        <v>114</v>
      </c>
      <c r="B12" s="248" t="s">
        <v>148</v>
      </c>
      <c r="C12" s="249" t="s">
        <v>2164</v>
      </c>
      <c r="D12" s="261" t="s">
        <v>2378</v>
      </c>
      <c r="E12" s="250"/>
      <c r="F12" s="178" t="s">
        <v>2153</v>
      </c>
      <c r="G12" s="178" t="s">
        <v>185</v>
      </c>
    </row>
    <row r="13" spans="1:7" ht="72">
      <c r="A13" s="251" t="s">
        <v>115</v>
      </c>
      <c r="B13" s="252" t="s">
        <v>149</v>
      </c>
      <c r="C13" s="253" t="s">
        <v>2266</v>
      </c>
      <c r="D13" s="262" t="s">
        <v>2379</v>
      </c>
      <c r="E13" s="250"/>
      <c r="F13" s="254"/>
      <c r="G13" s="254" t="s">
        <v>1957</v>
      </c>
    </row>
    <row r="14" spans="1:7" ht="72">
      <c r="A14" s="247" t="s">
        <v>116</v>
      </c>
      <c r="B14" s="248" t="s">
        <v>150</v>
      </c>
      <c r="C14" s="249" t="s">
        <v>2165</v>
      </c>
      <c r="D14" s="261" t="s">
        <v>2380</v>
      </c>
      <c r="E14" s="250"/>
      <c r="F14" s="178" t="s">
        <v>2154</v>
      </c>
      <c r="G14" s="178" t="s">
        <v>186</v>
      </c>
    </row>
    <row r="15" spans="1:7" ht="60">
      <c r="A15" s="251" t="s">
        <v>117</v>
      </c>
      <c r="B15" s="252" t="s">
        <v>151</v>
      </c>
      <c r="C15" s="253" t="s">
        <v>2165</v>
      </c>
      <c r="D15" s="262" t="s">
        <v>2381</v>
      </c>
      <c r="E15" s="250"/>
      <c r="F15" s="254"/>
      <c r="G15" s="254" t="s">
        <v>1957</v>
      </c>
    </row>
    <row r="16" spans="1:7" ht="24">
      <c r="A16" s="247" t="s">
        <v>118</v>
      </c>
      <c r="B16" s="248" t="s">
        <v>152</v>
      </c>
      <c r="C16" s="249" t="s">
        <v>2165</v>
      </c>
      <c r="D16" s="261" t="s">
        <v>2382</v>
      </c>
      <c r="E16" s="250"/>
      <c r="F16" s="178"/>
      <c r="G16" s="178" t="s">
        <v>1957</v>
      </c>
    </row>
    <row r="17" spans="1:7" ht="24">
      <c r="A17" s="251" t="s">
        <v>119</v>
      </c>
      <c r="B17" s="252" t="s">
        <v>153</v>
      </c>
      <c r="C17" s="253" t="s">
        <v>2164</v>
      </c>
      <c r="D17" s="262" t="s">
        <v>2383</v>
      </c>
      <c r="E17" s="250"/>
      <c r="F17" s="254"/>
      <c r="G17" s="254" t="s">
        <v>1957</v>
      </c>
    </row>
    <row r="18" spans="1:7" ht="36">
      <c r="A18" s="247" t="s">
        <v>120</v>
      </c>
      <c r="B18" s="248" t="s">
        <v>154</v>
      </c>
      <c r="C18" s="249" t="s">
        <v>2274</v>
      </c>
      <c r="D18" s="261" t="s">
        <v>2384</v>
      </c>
      <c r="E18" s="250"/>
      <c r="F18" s="178"/>
      <c r="G18" s="178" t="s">
        <v>1957</v>
      </c>
    </row>
    <row r="19" spans="1:7">
      <c r="A19" s="255" t="s">
        <v>121</v>
      </c>
      <c r="B19" s="256" t="s">
        <v>2203</v>
      </c>
      <c r="C19" s="257" t="s">
        <v>2165</v>
      </c>
      <c r="D19" s="258" t="s">
        <v>2314</v>
      </c>
      <c r="E19" s="250"/>
      <c r="F19" s="193"/>
      <c r="G19" s="193"/>
    </row>
    <row r="20" spans="1:7" ht="24">
      <c r="A20" s="247" t="s">
        <v>1484</v>
      </c>
      <c r="B20" s="248" t="s">
        <v>2204</v>
      </c>
      <c r="C20" s="249" t="s">
        <v>2275</v>
      </c>
      <c r="D20" s="259" t="s">
        <v>1448</v>
      </c>
      <c r="E20" s="250"/>
      <c r="F20" s="260" t="s">
        <v>2155</v>
      </c>
      <c r="G20" s="178" t="s">
        <v>2140</v>
      </c>
    </row>
    <row r="21" spans="1:7" ht="36">
      <c r="A21" s="255" t="s">
        <v>2029</v>
      </c>
      <c r="B21" s="256" t="s">
        <v>2030</v>
      </c>
      <c r="C21" s="257" t="s">
        <v>2275</v>
      </c>
      <c r="D21" s="258" t="s">
        <v>2316</v>
      </c>
      <c r="E21" s="250"/>
      <c r="F21" s="193"/>
      <c r="G21" s="193" t="s">
        <v>1957</v>
      </c>
    </row>
    <row r="22" spans="1:7">
      <c r="A22" s="247" t="s">
        <v>114</v>
      </c>
      <c r="B22" s="248" t="s">
        <v>1962</v>
      </c>
      <c r="C22" s="249" t="s">
        <v>2165</v>
      </c>
      <c r="D22" s="259" t="s">
        <v>1961</v>
      </c>
      <c r="E22" s="250"/>
      <c r="F22" s="260"/>
      <c r="G22" s="178">
        <v>0</v>
      </c>
    </row>
    <row r="23" spans="1:7">
      <c r="A23" s="255" t="s">
        <v>115</v>
      </c>
      <c r="B23" s="256" t="s">
        <v>2268</v>
      </c>
      <c r="C23" s="257" t="s">
        <v>1437</v>
      </c>
      <c r="D23" s="258" t="s">
        <v>2315</v>
      </c>
      <c r="E23" s="250"/>
      <c r="F23" s="193"/>
      <c r="G23" s="193"/>
    </row>
    <row r="24" spans="1:7" ht="132">
      <c r="A24" s="247" t="s">
        <v>122</v>
      </c>
      <c r="B24" s="248" t="s">
        <v>2148</v>
      </c>
      <c r="C24" s="249" t="s">
        <v>2275</v>
      </c>
      <c r="D24" s="259" t="s">
        <v>2317</v>
      </c>
      <c r="E24" s="250"/>
      <c r="F24" s="260" t="s">
        <v>2156</v>
      </c>
      <c r="G24" s="178" t="s">
        <v>2141</v>
      </c>
    </row>
    <row r="25" spans="1:7" ht="60">
      <c r="A25" s="255" t="s">
        <v>123</v>
      </c>
      <c r="B25" s="256" t="s">
        <v>2027</v>
      </c>
      <c r="C25" s="257" t="s">
        <v>2275</v>
      </c>
      <c r="D25" s="258" t="s">
        <v>2318</v>
      </c>
      <c r="E25" s="250"/>
      <c r="F25" s="193" t="s">
        <v>2157</v>
      </c>
      <c r="G25" s="193" t="s">
        <v>1485</v>
      </c>
    </row>
    <row r="26" spans="1:7" ht="60">
      <c r="A26" s="247" t="s">
        <v>1995</v>
      </c>
      <c r="B26" s="248" t="s">
        <v>2149</v>
      </c>
      <c r="C26" s="249" t="s">
        <v>2275</v>
      </c>
      <c r="D26" s="259" t="s">
        <v>2328</v>
      </c>
      <c r="E26" s="250"/>
      <c r="F26" s="260"/>
      <c r="G26" s="178" t="s">
        <v>2158</v>
      </c>
    </row>
    <row r="27" spans="1:7" ht="60">
      <c r="A27" s="255" t="s">
        <v>1996</v>
      </c>
      <c r="B27" s="256" t="s">
        <v>2150</v>
      </c>
      <c r="C27" s="257" t="s">
        <v>2275</v>
      </c>
      <c r="D27" s="258" t="s">
        <v>2328</v>
      </c>
      <c r="E27" s="250"/>
      <c r="F27" s="193"/>
      <c r="G27" s="193" t="s">
        <v>1957</v>
      </c>
    </row>
    <row r="28" spans="1:7" ht="36">
      <c r="A28" s="247" t="s">
        <v>1997</v>
      </c>
      <c r="B28" s="248" t="s">
        <v>1981</v>
      </c>
      <c r="C28" s="249" t="s">
        <v>2275</v>
      </c>
      <c r="D28" s="259" t="s">
        <v>45</v>
      </c>
      <c r="E28" s="250"/>
      <c r="F28" s="260"/>
      <c r="G28" s="178" t="s">
        <v>1957</v>
      </c>
    </row>
    <row r="29" spans="1:7" ht="72">
      <c r="A29" s="255" t="s">
        <v>1998</v>
      </c>
      <c r="B29" s="256" t="s">
        <v>2207</v>
      </c>
      <c r="C29" s="257" t="s">
        <v>2166</v>
      </c>
      <c r="D29" s="258" t="s">
        <v>2320</v>
      </c>
      <c r="E29" s="250"/>
      <c r="F29" s="193"/>
      <c r="G29" s="193" t="s">
        <v>1957</v>
      </c>
    </row>
    <row r="30" spans="1:7" ht="72">
      <c r="A30" s="247" t="s">
        <v>1999</v>
      </c>
      <c r="B30" s="248" t="s">
        <v>2208</v>
      </c>
      <c r="C30" s="249" t="s">
        <v>2276</v>
      </c>
      <c r="D30" s="259" t="s">
        <v>2286</v>
      </c>
      <c r="E30" s="250"/>
      <c r="F30" s="260"/>
      <c r="G30" s="178" t="s">
        <v>1957</v>
      </c>
    </row>
    <row r="31" spans="1:7" ht="84">
      <c r="A31" s="255" t="s">
        <v>124</v>
      </c>
      <c r="B31" s="256" t="s">
        <v>1982</v>
      </c>
      <c r="C31" s="257" t="s">
        <v>2275</v>
      </c>
      <c r="D31" s="258" t="s">
        <v>2321</v>
      </c>
      <c r="E31" s="250"/>
      <c r="F31" s="193" t="s">
        <v>1442</v>
      </c>
      <c r="G31" s="193" t="s">
        <v>2143</v>
      </c>
    </row>
    <row r="32" spans="1:7" ht="84">
      <c r="A32" s="247" t="s">
        <v>125</v>
      </c>
      <c r="B32" s="248" t="s">
        <v>1983</v>
      </c>
      <c r="C32" s="249" t="s">
        <v>2275</v>
      </c>
      <c r="D32" s="259" t="s">
        <v>2322</v>
      </c>
      <c r="E32" s="250"/>
      <c r="F32" s="260" t="s">
        <v>1441</v>
      </c>
      <c r="G32" s="178" t="s">
        <v>2144</v>
      </c>
    </row>
    <row r="33" spans="1:7" ht="84">
      <c r="A33" s="255" t="s">
        <v>126</v>
      </c>
      <c r="B33" s="256" t="s">
        <v>1984</v>
      </c>
      <c r="C33" s="257" t="s">
        <v>2275</v>
      </c>
      <c r="D33" s="258" t="s">
        <v>2323</v>
      </c>
      <c r="E33" s="250"/>
      <c r="F33" s="193" t="s">
        <v>1440</v>
      </c>
      <c r="G33" s="193" t="s">
        <v>2145</v>
      </c>
    </row>
    <row r="34" spans="1:7" ht="84">
      <c r="A34" s="247" t="s">
        <v>127</v>
      </c>
      <c r="B34" s="248" t="s">
        <v>1985</v>
      </c>
      <c r="C34" s="249" t="s">
        <v>2275</v>
      </c>
      <c r="D34" s="259" t="s">
        <v>2325</v>
      </c>
      <c r="E34" s="250"/>
      <c r="F34" s="260" t="s">
        <v>1439</v>
      </c>
      <c r="G34" s="178" t="s">
        <v>2146</v>
      </c>
    </row>
    <row r="35" spans="1:7" ht="84">
      <c r="A35" s="255" t="s">
        <v>128</v>
      </c>
      <c r="B35" s="256" t="s">
        <v>1986</v>
      </c>
      <c r="C35" s="257" t="s">
        <v>2275</v>
      </c>
      <c r="D35" s="258" t="s">
        <v>2327</v>
      </c>
      <c r="E35" s="250"/>
      <c r="F35" s="193" t="s">
        <v>1438</v>
      </c>
      <c r="G35" s="193" t="s">
        <v>2147</v>
      </c>
    </row>
    <row r="36" spans="1:7" ht="48">
      <c r="A36" s="247" t="s">
        <v>129</v>
      </c>
      <c r="B36" s="248" t="s">
        <v>2169</v>
      </c>
      <c r="C36" s="249" t="s">
        <v>2275</v>
      </c>
      <c r="D36" s="259" t="s">
        <v>1449</v>
      </c>
      <c r="E36" s="250"/>
      <c r="F36" s="260" t="s">
        <v>1447</v>
      </c>
      <c r="G36" s="178" t="s">
        <v>187</v>
      </c>
    </row>
    <row r="37" spans="1:7" ht="84">
      <c r="A37" s="255" t="s">
        <v>130</v>
      </c>
      <c r="B37" s="256" t="s">
        <v>2170</v>
      </c>
      <c r="C37" s="257" t="s">
        <v>2275</v>
      </c>
      <c r="D37" s="258" t="s">
        <v>2329</v>
      </c>
      <c r="E37" s="250"/>
      <c r="F37" s="193" t="s">
        <v>1446</v>
      </c>
      <c r="G37" s="193" t="s">
        <v>188</v>
      </c>
    </row>
    <row r="38" spans="1:7" ht="84">
      <c r="A38" s="247" t="s">
        <v>131</v>
      </c>
      <c r="B38" s="248" t="s">
        <v>2171</v>
      </c>
      <c r="C38" s="249" t="s">
        <v>2275</v>
      </c>
      <c r="D38" s="259" t="s">
        <v>2330</v>
      </c>
      <c r="E38" s="250"/>
      <c r="F38" s="260" t="s">
        <v>1445</v>
      </c>
      <c r="G38" s="178" t="s">
        <v>2142</v>
      </c>
    </row>
    <row r="39" spans="1:7" ht="72">
      <c r="A39" s="255" t="s">
        <v>132</v>
      </c>
      <c r="B39" s="256" t="s">
        <v>2172</v>
      </c>
      <c r="C39" s="257" t="s">
        <v>2275</v>
      </c>
      <c r="D39" s="258" t="s">
        <v>2331</v>
      </c>
      <c r="E39" s="250"/>
      <c r="F39" s="193" t="s">
        <v>1444</v>
      </c>
      <c r="G39" s="193" t="s">
        <v>189</v>
      </c>
    </row>
    <row r="40" spans="1:7" ht="48">
      <c r="A40" s="247" t="s">
        <v>133</v>
      </c>
      <c r="B40" s="248" t="s">
        <v>2173</v>
      </c>
      <c r="C40" s="249" t="s">
        <v>2275</v>
      </c>
      <c r="D40" s="259" t="s">
        <v>2332</v>
      </c>
      <c r="E40" s="250"/>
      <c r="F40" s="260"/>
      <c r="G40" s="178" t="s">
        <v>1957</v>
      </c>
    </row>
    <row r="41" spans="1:7" ht="84">
      <c r="A41" s="255" t="s">
        <v>134</v>
      </c>
      <c r="B41" s="256" t="s">
        <v>2177</v>
      </c>
      <c r="C41" s="257" t="s">
        <v>2275</v>
      </c>
      <c r="D41" s="258" t="s">
        <v>2333</v>
      </c>
      <c r="E41" s="250"/>
      <c r="F41" s="193"/>
      <c r="G41" s="193" t="s">
        <v>1957</v>
      </c>
    </row>
    <row r="42" spans="1:7" ht="96">
      <c r="A42" s="247" t="s">
        <v>2000</v>
      </c>
      <c r="B42" s="248" t="s">
        <v>2175</v>
      </c>
      <c r="C42" s="249" t="s">
        <v>2275</v>
      </c>
      <c r="D42" s="259" t="s">
        <v>2334</v>
      </c>
      <c r="E42" s="250"/>
      <c r="F42" s="260"/>
      <c r="G42" s="178" t="s">
        <v>1957</v>
      </c>
    </row>
    <row r="43" spans="1:7" ht="48">
      <c r="A43" s="255" t="s">
        <v>2001</v>
      </c>
      <c r="B43" s="256" t="s">
        <v>2176</v>
      </c>
      <c r="C43" s="257" t="s">
        <v>2275</v>
      </c>
      <c r="D43" s="258" t="s">
        <v>2335</v>
      </c>
      <c r="E43" s="250"/>
      <c r="F43" s="193"/>
      <c r="G43" s="193" t="s">
        <v>1957</v>
      </c>
    </row>
    <row r="44" spans="1:7" ht="96">
      <c r="A44" s="247" t="s">
        <v>2002</v>
      </c>
      <c r="B44" s="248" t="s">
        <v>2178</v>
      </c>
      <c r="C44" s="249" t="s">
        <v>2275</v>
      </c>
      <c r="D44" s="259" t="s">
        <v>2336</v>
      </c>
      <c r="E44" s="250"/>
      <c r="F44" s="260"/>
      <c r="G44" s="178" t="s">
        <v>1957</v>
      </c>
    </row>
    <row r="45" spans="1:7" ht="108">
      <c r="A45" s="255" t="s">
        <v>2003</v>
      </c>
      <c r="B45" s="256" t="s">
        <v>2179</v>
      </c>
      <c r="C45" s="257" t="s">
        <v>2275</v>
      </c>
      <c r="D45" s="258" t="s">
        <v>2337</v>
      </c>
      <c r="E45" s="250"/>
      <c r="F45" s="193"/>
      <c r="G45" s="193" t="s">
        <v>1957</v>
      </c>
    </row>
    <row r="46" spans="1:7" ht="96">
      <c r="A46" s="247" t="s">
        <v>2004</v>
      </c>
      <c r="B46" s="248" t="s">
        <v>2213</v>
      </c>
      <c r="C46" s="249" t="s">
        <v>2166</v>
      </c>
      <c r="D46" s="259" t="s">
        <v>2338</v>
      </c>
      <c r="E46" s="250"/>
      <c r="F46" s="260"/>
      <c r="G46" s="178" t="s">
        <v>1957</v>
      </c>
    </row>
    <row r="47" spans="1:7" ht="96">
      <c r="A47" s="255" t="s">
        <v>2005</v>
      </c>
      <c r="B47" s="256" t="s">
        <v>2209</v>
      </c>
      <c r="C47" s="257" t="s">
        <v>2276</v>
      </c>
      <c r="D47" s="258" t="s">
        <v>2339</v>
      </c>
      <c r="E47" s="250"/>
      <c r="F47" s="193"/>
      <c r="G47" s="193" t="s">
        <v>1957</v>
      </c>
    </row>
    <row r="48" spans="1:7" ht="108">
      <c r="A48" s="247" t="s">
        <v>2006</v>
      </c>
      <c r="B48" s="248" t="s">
        <v>2210</v>
      </c>
      <c r="C48" s="249" t="s">
        <v>2276</v>
      </c>
      <c r="D48" s="259" t="s">
        <v>2340</v>
      </c>
      <c r="E48" s="250"/>
      <c r="F48" s="260"/>
      <c r="G48" s="178" t="s">
        <v>1957</v>
      </c>
    </row>
    <row r="49" spans="1:7" ht="108">
      <c r="A49" s="255" t="s">
        <v>135</v>
      </c>
      <c r="B49" s="256" t="s">
        <v>155</v>
      </c>
      <c r="C49" s="257" t="s">
        <v>2165</v>
      </c>
      <c r="D49" s="258" t="s">
        <v>2341</v>
      </c>
      <c r="E49" s="250"/>
      <c r="F49" s="193"/>
      <c r="G49" s="193" t="s">
        <v>1957</v>
      </c>
    </row>
    <row r="50" spans="1:7" ht="36">
      <c r="A50" s="247" t="s">
        <v>136</v>
      </c>
      <c r="B50" s="248" t="s">
        <v>2168</v>
      </c>
      <c r="C50" s="249" t="s">
        <v>2275</v>
      </c>
      <c r="D50" s="259" t="s">
        <v>2270</v>
      </c>
      <c r="E50" s="250"/>
      <c r="F50" s="260"/>
      <c r="G50" s="178" t="s">
        <v>1957</v>
      </c>
    </row>
    <row r="51" spans="1:7" ht="132">
      <c r="A51" s="255" t="s">
        <v>137</v>
      </c>
      <c r="B51" s="256" t="s">
        <v>2181</v>
      </c>
      <c r="C51" s="257" t="s">
        <v>2275</v>
      </c>
      <c r="D51" s="258" t="s">
        <v>2343</v>
      </c>
      <c r="E51" s="250"/>
      <c r="F51" s="193" t="s">
        <v>2159</v>
      </c>
      <c r="G51" s="193" t="s">
        <v>1430</v>
      </c>
    </row>
    <row r="52" spans="1:7" ht="120">
      <c r="A52" s="247" t="s">
        <v>138</v>
      </c>
      <c r="B52" s="248" t="s">
        <v>2184</v>
      </c>
      <c r="C52" s="249" t="s">
        <v>2275</v>
      </c>
      <c r="D52" s="259" t="s">
        <v>2345</v>
      </c>
      <c r="E52" s="250"/>
      <c r="F52" s="260"/>
      <c r="G52" s="178" t="s">
        <v>1957</v>
      </c>
    </row>
    <row r="53" spans="1:7" ht="36">
      <c r="A53" s="255" t="s">
        <v>139</v>
      </c>
      <c r="B53" s="256" t="s">
        <v>2026</v>
      </c>
      <c r="C53" s="257" t="s">
        <v>2165</v>
      </c>
      <c r="D53" s="258" t="s">
        <v>2344</v>
      </c>
      <c r="E53" s="250"/>
      <c r="F53" s="193" t="s">
        <v>2161</v>
      </c>
      <c r="G53" s="193" t="s">
        <v>192</v>
      </c>
    </row>
    <row r="54" spans="1:7">
      <c r="A54" s="247" t="s">
        <v>2007</v>
      </c>
      <c r="B54" s="248" t="s">
        <v>2211</v>
      </c>
      <c r="C54" s="249" t="s">
        <v>2165</v>
      </c>
      <c r="D54" s="259" t="s">
        <v>1434</v>
      </c>
      <c r="E54" s="250"/>
      <c r="F54" s="260" t="s">
        <v>2160</v>
      </c>
      <c r="G54" s="178" t="s">
        <v>191</v>
      </c>
    </row>
    <row r="55" spans="1:7" ht="36">
      <c r="A55" s="255" t="s">
        <v>140</v>
      </c>
      <c r="B55" s="256" t="s">
        <v>2026</v>
      </c>
      <c r="C55" s="257" t="s">
        <v>2165</v>
      </c>
      <c r="D55" s="258" t="s">
        <v>2344</v>
      </c>
      <c r="E55" s="250"/>
      <c r="F55" s="193" t="s">
        <v>2161</v>
      </c>
      <c r="G55" s="193" t="s">
        <v>192</v>
      </c>
    </row>
    <row r="56" spans="1:7" ht="24">
      <c r="A56" s="247" t="s">
        <v>141</v>
      </c>
      <c r="B56" s="248" t="s">
        <v>2212</v>
      </c>
      <c r="C56" s="249" t="s">
        <v>2165</v>
      </c>
      <c r="D56" s="259" t="s">
        <v>1435</v>
      </c>
      <c r="E56" s="250"/>
      <c r="F56" s="260" t="s">
        <v>2162</v>
      </c>
      <c r="G56" s="178" t="s">
        <v>193</v>
      </c>
    </row>
    <row r="57" spans="1:7"/>
    <row r="58" spans="1:7"/>
    <row r="59" spans="1:7"/>
  </sheetData>
  <phoneticPr fontId="18" type="noConversion"/>
  <conditionalFormatting sqref="E57:H63 C6:G56">
    <cfRule type="containsText" dxfId="7" priority="60" operator="containsText" text="Please fill in data">
      <formula>NOT(ISERROR(SEARCH("Please fill in data",C6)))</formula>
    </cfRule>
  </conditionalFormatting>
  <conditionalFormatting sqref="D6:D18">
    <cfRule type="containsText" dxfId="6" priority="50" operator="containsText" text="Please fill in data">
      <formula>NOT(ISERROR(SEARCH("Please fill in data",D6)))</formula>
    </cfRule>
  </conditionalFormatting>
  <conditionalFormatting sqref="C7 C9 C11 C13 C15 C17">
    <cfRule type="cellIs" dxfId="5" priority="25" operator="equal">
      <formula>"Quarterly"</formula>
    </cfRule>
  </conditionalFormatting>
  <conditionalFormatting sqref="C6">
    <cfRule type="containsText" dxfId="4" priority="24" operator="containsText" text="Please fill in data">
      <formula>NOT(ISERROR(SEARCH("Please fill in data",C6)))</formula>
    </cfRule>
  </conditionalFormatting>
  <conditionalFormatting sqref="C19:C56">
    <cfRule type="containsText" dxfId="3" priority="20" operator="containsText" text="Please fill in data">
      <formula>NOT(ISERROR(SEARCH("Please fill in data",C19)))</formula>
    </cfRule>
  </conditionalFormatting>
  <conditionalFormatting sqref="C19">
    <cfRule type="containsText" dxfId="2" priority="5" operator="containsText" text="Please fill in data">
      <formula>NOT(ISERROR(SEARCH("Please fill in data",C19)))</formula>
    </cfRule>
  </conditionalFormatting>
  <conditionalFormatting sqref="C8 C10 C12 C14 C16 C18">
    <cfRule type="containsText" dxfId="1" priority="2" operator="containsText" text="Please fill in data">
      <formula>NOT(ISERROR(SEARCH("Please fill in data",C8)))</formula>
    </cfRule>
  </conditionalFormatting>
  <conditionalFormatting sqref="C21 C23 C25 C27 C29 C31 C33 C35 C37 C39 C41 C43 C45 C47 C49 C51 C53 C55">
    <cfRule type="containsText" dxfId="0" priority="1" operator="containsText" text="Please fill in data">
      <formula>NOT(ISERROR(SEARCH("Please fill in data",C21)))</formula>
    </cfRule>
  </conditionalFormatting>
  <hyperlinks>
    <hyperlink ref="D6" r:id="rId1" display="ID provided by fund manager/direct investor. Unique identifier of asset known by the direct fund manager/direct investor. This ID should remain unchanged for every period. Aligned with INREV ALI, click to see the details." xr:uid="{A2DB577D-A096-4D4E-8B70-78FF45B81905}"/>
    <hyperlink ref="D7" r:id="rId2" xr:uid="{DC08B7EC-91F9-4515-8D92-68C587BC2EB0}"/>
    <hyperlink ref="D8" r:id="rId3" xr:uid="{93C69DE4-7C78-4339-8AFD-15AECFD2D13C}"/>
    <hyperlink ref="D9" r:id="rId4" xr:uid="{39C8C166-2263-4626-9A7B-56FE0B0879AE}"/>
    <hyperlink ref="D10" r:id="rId5" xr:uid="{1B2E15FB-9FD2-43E3-97B2-D51000A5433F}"/>
    <hyperlink ref="D11" r:id="rId6" xr:uid="{1DAB92CC-FCA3-4EBF-AA0F-F89995D3CF8F}"/>
    <hyperlink ref="D12" r:id="rId7" xr:uid="{065635A2-22F7-4AD0-B9E1-FD5084D3A677}"/>
    <hyperlink ref="D13" r:id="rId8" display="Geocoding is the process of converting addresses (like &quot;1600 Amphitheatre Parkway, Mountain View, CA&quot;) into geographic coordinates (like latitude 37.423021 and longitude -122.083739). The following website https://plus.codes/ needs to be used to lookup the correct GEO code. GEO code should be provided in the following format: 52.337063,4.873062. Aligned with INREV ALI, click to see the details." xr:uid="{A361D019-1B0C-4F11-BA74-397512273A63}"/>
    <hyperlink ref="D14" r:id="rId9" display="Asset use (e.g. retail, office, industrial, residential, etc).  Main asset use is determined by the local authority classification or is manager defined. If the share of market rent of any single asset use type is greater than 50% select this as the main asset use. If none of the types has a share greater than 50%, the asset type should be defined as mixed. Aligned with INREV ALI, click to see the details." xr:uid="{E8B30922-4AB6-4D24-B64C-A637E2C13644}"/>
    <hyperlink ref="D15" r:id="rId10" display="Asset sub-type depends on the asset type. (eg for residential: student housing, social housing, etc). If the share of market rent of any single sub-asset use type is greater than 50% select this as the main asset use. If none of the types has a share greater than 50%, the asset sub type should be defined as mixed. Aligned with INREV ALI, click to see the details." xr:uid="{86B1F431-88A4-48E3-BC6B-BD05BA088D77}"/>
    <hyperlink ref="D16" r:id="rId11" xr:uid="{6C142ED8-0EE8-4EDB-B999-17F86BAA708E}"/>
    <hyperlink ref="D17" r:id="rId12" xr:uid="{E116D2B4-472A-496E-BBB5-4F9FCE7853AB}"/>
    <hyperlink ref="D18" r:id="rId13" display="ID provided by fund manager. Unique identifier of asset known by the fund manager. This ID should only change when the asset is sold to another fund or investor. Aligned with INREV ALI, click to see the details." xr:uid="{FA9355B0-58BA-4F50-A708-4DF4601D1177}"/>
  </hyperlinks>
  <pageMargins left="0.7" right="0.7" top="0.75" bottom="0.75" header="0.3" footer="0.3"/>
  <pageSetup paperSize="9" orientation="portrait" r:id="rId14"/>
  <drawing r:id="rId15"/>
  <extLst>
    <ext xmlns:x14="http://schemas.microsoft.com/office/spreadsheetml/2009/9/main" uri="{CCE6A557-97BC-4b89-ADB6-D9C93CAAB3DF}">
      <x14:dataValidations xmlns:xm="http://schemas.microsoft.com/office/excel/2006/main" count="1">
        <x14:dataValidation type="list" allowBlank="1" showInputMessage="1" showErrorMessage="1" xr:uid="{FBCA2C51-3347-42AA-AF10-51DFA2CAEE97}">
          <x14:formula1>
            <xm:f>'Dropdown Options'!#REF!</xm:f>
          </x14:formula1>
          <xm:sqref>E50:G50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6F060-08EA-4D82-8BCA-5C2548D9A1F4}">
  <sheetPr>
    <tabColor theme="0"/>
  </sheetPr>
  <dimension ref="A1:O424"/>
  <sheetViews>
    <sheetView topLeftCell="D1" workbookViewId="0">
      <selection activeCell="I11" sqref="I11"/>
    </sheetView>
  </sheetViews>
  <sheetFormatPr defaultRowHeight="12.75"/>
  <cols>
    <col min="1" max="1" width="16.28515625" customWidth="1"/>
    <col min="2" max="2" width="20.7109375" customWidth="1"/>
    <col min="3" max="3" width="81" bestFit="1" customWidth="1"/>
    <col min="8" max="8" width="24.28515625" bestFit="1" customWidth="1"/>
    <col min="10" max="10" width="63.7109375" bestFit="1" customWidth="1"/>
    <col min="11" max="11" width="42.7109375" bestFit="1" customWidth="1"/>
  </cols>
  <sheetData>
    <row r="1" spans="1:15" ht="35.1" customHeight="1">
      <c r="A1" s="84" t="s">
        <v>1956</v>
      </c>
    </row>
    <row r="5" spans="1:15" ht="13.15" customHeight="1"/>
    <row r="6" spans="1:15" ht="13.15" customHeight="1">
      <c r="A6" s="3" t="s">
        <v>152</v>
      </c>
      <c r="B6" s="3" t="s">
        <v>1970</v>
      </c>
      <c r="C6" s="3" t="s">
        <v>1962</v>
      </c>
      <c r="D6" s="3"/>
      <c r="E6" s="3" t="s">
        <v>25</v>
      </c>
      <c r="F6" s="3" t="s">
        <v>203</v>
      </c>
      <c r="G6" s="3" t="s">
        <v>204</v>
      </c>
      <c r="H6" s="3" t="s">
        <v>205</v>
      </c>
      <c r="I6" s="3" t="s">
        <v>206</v>
      </c>
      <c r="J6" s="3" t="s">
        <v>1486</v>
      </c>
      <c r="K6" s="3" t="s">
        <v>1955</v>
      </c>
      <c r="L6" s="44" t="s">
        <v>1433</v>
      </c>
      <c r="M6" s="44" t="s">
        <v>3</v>
      </c>
      <c r="N6" s="44" t="s">
        <v>2202</v>
      </c>
      <c r="O6" s="44" t="s">
        <v>2203</v>
      </c>
    </row>
    <row r="7" spans="1:15">
      <c r="A7" s="10" t="s">
        <v>1975</v>
      </c>
      <c r="B7" s="10" t="s">
        <v>1964</v>
      </c>
      <c r="C7" s="10" t="s">
        <v>348</v>
      </c>
      <c r="D7" s="10" t="s">
        <v>349</v>
      </c>
      <c r="E7" s="10">
        <v>2020</v>
      </c>
      <c r="F7" s="10" t="s">
        <v>207</v>
      </c>
      <c r="G7" s="10" t="s">
        <v>194</v>
      </c>
      <c r="H7" s="10" t="s">
        <v>194</v>
      </c>
      <c r="I7" s="10" t="s">
        <v>208</v>
      </c>
      <c r="J7" s="10" t="s">
        <v>1487</v>
      </c>
      <c r="K7" s="10" t="s">
        <v>1904</v>
      </c>
      <c r="L7" s="95" t="s">
        <v>359</v>
      </c>
      <c r="M7" s="95">
        <v>2025</v>
      </c>
      <c r="N7" s="95">
        <v>1.5</v>
      </c>
      <c r="O7" s="95" t="s">
        <v>752</v>
      </c>
    </row>
    <row r="8" spans="1:15">
      <c r="A8" s="10" t="s">
        <v>259</v>
      </c>
      <c r="B8" s="10" t="s">
        <v>1965</v>
      </c>
      <c r="C8" s="10" t="s">
        <v>363</v>
      </c>
      <c r="D8" s="10" t="s">
        <v>364</v>
      </c>
      <c r="E8" s="10">
        <v>2021</v>
      </c>
      <c r="F8" s="10" t="s">
        <v>209</v>
      </c>
      <c r="G8" s="10" t="s">
        <v>195</v>
      </c>
      <c r="H8" s="10" t="s">
        <v>210</v>
      </c>
      <c r="I8" s="10" t="s">
        <v>211</v>
      </c>
      <c r="J8" s="10" t="s">
        <v>1488</v>
      </c>
      <c r="K8" s="10" t="s">
        <v>1905</v>
      </c>
      <c r="L8" s="96" t="s">
        <v>374</v>
      </c>
      <c r="M8" s="96">
        <v>2024</v>
      </c>
      <c r="N8" s="95">
        <v>2</v>
      </c>
      <c r="O8" s="95" t="s">
        <v>759</v>
      </c>
    </row>
    <row r="9" spans="1:15">
      <c r="A9" s="10" t="s">
        <v>1976</v>
      </c>
      <c r="B9" s="10" t="s">
        <v>1968</v>
      </c>
      <c r="C9" s="10" t="s">
        <v>377</v>
      </c>
      <c r="D9" s="10" t="s">
        <v>378</v>
      </c>
      <c r="E9" s="10">
        <v>2022</v>
      </c>
      <c r="F9" s="10"/>
      <c r="G9" s="10" t="s">
        <v>212</v>
      </c>
      <c r="H9" s="10" t="s">
        <v>213</v>
      </c>
      <c r="I9" s="10" t="s">
        <v>214</v>
      </c>
      <c r="J9" s="10" t="s">
        <v>1489</v>
      </c>
      <c r="K9" s="10" t="s">
        <v>1906</v>
      </c>
      <c r="L9" s="96" t="s">
        <v>388</v>
      </c>
      <c r="M9" s="96">
        <v>2023</v>
      </c>
    </row>
    <row r="10" spans="1:15">
      <c r="A10" s="10" t="s">
        <v>1977</v>
      </c>
      <c r="B10" s="10" t="s">
        <v>1966</v>
      </c>
      <c r="C10" s="10" t="s">
        <v>392</v>
      </c>
      <c r="D10" s="10" t="s">
        <v>393</v>
      </c>
      <c r="E10" s="10">
        <v>2023</v>
      </c>
      <c r="F10" s="10"/>
      <c r="G10" s="10" t="s">
        <v>215</v>
      </c>
      <c r="H10" s="10" t="s">
        <v>216</v>
      </c>
      <c r="I10" s="10" t="s">
        <v>2267</v>
      </c>
      <c r="J10" s="10" t="s">
        <v>1490</v>
      </c>
      <c r="K10" s="10" t="s">
        <v>1907</v>
      </c>
      <c r="L10" s="96" t="s">
        <v>403</v>
      </c>
      <c r="M10" s="96">
        <v>2022</v>
      </c>
    </row>
    <row r="11" spans="1:15">
      <c r="A11" s="10" t="s">
        <v>1978</v>
      </c>
      <c r="B11" s="10" t="s">
        <v>1969</v>
      </c>
      <c r="C11" s="10" t="s">
        <v>407</v>
      </c>
      <c r="D11" s="10" t="s">
        <v>408</v>
      </c>
      <c r="E11" s="10">
        <v>2024</v>
      </c>
      <c r="F11" s="10"/>
      <c r="G11" s="10" t="s">
        <v>217</v>
      </c>
      <c r="H11" s="10" t="s">
        <v>218</v>
      </c>
      <c r="I11" s="10"/>
      <c r="J11" s="10" t="s">
        <v>1491</v>
      </c>
      <c r="K11" s="10" t="s">
        <v>1908</v>
      </c>
      <c r="L11" s="96" t="s">
        <v>415</v>
      </c>
      <c r="M11" s="96">
        <v>2021</v>
      </c>
    </row>
    <row r="12" spans="1:15">
      <c r="A12" s="10" t="s">
        <v>1979</v>
      </c>
      <c r="B12" s="10" t="s">
        <v>867</v>
      </c>
      <c r="C12" s="10" t="s">
        <v>418</v>
      </c>
      <c r="D12" s="10" t="s">
        <v>419</v>
      </c>
      <c r="E12" s="10">
        <v>2025</v>
      </c>
      <c r="F12" s="10"/>
      <c r="G12" s="10" t="s">
        <v>219</v>
      </c>
      <c r="H12" s="10" t="s">
        <v>220</v>
      </c>
      <c r="I12" s="10"/>
      <c r="J12" s="10" t="s">
        <v>1492</v>
      </c>
      <c r="K12" s="10" t="s">
        <v>1909</v>
      </c>
      <c r="L12" s="97" t="s">
        <v>427</v>
      </c>
      <c r="M12" s="96">
        <v>2020</v>
      </c>
    </row>
    <row r="13" spans="1:15">
      <c r="A13" s="10" t="s">
        <v>1980</v>
      </c>
      <c r="B13" s="10" t="s">
        <v>1967</v>
      </c>
      <c r="C13" s="10" t="s">
        <v>430</v>
      </c>
      <c r="D13" s="10" t="s">
        <v>431</v>
      </c>
      <c r="E13" s="10">
        <v>2026</v>
      </c>
      <c r="F13" s="10"/>
      <c r="G13" s="10" t="s">
        <v>196</v>
      </c>
      <c r="H13" s="10" t="s">
        <v>221</v>
      </c>
      <c r="I13" s="10"/>
      <c r="J13" s="10" t="s">
        <v>1493</v>
      </c>
      <c r="K13" s="10" t="s">
        <v>1910</v>
      </c>
      <c r="L13" s="28"/>
      <c r="M13" s="96">
        <f t="shared" ref="M13:M27" si="0">M12-1</f>
        <v>2019</v>
      </c>
    </row>
    <row r="14" spans="1:15">
      <c r="C14" s="10" t="s">
        <v>441</v>
      </c>
      <c r="D14" s="10" t="s">
        <v>442</v>
      </c>
      <c r="E14" s="10">
        <v>2027</v>
      </c>
      <c r="F14" s="10"/>
      <c r="G14" s="10" t="s">
        <v>197</v>
      </c>
      <c r="H14" s="10" t="s">
        <v>222</v>
      </c>
      <c r="I14" s="10"/>
      <c r="J14" s="10" t="s">
        <v>1494</v>
      </c>
      <c r="K14" s="10" t="s">
        <v>1911</v>
      </c>
      <c r="M14" s="96">
        <f t="shared" si="0"/>
        <v>2018</v>
      </c>
    </row>
    <row r="15" spans="1:15">
      <c r="C15" s="10" t="s">
        <v>452</v>
      </c>
      <c r="D15" s="10" t="s">
        <v>453</v>
      </c>
      <c r="E15" s="10">
        <v>2028</v>
      </c>
      <c r="F15" s="10"/>
      <c r="G15" s="10" t="s">
        <v>198</v>
      </c>
      <c r="H15" s="10" t="s">
        <v>223</v>
      </c>
      <c r="I15" s="10"/>
      <c r="J15" s="10" t="s">
        <v>1495</v>
      </c>
      <c r="K15" s="10" t="s">
        <v>1912</v>
      </c>
      <c r="M15" s="96">
        <f t="shared" si="0"/>
        <v>2017</v>
      </c>
    </row>
    <row r="16" spans="1:15">
      <c r="C16" s="10" t="s">
        <v>462</v>
      </c>
      <c r="D16" s="10" t="s">
        <v>463</v>
      </c>
      <c r="E16" s="10">
        <v>2029</v>
      </c>
      <c r="F16" s="10"/>
      <c r="G16" s="10" t="s">
        <v>199</v>
      </c>
      <c r="H16" s="10" t="s">
        <v>224</v>
      </c>
      <c r="I16" s="10"/>
      <c r="J16" s="10" t="s">
        <v>1496</v>
      </c>
      <c r="K16" s="10" t="s">
        <v>1913</v>
      </c>
      <c r="M16" s="96">
        <f t="shared" si="0"/>
        <v>2016</v>
      </c>
    </row>
    <row r="17" spans="3:13">
      <c r="C17" s="10" t="s">
        <v>472</v>
      </c>
      <c r="D17" s="10" t="s">
        <v>473</v>
      </c>
      <c r="E17" s="10">
        <v>2030</v>
      </c>
      <c r="F17" s="10"/>
      <c r="G17" s="10" t="s">
        <v>200</v>
      </c>
      <c r="H17" s="10" t="s">
        <v>225</v>
      </c>
      <c r="I17" s="10"/>
      <c r="J17" s="10" t="s">
        <v>1497</v>
      </c>
      <c r="K17" s="10" t="s">
        <v>1914</v>
      </c>
      <c r="M17" s="96">
        <f t="shared" si="0"/>
        <v>2015</v>
      </c>
    </row>
    <row r="18" spans="3:13">
      <c r="C18" s="10" t="s">
        <v>480</v>
      </c>
      <c r="D18" s="10" t="s">
        <v>481</v>
      </c>
      <c r="E18" s="10">
        <v>2031</v>
      </c>
      <c r="F18" s="10"/>
      <c r="G18" s="10" t="s">
        <v>201</v>
      </c>
      <c r="H18" s="10" t="s">
        <v>226</v>
      </c>
      <c r="I18" s="10"/>
      <c r="J18" s="10" t="s">
        <v>1498</v>
      </c>
      <c r="K18" s="10" t="s">
        <v>1915</v>
      </c>
      <c r="M18" s="96">
        <f t="shared" si="0"/>
        <v>2014</v>
      </c>
    </row>
    <row r="19" spans="3:13">
      <c r="C19" s="10" t="s">
        <v>490</v>
      </c>
      <c r="D19" s="10" t="s">
        <v>491</v>
      </c>
      <c r="E19" s="10">
        <v>2032</v>
      </c>
      <c r="F19" s="10"/>
      <c r="G19" s="10" t="s">
        <v>202</v>
      </c>
      <c r="H19" s="10" t="s">
        <v>227</v>
      </c>
      <c r="I19" s="10"/>
      <c r="J19" s="10" t="s">
        <v>1499</v>
      </c>
      <c r="K19" s="10" t="s">
        <v>1916</v>
      </c>
      <c r="M19" s="96">
        <f t="shared" si="0"/>
        <v>2013</v>
      </c>
    </row>
    <row r="20" spans="3:13">
      <c r="C20" s="10" t="s">
        <v>499</v>
      </c>
      <c r="D20" s="10" t="s">
        <v>500</v>
      </c>
      <c r="E20" s="10">
        <v>2033</v>
      </c>
      <c r="F20" s="10"/>
      <c r="G20" s="10"/>
      <c r="H20" s="10" t="s">
        <v>228</v>
      </c>
      <c r="I20" s="10"/>
      <c r="J20" s="10" t="s">
        <v>1500</v>
      </c>
      <c r="K20" s="10" t="s">
        <v>1917</v>
      </c>
      <c r="M20" s="96">
        <f t="shared" si="0"/>
        <v>2012</v>
      </c>
    </row>
    <row r="21" spans="3:13">
      <c r="C21" s="10" t="s">
        <v>509</v>
      </c>
      <c r="D21" s="10" t="s">
        <v>510</v>
      </c>
      <c r="E21" s="10">
        <v>2034</v>
      </c>
      <c r="F21" s="10"/>
      <c r="G21" s="10"/>
      <c r="H21" s="10" t="s">
        <v>229</v>
      </c>
      <c r="I21" s="10"/>
      <c r="J21" s="10" t="s">
        <v>1501</v>
      </c>
      <c r="K21" s="10" t="s">
        <v>1918</v>
      </c>
      <c r="M21" s="96">
        <f t="shared" si="0"/>
        <v>2011</v>
      </c>
    </row>
    <row r="22" spans="3:13">
      <c r="C22" s="10" t="s">
        <v>519</v>
      </c>
      <c r="D22" s="10" t="s">
        <v>520</v>
      </c>
      <c r="E22" s="10">
        <v>2035</v>
      </c>
      <c r="F22" s="10"/>
      <c r="G22" s="10"/>
      <c r="H22" s="10" t="s">
        <v>230</v>
      </c>
      <c r="I22" s="10"/>
      <c r="J22" s="10" t="s">
        <v>1502</v>
      </c>
      <c r="K22" s="10" t="s">
        <v>1919</v>
      </c>
      <c r="M22" s="96">
        <f t="shared" si="0"/>
        <v>2010</v>
      </c>
    </row>
    <row r="23" spans="3:13">
      <c r="C23" s="10" t="s">
        <v>528</v>
      </c>
      <c r="D23" s="10" t="s">
        <v>529</v>
      </c>
      <c r="E23" s="10">
        <v>2036</v>
      </c>
      <c r="F23" s="10"/>
      <c r="G23" s="10"/>
      <c r="H23" s="10" t="s">
        <v>231</v>
      </c>
      <c r="I23" s="10"/>
      <c r="J23" s="10" t="s">
        <v>1503</v>
      </c>
      <c r="K23" s="10" t="s">
        <v>1920</v>
      </c>
      <c r="M23" s="96">
        <f t="shared" si="0"/>
        <v>2009</v>
      </c>
    </row>
    <row r="24" spans="3:13">
      <c r="C24" s="10" t="s">
        <v>538</v>
      </c>
      <c r="D24" s="10" t="s">
        <v>539</v>
      </c>
      <c r="E24" s="10">
        <v>2037</v>
      </c>
      <c r="F24" s="10"/>
      <c r="G24" s="10"/>
      <c r="H24" s="10" t="s">
        <v>232</v>
      </c>
      <c r="I24" s="10"/>
      <c r="J24" s="10" t="s">
        <v>1504</v>
      </c>
      <c r="K24" s="10" t="s">
        <v>1921</v>
      </c>
      <c r="M24" s="96">
        <f t="shared" si="0"/>
        <v>2008</v>
      </c>
    </row>
    <row r="25" spans="3:13">
      <c r="C25" s="10" t="s">
        <v>546</v>
      </c>
      <c r="D25" s="10" t="s">
        <v>547</v>
      </c>
      <c r="E25" s="10">
        <v>2038</v>
      </c>
      <c r="F25" s="10"/>
      <c r="G25" s="10"/>
      <c r="H25" s="10" t="s">
        <v>233</v>
      </c>
      <c r="I25" s="10"/>
      <c r="J25" s="10" t="s">
        <v>1505</v>
      </c>
      <c r="K25" s="10" t="s">
        <v>1922</v>
      </c>
      <c r="M25" s="96">
        <f t="shared" si="0"/>
        <v>2007</v>
      </c>
    </row>
    <row r="26" spans="3:13">
      <c r="C26" s="10" t="s">
        <v>556</v>
      </c>
      <c r="D26" s="10" t="s">
        <v>557</v>
      </c>
      <c r="E26" s="10">
        <v>2039</v>
      </c>
      <c r="F26" s="10"/>
      <c r="G26" s="10"/>
      <c r="H26" s="10" t="s">
        <v>234</v>
      </c>
      <c r="I26" s="10"/>
      <c r="J26" s="10" t="s">
        <v>1506</v>
      </c>
      <c r="K26" s="10" t="s">
        <v>1923</v>
      </c>
      <c r="M26" s="97">
        <f t="shared" si="0"/>
        <v>2006</v>
      </c>
    </row>
    <row r="27" spans="3:13">
      <c r="C27" s="10" t="s">
        <v>565</v>
      </c>
      <c r="D27" s="10" t="s">
        <v>566</v>
      </c>
      <c r="E27" s="10">
        <v>2040</v>
      </c>
      <c r="F27" s="10"/>
      <c r="G27" s="10"/>
      <c r="H27" s="10" t="s">
        <v>217</v>
      </c>
      <c r="I27" s="10"/>
      <c r="J27" s="10" t="s">
        <v>1507</v>
      </c>
      <c r="K27" s="10" t="s">
        <v>1924</v>
      </c>
      <c r="M27" s="97">
        <f t="shared" si="0"/>
        <v>2005</v>
      </c>
    </row>
    <row r="28" spans="3:13">
      <c r="C28" s="10" t="s">
        <v>574</v>
      </c>
      <c r="D28" s="10" t="s">
        <v>575</v>
      </c>
      <c r="E28" s="10">
        <v>2041</v>
      </c>
      <c r="F28" s="10"/>
      <c r="G28" s="10"/>
      <c r="H28" s="10" t="s">
        <v>235</v>
      </c>
      <c r="I28" s="10"/>
      <c r="J28" s="10" t="s">
        <v>1508</v>
      </c>
      <c r="K28" s="10" t="s">
        <v>1925</v>
      </c>
    </row>
    <row r="29" spans="3:13">
      <c r="C29" s="10" t="s">
        <v>584</v>
      </c>
      <c r="D29" s="10" t="s">
        <v>585</v>
      </c>
      <c r="E29" s="10">
        <v>2042</v>
      </c>
      <c r="F29" s="10"/>
      <c r="G29" s="10"/>
      <c r="H29" s="10" t="s">
        <v>236</v>
      </c>
      <c r="I29" s="10"/>
      <c r="J29" s="10" t="s">
        <v>1509</v>
      </c>
      <c r="K29" s="10" t="s">
        <v>1926</v>
      </c>
    </row>
    <row r="30" spans="3:13">
      <c r="C30" s="10" t="s">
        <v>592</v>
      </c>
      <c r="D30" s="10" t="s">
        <v>593</v>
      </c>
      <c r="E30" s="10">
        <v>2043</v>
      </c>
      <c r="F30" s="10"/>
      <c r="G30" s="10"/>
      <c r="H30" s="10" t="s">
        <v>196</v>
      </c>
      <c r="I30" s="10"/>
      <c r="J30" s="10" t="s">
        <v>1510</v>
      </c>
      <c r="K30" s="10" t="s">
        <v>1927</v>
      </c>
    </row>
    <row r="31" spans="3:13">
      <c r="C31" s="10" t="s">
        <v>600</v>
      </c>
      <c r="D31" s="10" t="s">
        <v>601</v>
      </c>
      <c r="E31" s="10">
        <v>2044</v>
      </c>
      <c r="F31" s="10"/>
      <c r="G31" s="10"/>
      <c r="H31" s="10" t="s">
        <v>237</v>
      </c>
      <c r="I31" s="10"/>
      <c r="J31" s="10" t="s">
        <v>1511</v>
      </c>
      <c r="K31" s="10" t="s">
        <v>1928</v>
      </c>
    </row>
    <row r="32" spans="3:13">
      <c r="C32" s="10" t="s">
        <v>609</v>
      </c>
      <c r="D32" s="10" t="s">
        <v>610</v>
      </c>
      <c r="E32" s="10">
        <v>2045</v>
      </c>
      <c r="F32" s="10"/>
      <c r="G32" s="10"/>
      <c r="H32" s="10" t="s">
        <v>238</v>
      </c>
      <c r="I32" s="10"/>
      <c r="J32" s="10" t="s">
        <v>1512</v>
      </c>
      <c r="K32" s="10" t="s">
        <v>1929</v>
      </c>
    </row>
    <row r="33" spans="3:11">
      <c r="C33" s="10" t="s">
        <v>618</v>
      </c>
      <c r="D33" s="10" t="s">
        <v>619</v>
      </c>
      <c r="E33" s="10">
        <v>2046</v>
      </c>
      <c r="F33" s="10"/>
      <c r="G33" s="10"/>
      <c r="H33" s="10" t="s">
        <v>239</v>
      </c>
      <c r="I33" s="10"/>
      <c r="J33" s="10" t="s">
        <v>1513</v>
      </c>
      <c r="K33" s="10" t="s">
        <v>1930</v>
      </c>
    </row>
    <row r="34" spans="3:11">
      <c r="C34" s="10" t="s">
        <v>627</v>
      </c>
      <c r="D34" s="10" t="s">
        <v>628</v>
      </c>
      <c r="E34" s="10">
        <v>2047</v>
      </c>
      <c r="F34" s="10"/>
      <c r="G34" s="10"/>
      <c r="H34" s="10" t="s">
        <v>240</v>
      </c>
      <c r="I34" s="10"/>
      <c r="J34" s="10" t="s">
        <v>1514</v>
      </c>
      <c r="K34" s="10" t="s">
        <v>1931</v>
      </c>
    </row>
    <row r="35" spans="3:11">
      <c r="C35" s="10" t="s">
        <v>636</v>
      </c>
      <c r="D35" s="10" t="s">
        <v>637</v>
      </c>
      <c r="E35" s="10">
        <v>2048</v>
      </c>
      <c r="F35" s="10"/>
      <c r="G35" s="10"/>
      <c r="H35" s="10" t="s">
        <v>241</v>
      </c>
      <c r="I35" s="10"/>
      <c r="J35" s="10" t="s">
        <v>1515</v>
      </c>
      <c r="K35" s="10" t="s">
        <v>1932</v>
      </c>
    </row>
    <row r="36" spans="3:11">
      <c r="C36" s="10" t="s">
        <v>644</v>
      </c>
      <c r="D36" s="10" t="s">
        <v>645</v>
      </c>
      <c r="E36" s="10">
        <v>2049</v>
      </c>
      <c r="F36" s="10"/>
      <c r="G36" s="10"/>
      <c r="H36" s="10" t="s">
        <v>242</v>
      </c>
      <c r="I36" s="10"/>
      <c r="J36" s="10" t="s">
        <v>1516</v>
      </c>
      <c r="K36" s="10" t="s">
        <v>1933</v>
      </c>
    </row>
    <row r="37" spans="3:11">
      <c r="C37" s="10" t="s">
        <v>652</v>
      </c>
      <c r="D37" s="10" t="s">
        <v>653</v>
      </c>
      <c r="E37" s="10">
        <v>2050</v>
      </c>
      <c r="F37" s="10"/>
      <c r="G37" s="10"/>
      <c r="H37" s="10" t="s">
        <v>243</v>
      </c>
      <c r="I37" s="10"/>
      <c r="J37" s="10" t="s">
        <v>1517</v>
      </c>
      <c r="K37" s="10" t="s">
        <v>1934</v>
      </c>
    </row>
    <row r="38" spans="3:11">
      <c r="C38" s="10" t="s">
        <v>660</v>
      </c>
      <c r="D38" s="10" t="s">
        <v>661</v>
      </c>
      <c r="E38" s="10">
        <v>2051</v>
      </c>
      <c r="F38" s="10"/>
      <c r="G38" s="10"/>
      <c r="H38" s="10" t="s">
        <v>244</v>
      </c>
      <c r="I38" s="10"/>
      <c r="J38" s="10" t="s">
        <v>1518</v>
      </c>
      <c r="K38" s="10" t="s">
        <v>1935</v>
      </c>
    </row>
    <row r="39" spans="3:11">
      <c r="C39" s="10" t="s">
        <v>669</v>
      </c>
      <c r="D39" s="10" t="s">
        <v>670</v>
      </c>
      <c r="E39" s="10">
        <v>2052</v>
      </c>
      <c r="F39" s="10"/>
      <c r="G39" s="10"/>
      <c r="H39" s="10" t="s">
        <v>245</v>
      </c>
      <c r="I39" s="10"/>
      <c r="J39" s="10" t="s">
        <v>1519</v>
      </c>
      <c r="K39" s="10" t="s">
        <v>2262</v>
      </c>
    </row>
    <row r="40" spans="3:11">
      <c r="C40" s="10" t="s">
        <v>677</v>
      </c>
      <c r="D40" s="10" t="s">
        <v>678</v>
      </c>
      <c r="E40" s="10">
        <v>2053</v>
      </c>
      <c r="F40" s="10"/>
      <c r="G40" s="10"/>
      <c r="H40" s="10" t="s">
        <v>246</v>
      </c>
      <c r="I40" s="10"/>
      <c r="J40" s="10" t="s">
        <v>1520</v>
      </c>
      <c r="K40" s="10" t="s">
        <v>1936</v>
      </c>
    </row>
    <row r="41" spans="3:11">
      <c r="C41" s="10" t="s">
        <v>686</v>
      </c>
      <c r="D41" s="10" t="s">
        <v>687</v>
      </c>
      <c r="E41" s="10">
        <v>2054</v>
      </c>
      <c r="F41" s="10"/>
      <c r="G41" s="10"/>
      <c r="H41" s="10" t="s">
        <v>247</v>
      </c>
      <c r="I41" s="10"/>
      <c r="J41" s="10" t="s">
        <v>1521</v>
      </c>
      <c r="K41" s="10" t="s">
        <v>1937</v>
      </c>
    </row>
    <row r="42" spans="3:11">
      <c r="E42" s="10">
        <v>2055</v>
      </c>
      <c r="F42" s="10"/>
      <c r="G42" s="10"/>
      <c r="H42" s="10" t="s">
        <v>248</v>
      </c>
      <c r="I42" s="10"/>
      <c r="J42" s="10" t="s">
        <v>1522</v>
      </c>
      <c r="K42" s="10" t="s">
        <v>1938</v>
      </c>
    </row>
    <row r="43" spans="3:11">
      <c r="E43" s="10">
        <v>2056</v>
      </c>
      <c r="F43" s="10"/>
      <c r="G43" s="10"/>
      <c r="H43" s="10" t="s">
        <v>249</v>
      </c>
      <c r="I43" s="10"/>
      <c r="J43" s="10" t="s">
        <v>1523</v>
      </c>
      <c r="K43" s="10" t="s">
        <v>1939</v>
      </c>
    </row>
    <row r="44" spans="3:11">
      <c r="E44" s="10">
        <v>2057</v>
      </c>
      <c r="F44" s="10"/>
      <c r="G44" s="10"/>
      <c r="H44" s="10" t="s">
        <v>250</v>
      </c>
      <c r="I44" s="10"/>
      <c r="J44" s="10" t="s">
        <v>1524</v>
      </c>
      <c r="K44" s="10" t="s">
        <v>1940</v>
      </c>
    </row>
    <row r="45" spans="3:11">
      <c r="E45" s="10">
        <v>2058</v>
      </c>
      <c r="F45" s="10"/>
      <c r="G45" s="10"/>
      <c r="H45" s="10" t="s">
        <v>251</v>
      </c>
      <c r="I45" s="10"/>
      <c r="J45" s="10" t="s">
        <v>1525</v>
      </c>
      <c r="K45" s="10" t="s">
        <v>1941</v>
      </c>
    </row>
    <row r="46" spans="3:11">
      <c r="E46" s="10">
        <v>2059</v>
      </c>
      <c r="F46" s="10"/>
      <c r="G46" s="10"/>
      <c r="H46" s="10" t="s">
        <v>252</v>
      </c>
      <c r="I46" s="10"/>
      <c r="J46" s="10" t="s">
        <v>1526</v>
      </c>
      <c r="K46" s="10" t="s">
        <v>1942</v>
      </c>
    </row>
    <row r="47" spans="3:11">
      <c r="E47" s="10">
        <v>2060</v>
      </c>
      <c r="F47" s="10"/>
      <c r="G47" s="10"/>
      <c r="H47" s="10" t="s">
        <v>253</v>
      </c>
      <c r="I47" s="10"/>
      <c r="J47" s="10" t="s">
        <v>1527</v>
      </c>
      <c r="K47" s="10" t="s">
        <v>1943</v>
      </c>
    </row>
    <row r="48" spans="3:11">
      <c r="E48" s="10">
        <v>2061</v>
      </c>
      <c r="F48" s="10"/>
      <c r="G48" s="10"/>
      <c r="H48" s="10"/>
      <c r="I48" s="10"/>
      <c r="J48" s="10" t="s">
        <v>1528</v>
      </c>
      <c r="K48" s="10" t="s">
        <v>1944</v>
      </c>
    </row>
    <row r="49" spans="5:11">
      <c r="E49" s="10">
        <v>2062</v>
      </c>
      <c r="F49" s="10"/>
      <c r="G49" s="10"/>
      <c r="H49" s="10"/>
      <c r="I49" s="10"/>
      <c r="J49" s="10" t="s">
        <v>1529</v>
      </c>
      <c r="K49" s="10" t="s">
        <v>1945</v>
      </c>
    </row>
    <row r="50" spans="5:11">
      <c r="E50" s="10">
        <v>2063</v>
      </c>
      <c r="F50" s="10"/>
      <c r="G50" s="10"/>
      <c r="H50" s="10"/>
      <c r="I50" s="10"/>
      <c r="J50" s="10" t="s">
        <v>1530</v>
      </c>
      <c r="K50" s="10" t="s">
        <v>1946</v>
      </c>
    </row>
    <row r="51" spans="5:11">
      <c r="E51" s="10">
        <v>2064</v>
      </c>
      <c r="F51" s="10"/>
      <c r="G51" s="10"/>
      <c r="H51" s="10"/>
      <c r="I51" s="10"/>
      <c r="J51" s="10" t="s">
        <v>1531</v>
      </c>
      <c r="K51" s="10" t="s">
        <v>1947</v>
      </c>
    </row>
    <row r="52" spans="5:11">
      <c r="E52" s="10">
        <v>2065</v>
      </c>
      <c r="F52" s="10"/>
      <c r="G52" s="10"/>
      <c r="H52" s="10"/>
      <c r="I52" s="10"/>
      <c r="J52" s="10" t="s">
        <v>1532</v>
      </c>
      <c r="K52" s="10" t="s">
        <v>1948</v>
      </c>
    </row>
    <row r="53" spans="5:11">
      <c r="E53" s="10">
        <v>2066</v>
      </c>
      <c r="F53" s="10"/>
      <c r="G53" s="10"/>
      <c r="H53" s="10"/>
      <c r="I53" s="10"/>
      <c r="J53" s="10" t="s">
        <v>1533</v>
      </c>
      <c r="K53" s="10" t="s">
        <v>1949</v>
      </c>
    </row>
    <row r="54" spans="5:11">
      <c r="E54" s="10">
        <v>2067</v>
      </c>
      <c r="F54" s="10"/>
      <c r="G54" s="10"/>
      <c r="H54" s="10"/>
      <c r="I54" s="10"/>
      <c r="J54" s="10" t="s">
        <v>1534</v>
      </c>
      <c r="K54" s="10" t="s">
        <v>1950</v>
      </c>
    </row>
    <row r="55" spans="5:11">
      <c r="E55" s="10">
        <v>2068</v>
      </c>
      <c r="F55" s="10"/>
      <c r="G55" s="10"/>
      <c r="H55" s="10"/>
      <c r="I55" s="10"/>
      <c r="J55" s="10" t="s">
        <v>1535</v>
      </c>
      <c r="K55" s="10" t="s">
        <v>1951</v>
      </c>
    </row>
    <row r="56" spans="5:11">
      <c r="E56" s="10">
        <v>2069</v>
      </c>
      <c r="F56" s="10"/>
      <c r="G56" s="10"/>
      <c r="H56" s="10"/>
      <c r="I56" s="10"/>
      <c r="J56" s="10" t="s">
        <v>1536</v>
      </c>
      <c r="K56" s="10" t="s">
        <v>1952</v>
      </c>
    </row>
    <row r="57" spans="5:11">
      <c r="E57" s="10">
        <v>2070</v>
      </c>
      <c r="F57" s="10"/>
      <c r="G57" s="10"/>
      <c r="H57" s="10"/>
      <c r="I57" s="10"/>
      <c r="J57" s="10" t="s">
        <v>1537</v>
      </c>
      <c r="K57" s="10" t="s">
        <v>1953</v>
      </c>
    </row>
    <row r="58" spans="5:11">
      <c r="E58" s="10">
        <v>2071</v>
      </c>
      <c r="F58" s="10"/>
      <c r="G58" s="10"/>
      <c r="H58" s="10"/>
      <c r="I58" s="10"/>
      <c r="J58" s="10" t="s">
        <v>1538</v>
      </c>
      <c r="K58" s="10" t="s">
        <v>1450</v>
      </c>
    </row>
    <row r="59" spans="5:11">
      <c r="E59" s="10">
        <v>2072</v>
      </c>
      <c r="F59" s="10"/>
      <c r="G59" s="10"/>
      <c r="H59" s="10"/>
      <c r="I59" s="10"/>
      <c r="J59" s="10" t="s">
        <v>1539</v>
      </c>
      <c r="K59" s="10" t="s">
        <v>1451</v>
      </c>
    </row>
    <row r="60" spans="5:11">
      <c r="E60" s="10">
        <v>2073</v>
      </c>
      <c r="F60" s="10"/>
      <c r="G60" s="10"/>
      <c r="H60" s="10"/>
      <c r="I60" s="10"/>
      <c r="J60" s="10" t="s">
        <v>1540</v>
      </c>
      <c r="K60" s="10" t="s">
        <v>1452</v>
      </c>
    </row>
    <row r="61" spans="5:11">
      <c r="E61" s="10">
        <v>2074</v>
      </c>
      <c r="F61" s="10"/>
      <c r="G61" s="10"/>
      <c r="H61" s="10"/>
      <c r="I61" s="10"/>
      <c r="J61" s="10" t="s">
        <v>1541</v>
      </c>
      <c r="K61" s="10" t="s">
        <v>1453</v>
      </c>
    </row>
    <row r="62" spans="5:11">
      <c r="E62" s="10">
        <v>2075</v>
      </c>
      <c r="F62" s="10"/>
      <c r="G62" s="10"/>
      <c r="H62" s="10"/>
      <c r="I62" s="10"/>
      <c r="J62" s="10" t="s">
        <v>1542</v>
      </c>
      <c r="K62" s="10" t="s">
        <v>1454</v>
      </c>
    </row>
    <row r="63" spans="5:11">
      <c r="E63" s="10">
        <v>2076</v>
      </c>
      <c r="F63" s="10"/>
      <c r="G63" s="10"/>
      <c r="H63" s="10"/>
      <c r="I63" s="10"/>
      <c r="J63" s="10" t="s">
        <v>1543</v>
      </c>
      <c r="K63" s="10" t="s">
        <v>1455</v>
      </c>
    </row>
    <row r="64" spans="5:11">
      <c r="E64" s="10">
        <v>2077</v>
      </c>
      <c r="F64" s="10"/>
      <c r="G64" s="10"/>
      <c r="H64" s="10"/>
      <c r="I64" s="10"/>
      <c r="J64" s="10" t="s">
        <v>1544</v>
      </c>
      <c r="K64" s="10" t="s">
        <v>1456</v>
      </c>
    </row>
    <row r="65" spans="5:11">
      <c r="E65" s="10">
        <v>2078</v>
      </c>
      <c r="F65" s="10"/>
      <c r="G65" s="10"/>
      <c r="H65" s="10"/>
      <c r="I65" s="10"/>
      <c r="J65" s="10" t="s">
        <v>1545</v>
      </c>
      <c r="K65" s="10" t="s">
        <v>1457</v>
      </c>
    </row>
    <row r="66" spans="5:11">
      <c r="E66" s="10">
        <v>2079</v>
      </c>
      <c r="F66" s="10"/>
      <c r="G66" s="10"/>
      <c r="H66" s="10"/>
      <c r="I66" s="10"/>
      <c r="J66" s="10" t="s">
        <v>1546</v>
      </c>
      <c r="K66" s="10" t="s">
        <v>1458</v>
      </c>
    </row>
    <row r="67" spans="5:11">
      <c r="E67" s="10">
        <v>2080</v>
      </c>
      <c r="F67" s="10"/>
      <c r="G67" s="10"/>
      <c r="H67" s="10"/>
      <c r="I67" s="10"/>
      <c r="J67" s="10" t="s">
        <v>1547</v>
      </c>
      <c r="K67" s="10" t="s">
        <v>1459</v>
      </c>
    </row>
    <row r="68" spans="5:11">
      <c r="E68" s="10" t="s">
        <v>4</v>
      </c>
      <c r="F68" s="10"/>
      <c r="G68" s="10"/>
      <c r="H68" s="10"/>
      <c r="I68" s="10"/>
      <c r="J68" s="10" t="s">
        <v>1548</v>
      </c>
      <c r="K68" s="10" t="s">
        <v>1460</v>
      </c>
    </row>
    <row r="69" spans="5:11">
      <c r="F69" s="10"/>
      <c r="G69" s="10"/>
      <c r="H69" s="10"/>
      <c r="I69" s="10"/>
      <c r="J69" s="10" t="s">
        <v>1549</v>
      </c>
      <c r="K69" s="10" t="s">
        <v>1461</v>
      </c>
    </row>
    <row r="70" spans="5:11">
      <c r="F70" s="10"/>
      <c r="G70" s="10"/>
      <c r="H70" s="10"/>
      <c r="I70" s="10"/>
      <c r="J70" s="10" t="s">
        <v>1550</v>
      </c>
      <c r="K70" s="10" t="s">
        <v>1462</v>
      </c>
    </row>
    <row r="71" spans="5:11">
      <c r="F71" s="10"/>
      <c r="G71" s="10"/>
      <c r="H71" s="10"/>
      <c r="I71" s="10"/>
      <c r="J71" s="10" t="s">
        <v>1551</v>
      </c>
      <c r="K71" s="10" t="s">
        <v>1463</v>
      </c>
    </row>
    <row r="72" spans="5:11">
      <c r="F72" s="10"/>
      <c r="G72" s="10"/>
      <c r="H72" s="10"/>
      <c r="I72" s="10"/>
      <c r="J72" s="10" t="s">
        <v>1552</v>
      </c>
      <c r="K72" s="10" t="s">
        <v>1954</v>
      </c>
    </row>
    <row r="73" spans="5:11">
      <c r="F73" s="10"/>
      <c r="G73" s="10"/>
      <c r="H73" s="10"/>
      <c r="I73" s="10"/>
      <c r="J73" s="10" t="s">
        <v>1553</v>
      </c>
      <c r="K73" s="10" t="s">
        <v>1464</v>
      </c>
    </row>
    <row r="74" spans="5:11">
      <c r="F74" s="10"/>
      <c r="G74" s="10"/>
      <c r="H74" s="10"/>
      <c r="I74" s="10"/>
      <c r="J74" s="10" t="s">
        <v>1554</v>
      </c>
      <c r="K74" s="10" t="s">
        <v>1465</v>
      </c>
    </row>
    <row r="75" spans="5:11">
      <c r="F75" s="10"/>
      <c r="G75" s="10"/>
      <c r="H75" s="10"/>
      <c r="I75" s="10"/>
      <c r="J75" s="10" t="s">
        <v>1555</v>
      </c>
      <c r="K75" s="10" t="s">
        <v>1466</v>
      </c>
    </row>
    <row r="76" spans="5:11">
      <c r="F76" s="10"/>
      <c r="G76" s="10"/>
      <c r="H76" s="10"/>
      <c r="I76" s="10"/>
      <c r="J76" s="10" t="s">
        <v>1556</v>
      </c>
      <c r="K76" s="10" t="s">
        <v>1468</v>
      </c>
    </row>
    <row r="77" spans="5:11">
      <c r="F77" s="10"/>
      <c r="G77" s="10"/>
      <c r="H77" s="10"/>
      <c r="I77" s="10"/>
      <c r="J77" s="10" t="s">
        <v>1557</v>
      </c>
      <c r="K77" s="10" t="s">
        <v>1467</v>
      </c>
    </row>
    <row r="78" spans="5:11">
      <c r="F78" s="10"/>
      <c r="G78" s="10"/>
      <c r="H78" s="10"/>
      <c r="I78" s="10"/>
      <c r="J78" s="10" t="s">
        <v>1558</v>
      </c>
      <c r="K78" s="10" t="s">
        <v>1469</v>
      </c>
    </row>
    <row r="79" spans="5:11">
      <c r="F79" s="10"/>
      <c r="G79" s="10"/>
      <c r="H79" s="10"/>
      <c r="I79" s="10"/>
      <c r="J79" s="10" t="s">
        <v>1559</v>
      </c>
      <c r="K79" s="10" t="s">
        <v>1470</v>
      </c>
    </row>
    <row r="80" spans="5:11">
      <c r="F80" s="10"/>
      <c r="G80" s="10"/>
      <c r="H80" s="10"/>
      <c r="I80" s="10"/>
      <c r="J80" s="10" t="s">
        <v>1560</v>
      </c>
      <c r="K80" s="10" t="s">
        <v>1471</v>
      </c>
    </row>
    <row r="81" spans="6:11">
      <c r="F81" s="10"/>
      <c r="G81" s="10"/>
      <c r="H81" s="10"/>
      <c r="I81" s="10"/>
      <c r="J81" s="10" t="s">
        <v>1561</v>
      </c>
      <c r="K81" s="10" t="s">
        <v>1472</v>
      </c>
    </row>
    <row r="82" spans="6:11">
      <c r="F82" s="10"/>
      <c r="G82" s="10"/>
      <c r="H82" s="10"/>
      <c r="I82" s="10"/>
      <c r="J82" s="10" t="s">
        <v>1562</v>
      </c>
      <c r="K82" s="10" t="s">
        <v>1482</v>
      </c>
    </row>
    <row r="83" spans="6:11">
      <c r="F83" s="10"/>
      <c r="G83" s="10"/>
      <c r="H83" s="10"/>
      <c r="I83" s="10"/>
      <c r="J83" s="10" t="s">
        <v>1563</v>
      </c>
      <c r="K83" s="10" t="s">
        <v>1473</v>
      </c>
    </row>
    <row r="84" spans="6:11">
      <c r="F84" s="10"/>
      <c r="G84" s="10"/>
      <c r="H84" s="10"/>
      <c r="I84" s="10"/>
      <c r="J84" s="10" t="s">
        <v>1564</v>
      </c>
      <c r="K84" s="10" t="s">
        <v>1474</v>
      </c>
    </row>
    <row r="85" spans="6:11">
      <c r="F85" s="10"/>
      <c r="G85" s="10"/>
      <c r="H85" s="10"/>
      <c r="I85" s="10"/>
      <c r="J85" s="10" t="s">
        <v>1565</v>
      </c>
      <c r="K85" s="10" t="s">
        <v>1475</v>
      </c>
    </row>
    <row r="86" spans="6:11">
      <c r="F86" s="10"/>
      <c r="G86" s="10"/>
      <c r="H86" s="10"/>
      <c r="I86" s="10"/>
      <c r="J86" s="10" t="s">
        <v>1566</v>
      </c>
      <c r="K86" s="10" t="s">
        <v>1476</v>
      </c>
    </row>
    <row r="87" spans="6:11">
      <c r="F87" s="10"/>
      <c r="G87" s="10"/>
      <c r="H87" s="10"/>
      <c r="I87" s="10"/>
      <c r="J87" s="10" t="s">
        <v>1567</v>
      </c>
      <c r="K87" s="10" t="s">
        <v>1477</v>
      </c>
    </row>
    <row r="88" spans="6:11">
      <c r="F88" s="10"/>
      <c r="G88" s="10"/>
      <c r="H88" s="10"/>
      <c r="I88" s="10"/>
      <c r="J88" s="10" t="s">
        <v>1568</v>
      </c>
      <c r="K88" s="10" t="s">
        <v>1478</v>
      </c>
    </row>
    <row r="89" spans="6:11">
      <c r="F89" s="10"/>
      <c r="G89" s="10"/>
      <c r="H89" s="10"/>
      <c r="I89" s="10"/>
      <c r="J89" s="10" t="s">
        <v>1569</v>
      </c>
      <c r="K89" s="10" t="s">
        <v>1479</v>
      </c>
    </row>
    <row r="90" spans="6:11">
      <c r="F90" s="10"/>
      <c r="G90" s="10"/>
      <c r="H90" s="10"/>
      <c r="I90" s="10"/>
      <c r="J90" s="10" t="s">
        <v>1570</v>
      </c>
      <c r="K90" s="10" t="s">
        <v>1480</v>
      </c>
    </row>
    <row r="91" spans="6:11">
      <c r="F91" s="10"/>
      <c r="G91" s="10"/>
      <c r="H91" s="10"/>
      <c r="I91" s="10"/>
      <c r="J91" s="10" t="s">
        <v>1571</v>
      </c>
      <c r="K91" s="10" t="s">
        <v>1481</v>
      </c>
    </row>
    <row r="92" spans="6:11">
      <c r="F92" s="10"/>
      <c r="G92" s="10"/>
      <c r="H92" s="10"/>
      <c r="I92" s="10"/>
      <c r="J92" s="10" t="s">
        <v>1572</v>
      </c>
      <c r="K92" s="10" t="s">
        <v>202</v>
      </c>
    </row>
    <row r="93" spans="6:11">
      <c r="F93" s="10"/>
      <c r="G93" s="10"/>
      <c r="H93" s="10"/>
      <c r="I93" s="10"/>
      <c r="J93" s="10" t="s">
        <v>1573</v>
      </c>
      <c r="K93" s="10"/>
    </row>
    <row r="94" spans="6:11">
      <c r="F94" s="10"/>
      <c r="G94" s="10"/>
      <c r="H94" s="10"/>
      <c r="I94" s="10"/>
      <c r="J94" s="10" t="s">
        <v>1574</v>
      </c>
      <c r="K94" s="10"/>
    </row>
    <row r="95" spans="6:11">
      <c r="F95" s="10"/>
      <c r="G95" s="10"/>
      <c r="H95" s="10"/>
      <c r="I95" s="10"/>
      <c r="J95" s="10" t="s">
        <v>1575</v>
      </c>
      <c r="K95" s="10"/>
    </row>
    <row r="96" spans="6:11">
      <c r="F96" s="10"/>
      <c r="G96" s="10"/>
      <c r="H96" s="10"/>
      <c r="I96" s="10"/>
      <c r="J96" s="10" t="s">
        <v>1576</v>
      </c>
      <c r="K96" s="10"/>
    </row>
    <row r="97" spans="6:11">
      <c r="F97" s="10"/>
      <c r="G97" s="10"/>
      <c r="H97" s="10"/>
      <c r="I97" s="10"/>
      <c r="J97" s="10" t="s">
        <v>1577</v>
      </c>
      <c r="K97" s="10"/>
    </row>
    <row r="98" spans="6:11">
      <c r="F98" s="10"/>
      <c r="G98" s="10"/>
      <c r="H98" s="10"/>
      <c r="I98" s="10"/>
      <c r="J98" s="10" t="s">
        <v>1578</v>
      </c>
      <c r="K98" s="10"/>
    </row>
    <row r="99" spans="6:11">
      <c r="F99" s="10"/>
      <c r="G99" s="10"/>
      <c r="H99" s="10"/>
      <c r="I99" s="10"/>
      <c r="J99" s="10" t="s">
        <v>1579</v>
      </c>
      <c r="K99" s="10"/>
    </row>
    <row r="100" spans="6:11">
      <c r="F100" s="10"/>
      <c r="G100" s="10"/>
      <c r="H100" s="10"/>
      <c r="I100" s="10"/>
      <c r="J100" s="10" t="s">
        <v>1580</v>
      </c>
      <c r="K100" s="10"/>
    </row>
    <row r="101" spans="6:11">
      <c r="F101" s="10"/>
      <c r="G101" s="10"/>
      <c r="H101" s="10"/>
      <c r="I101" s="10"/>
      <c r="J101" s="10" t="s">
        <v>1581</v>
      </c>
      <c r="K101" s="10"/>
    </row>
    <row r="102" spans="6:11">
      <c r="F102" s="10"/>
      <c r="G102" s="10"/>
      <c r="H102" s="10"/>
      <c r="I102" s="10"/>
      <c r="J102" s="10" t="s">
        <v>1582</v>
      </c>
      <c r="K102" s="10"/>
    </row>
    <row r="103" spans="6:11">
      <c r="F103" s="10"/>
      <c r="G103" s="10"/>
      <c r="H103" s="10"/>
      <c r="I103" s="10"/>
      <c r="J103" s="10" t="s">
        <v>1583</v>
      </c>
      <c r="K103" s="10"/>
    </row>
    <row r="104" spans="6:11">
      <c r="F104" s="10"/>
      <c r="G104" s="10"/>
      <c r="H104" s="10"/>
      <c r="I104" s="10"/>
      <c r="J104" s="10" t="s">
        <v>1584</v>
      </c>
      <c r="K104" s="10"/>
    </row>
    <row r="105" spans="6:11">
      <c r="F105" s="10"/>
      <c r="G105" s="10"/>
      <c r="H105" s="10"/>
      <c r="I105" s="10"/>
      <c r="J105" s="10" t="s">
        <v>1585</v>
      </c>
      <c r="K105" s="10"/>
    </row>
    <row r="106" spans="6:11">
      <c r="F106" s="10"/>
      <c r="G106" s="10"/>
      <c r="H106" s="10"/>
      <c r="I106" s="10"/>
      <c r="J106" s="10" t="s">
        <v>1586</v>
      </c>
      <c r="K106" s="10"/>
    </row>
    <row r="107" spans="6:11">
      <c r="F107" s="10"/>
      <c r="G107" s="10"/>
      <c r="H107" s="10"/>
      <c r="I107" s="10"/>
      <c r="J107" s="10" t="s">
        <v>1587</v>
      </c>
      <c r="K107" s="10"/>
    </row>
    <row r="108" spans="6:11">
      <c r="F108" s="10"/>
      <c r="G108" s="10"/>
      <c r="H108" s="10"/>
      <c r="I108" s="10"/>
      <c r="J108" s="10" t="s">
        <v>1588</v>
      </c>
      <c r="K108" s="10"/>
    </row>
    <row r="109" spans="6:11">
      <c r="F109" s="10"/>
      <c r="G109" s="10"/>
      <c r="H109" s="10"/>
      <c r="I109" s="10"/>
      <c r="J109" s="10" t="s">
        <v>1589</v>
      </c>
      <c r="K109" s="10"/>
    </row>
    <row r="110" spans="6:11">
      <c r="F110" s="10"/>
      <c r="G110" s="10"/>
      <c r="H110" s="10"/>
      <c r="I110" s="10"/>
      <c r="J110" s="10" t="s">
        <v>1590</v>
      </c>
      <c r="K110" s="10"/>
    </row>
    <row r="111" spans="6:11">
      <c r="F111" s="10"/>
      <c r="G111" s="10"/>
      <c r="H111" s="10"/>
      <c r="I111" s="10"/>
      <c r="J111" s="10" t="s">
        <v>1591</v>
      </c>
      <c r="K111" s="10"/>
    </row>
    <row r="112" spans="6:11">
      <c r="F112" s="10"/>
      <c r="G112" s="10"/>
      <c r="H112" s="10"/>
      <c r="I112" s="10"/>
      <c r="J112" s="10" t="s">
        <v>1592</v>
      </c>
      <c r="K112" s="10"/>
    </row>
    <row r="113" spans="6:11">
      <c r="F113" s="10"/>
      <c r="G113" s="10"/>
      <c r="H113" s="10"/>
      <c r="I113" s="10"/>
      <c r="J113" s="10" t="s">
        <v>1593</v>
      </c>
      <c r="K113" s="10"/>
    </row>
    <row r="114" spans="6:11">
      <c r="F114" s="10"/>
      <c r="G114" s="10"/>
      <c r="H114" s="10"/>
      <c r="I114" s="10"/>
      <c r="J114" s="10" t="s">
        <v>1594</v>
      </c>
      <c r="K114" s="10"/>
    </row>
    <row r="115" spans="6:11">
      <c r="F115" s="10"/>
      <c r="G115" s="10"/>
      <c r="H115" s="10"/>
      <c r="I115" s="10"/>
      <c r="J115" s="10" t="s">
        <v>1595</v>
      </c>
      <c r="K115" s="10"/>
    </row>
    <row r="116" spans="6:11">
      <c r="F116" s="10"/>
      <c r="G116" s="10"/>
      <c r="H116" s="10"/>
      <c r="I116" s="10"/>
      <c r="J116" s="10" t="s">
        <v>1596</v>
      </c>
      <c r="K116" s="10"/>
    </row>
    <row r="117" spans="6:11">
      <c r="F117" s="10"/>
      <c r="G117" s="10"/>
      <c r="H117" s="10"/>
      <c r="I117" s="10"/>
      <c r="J117" s="10" t="s">
        <v>1597</v>
      </c>
      <c r="K117" s="10"/>
    </row>
    <row r="118" spans="6:11">
      <c r="F118" s="10"/>
      <c r="G118" s="10"/>
      <c r="H118" s="10"/>
      <c r="I118" s="10"/>
      <c r="J118" s="10" t="s">
        <v>1598</v>
      </c>
      <c r="K118" s="10"/>
    </row>
    <row r="119" spans="6:11">
      <c r="F119" s="10"/>
      <c r="G119" s="10"/>
      <c r="H119" s="10"/>
      <c r="I119" s="10"/>
      <c r="J119" s="10" t="s">
        <v>1599</v>
      </c>
      <c r="K119" s="10"/>
    </row>
    <row r="120" spans="6:11">
      <c r="F120" s="10"/>
      <c r="G120" s="10"/>
      <c r="H120" s="10"/>
      <c r="I120" s="10"/>
      <c r="J120" s="10" t="s">
        <v>1600</v>
      </c>
      <c r="K120" s="10"/>
    </row>
    <row r="121" spans="6:11">
      <c r="F121" s="10"/>
      <c r="G121" s="10"/>
      <c r="H121" s="10"/>
      <c r="I121" s="10"/>
      <c r="J121" s="10" t="s">
        <v>1601</v>
      </c>
      <c r="K121" s="10"/>
    </row>
    <row r="122" spans="6:11">
      <c r="F122" s="10"/>
      <c r="G122" s="10"/>
      <c r="H122" s="10"/>
      <c r="I122" s="10"/>
      <c r="J122" s="10" t="s">
        <v>1602</v>
      </c>
      <c r="K122" s="10"/>
    </row>
    <row r="123" spans="6:11">
      <c r="F123" s="10"/>
      <c r="G123" s="10"/>
      <c r="H123" s="10"/>
      <c r="I123" s="10"/>
      <c r="J123" s="10" t="s">
        <v>1603</v>
      </c>
      <c r="K123" s="10"/>
    </row>
    <row r="124" spans="6:11">
      <c r="F124" s="10"/>
      <c r="G124" s="10"/>
      <c r="H124" s="10"/>
      <c r="I124" s="10"/>
      <c r="J124" s="10" t="s">
        <v>1604</v>
      </c>
      <c r="K124" s="10"/>
    </row>
    <row r="125" spans="6:11">
      <c r="F125" s="10"/>
      <c r="G125" s="10"/>
      <c r="H125" s="10"/>
      <c r="I125" s="10"/>
      <c r="J125" s="10" t="s">
        <v>1605</v>
      </c>
      <c r="K125" s="10"/>
    </row>
    <row r="126" spans="6:11">
      <c r="F126" s="10"/>
      <c r="G126" s="10"/>
      <c r="H126" s="10"/>
      <c r="I126" s="10"/>
      <c r="J126" s="10" t="s">
        <v>1606</v>
      </c>
      <c r="K126" s="10"/>
    </row>
    <row r="127" spans="6:11">
      <c r="F127" s="10"/>
      <c r="G127" s="10"/>
      <c r="H127" s="10"/>
      <c r="I127" s="10"/>
      <c r="J127" s="10" t="s">
        <v>1607</v>
      </c>
      <c r="K127" s="10"/>
    </row>
    <row r="128" spans="6:11">
      <c r="F128" s="10"/>
      <c r="G128" s="10"/>
      <c r="H128" s="10"/>
      <c r="I128" s="10"/>
      <c r="J128" s="10" t="s">
        <v>1608</v>
      </c>
      <c r="K128" s="10"/>
    </row>
    <row r="129" spans="6:11">
      <c r="F129" s="10"/>
      <c r="G129" s="10"/>
      <c r="H129" s="10"/>
      <c r="I129" s="10"/>
      <c r="J129" s="10" t="s">
        <v>1609</v>
      </c>
      <c r="K129" s="10"/>
    </row>
    <row r="130" spans="6:11">
      <c r="F130" s="10"/>
      <c r="G130" s="10"/>
      <c r="H130" s="10"/>
      <c r="I130" s="10"/>
      <c r="J130" s="10" t="s">
        <v>1610</v>
      </c>
      <c r="K130" s="10"/>
    </row>
    <row r="131" spans="6:11">
      <c r="F131" s="10"/>
      <c r="G131" s="10"/>
      <c r="H131" s="10"/>
      <c r="I131" s="10"/>
      <c r="J131" s="10" t="s">
        <v>1611</v>
      </c>
      <c r="K131" s="10"/>
    </row>
    <row r="132" spans="6:11">
      <c r="F132" s="10"/>
      <c r="G132" s="10"/>
      <c r="H132" s="10"/>
      <c r="I132" s="10"/>
      <c r="J132" s="10" t="s">
        <v>1612</v>
      </c>
      <c r="K132" s="10"/>
    </row>
    <row r="133" spans="6:11">
      <c r="F133" s="10"/>
      <c r="G133" s="10"/>
      <c r="H133" s="10"/>
      <c r="I133" s="10"/>
      <c r="J133" s="10" t="s">
        <v>1613</v>
      </c>
      <c r="K133" s="10"/>
    </row>
    <row r="134" spans="6:11">
      <c r="F134" s="10"/>
      <c r="G134" s="10"/>
      <c r="H134" s="10"/>
      <c r="I134" s="10"/>
      <c r="J134" s="10" t="s">
        <v>1614</v>
      </c>
      <c r="K134" s="10"/>
    </row>
    <row r="135" spans="6:11">
      <c r="F135" s="10"/>
      <c r="G135" s="10"/>
      <c r="H135" s="10"/>
      <c r="I135" s="10"/>
      <c r="J135" s="10" t="s">
        <v>1615</v>
      </c>
      <c r="K135" s="10"/>
    </row>
    <row r="136" spans="6:11">
      <c r="F136" s="10"/>
      <c r="G136" s="10"/>
      <c r="H136" s="10"/>
      <c r="I136" s="10"/>
      <c r="J136" s="10" t="s">
        <v>1616</v>
      </c>
      <c r="K136" s="10"/>
    </row>
    <row r="137" spans="6:11">
      <c r="F137" s="10"/>
      <c r="G137" s="10"/>
      <c r="H137" s="10"/>
      <c r="I137" s="10"/>
      <c r="J137" s="10" t="s">
        <v>1617</v>
      </c>
      <c r="K137" s="10"/>
    </row>
    <row r="138" spans="6:11">
      <c r="F138" s="10"/>
      <c r="G138" s="10"/>
      <c r="H138" s="10"/>
      <c r="I138" s="10"/>
      <c r="J138" s="10" t="s">
        <v>1618</v>
      </c>
      <c r="K138" s="10"/>
    </row>
    <row r="139" spans="6:11">
      <c r="F139" s="10"/>
      <c r="G139" s="10"/>
      <c r="H139" s="10"/>
      <c r="I139" s="10"/>
      <c r="J139" s="10" t="s">
        <v>1619</v>
      </c>
      <c r="K139" s="10"/>
    </row>
    <row r="140" spans="6:11">
      <c r="F140" s="10"/>
      <c r="G140" s="10"/>
      <c r="H140" s="10"/>
      <c r="I140" s="10"/>
      <c r="J140" s="10" t="s">
        <v>1620</v>
      </c>
      <c r="K140" s="10"/>
    </row>
    <row r="141" spans="6:11">
      <c r="F141" s="10"/>
      <c r="G141" s="10"/>
      <c r="H141" s="10"/>
      <c r="I141" s="10"/>
      <c r="J141" s="10" t="s">
        <v>1621</v>
      </c>
      <c r="K141" s="10"/>
    </row>
    <row r="142" spans="6:11">
      <c r="F142" s="10"/>
      <c r="G142" s="10"/>
      <c r="H142" s="10"/>
      <c r="I142" s="10"/>
      <c r="J142" s="10" t="s">
        <v>1622</v>
      </c>
      <c r="K142" s="10"/>
    </row>
    <row r="143" spans="6:11">
      <c r="F143" s="10"/>
      <c r="G143" s="10"/>
      <c r="H143" s="10"/>
      <c r="I143" s="10"/>
      <c r="J143" s="10" t="s">
        <v>1623</v>
      </c>
      <c r="K143" s="10"/>
    </row>
    <row r="144" spans="6:11">
      <c r="F144" s="10"/>
      <c r="G144" s="10"/>
      <c r="H144" s="10"/>
      <c r="I144" s="10"/>
      <c r="J144" s="10" t="s">
        <v>1624</v>
      </c>
      <c r="K144" s="10"/>
    </row>
    <row r="145" spans="6:11">
      <c r="F145" s="10"/>
      <c r="G145" s="10"/>
      <c r="H145" s="10"/>
      <c r="I145" s="10"/>
      <c r="J145" s="10" t="s">
        <v>1625</v>
      </c>
      <c r="K145" s="10"/>
    </row>
    <row r="146" spans="6:11">
      <c r="F146" s="10"/>
      <c r="G146" s="10"/>
      <c r="H146" s="10"/>
      <c r="I146" s="10"/>
      <c r="J146" s="10" t="s">
        <v>1626</v>
      </c>
      <c r="K146" s="10"/>
    </row>
    <row r="147" spans="6:11">
      <c r="F147" s="10"/>
      <c r="G147" s="10"/>
      <c r="H147" s="10"/>
      <c r="I147" s="10"/>
      <c r="J147" s="10" t="s">
        <v>1627</v>
      </c>
      <c r="K147" s="10"/>
    </row>
    <row r="148" spans="6:11">
      <c r="F148" s="10"/>
      <c r="G148" s="10"/>
      <c r="H148" s="10"/>
      <c r="I148" s="10"/>
      <c r="J148" s="10" t="s">
        <v>1628</v>
      </c>
      <c r="K148" s="10"/>
    </row>
    <row r="149" spans="6:11">
      <c r="F149" s="10"/>
      <c r="G149" s="10"/>
      <c r="H149" s="10"/>
      <c r="I149" s="10"/>
      <c r="J149" s="10" t="s">
        <v>1629</v>
      </c>
      <c r="K149" s="10"/>
    </row>
    <row r="150" spans="6:11">
      <c r="F150" s="10"/>
      <c r="G150" s="10"/>
      <c r="H150" s="10"/>
      <c r="I150" s="10"/>
      <c r="J150" s="10" t="s">
        <v>1630</v>
      </c>
      <c r="K150" s="10"/>
    </row>
    <row r="151" spans="6:11">
      <c r="F151" s="10"/>
      <c r="G151" s="10"/>
      <c r="H151" s="10"/>
      <c r="I151" s="10"/>
      <c r="J151" s="10" t="s">
        <v>1631</v>
      </c>
      <c r="K151" s="10"/>
    </row>
    <row r="152" spans="6:11">
      <c r="F152" s="10"/>
      <c r="G152" s="10"/>
      <c r="H152" s="10"/>
      <c r="I152" s="10"/>
      <c r="J152" s="10" t="s">
        <v>1632</v>
      </c>
      <c r="K152" s="10"/>
    </row>
    <row r="153" spans="6:11">
      <c r="F153" s="10"/>
      <c r="G153" s="10"/>
      <c r="H153" s="10"/>
      <c r="I153" s="10"/>
      <c r="J153" s="10" t="s">
        <v>1633</v>
      </c>
      <c r="K153" s="10"/>
    </row>
    <row r="154" spans="6:11">
      <c r="F154" s="10"/>
      <c r="G154" s="10"/>
      <c r="H154" s="10"/>
      <c r="I154" s="10"/>
      <c r="J154" s="10" t="s">
        <v>1634</v>
      </c>
      <c r="K154" s="10"/>
    </row>
    <row r="155" spans="6:11">
      <c r="F155" s="10"/>
      <c r="G155" s="10"/>
      <c r="H155" s="10"/>
      <c r="I155" s="10"/>
      <c r="J155" s="10" t="s">
        <v>1635</v>
      </c>
      <c r="K155" s="10"/>
    </row>
    <row r="156" spans="6:11">
      <c r="F156" s="10"/>
      <c r="G156" s="10"/>
      <c r="H156" s="10"/>
      <c r="I156" s="10"/>
      <c r="J156" s="10" t="s">
        <v>1636</v>
      </c>
      <c r="K156" s="10"/>
    </row>
    <row r="157" spans="6:11">
      <c r="F157" s="10"/>
      <c r="G157" s="10"/>
      <c r="H157" s="10"/>
      <c r="I157" s="10"/>
      <c r="J157" s="10" t="s">
        <v>1637</v>
      </c>
      <c r="K157" s="10"/>
    </row>
    <row r="158" spans="6:11">
      <c r="F158" s="10"/>
      <c r="G158" s="10"/>
      <c r="H158" s="10"/>
      <c r="I158" s="10"/>
      <c r="J158" s="10" t="s">
        <v>1638</v>
      </c>
      <c r="K158" s="10"/>
    </row>
    <row r="159" spans="6:11">
      <c r="F159" s="10"/>
      <c r="G159" s="10"/>
      <c r="H159" s="10"/>
      <c r="I159" s="10"/>
      <c r="J159" s="10" t="s">
        <v>1639</v>
      </c>
      <c r="K159" s="10"/>
    </row>
    <row r="160" spans="6:11">
      <c r="F160" s="10"/>
      <c r="G160" s="10"/>
      <c r="H160" s="10"/>
      <c r="I160" s="10"/>
      <c r="J160" s="10" t="s">
        <v>1640</v>
      </c>
      <c r="K160" s="10"/>
    </row>
    <row r="161" spans="6:11">
      <c r="F161" s="10"/>
      <c r="G161" s="10"/>
      <c r="H161" s="10"/>
      <c r="I161" s="10"/>
      <c r="J161" s="10" t="s">
        <v>1641</v>
      </c>
      <c r="K161" s="10"/>
    </row>
    <row r="162" spans="6:11">
      <c r="F162" s="10"/>
      <c r="G162" s="10"/>
      <c r="H162" s="10"/>
      <c r="I162" s="10"/>
      <c r="J162" s="10" t="s">
        <v>1642</v>
      </c>
      <c r="K162" s="10"/>
    </row>
    <row r="163" spans="6:11">
      <c r="F163" s="10"/>
      <c r="G163" s="10"/>
      <c r="H163" s="10"/>
      <c r="I163" s="10"/>
      <c r="J163" s="10" t="s">
        <v>1643</v>
      </c>
      <c r="K163" s="10"/>
    </row>
    <row r="164" spans="6:11">
      <c r="F164" s="10"/>
      <c r="G164" s="10"/>
      <c r="H164" s="10"/>
      <c r="I164" s="10"/>
      <c r="J164" s="10" t="s">
        <v>1644</v>
      </c>
      <c r="K164" s="10"/>
    </row>
    <row r="165" spans="6:11">
      <c r="F165" s="10"/>
      <c r="G165" s="10"/>
      <c r="H165" s="10"/>
      <c r="I165" s="10"/>
      <c r="J165" s="10" t="s">
        <v>1645</v>
      </c>
      <c r="K165" s="10"/>
    </row>
    <row r="166" spans="6:11">
      <c r="F166" s="10"/>
      <c r="G166" s="10"/>
      <c r="H166" s="10"/>
      <c r="I166" s="10"/>
      <c r="J166" s="10" t="s">
        <v>1646</v>
      </c>
      <c r="K166" s="10"/>
    </row>
    <row r="167" spans="6:11">
      <c r="F167" s="10"/>
      <c r="G167" s="10"/>
      <c r="H167" s="10"/>
      <c r="I167" s="10"/>
      <c r="J167" s="10" t="s">
        <v>1647</v>
      </c>
      <c r="K167" s="10"/>
    </row>
    <row r="168" spans="6:11">
      <c r="F168" s="10"/>
      <c r="G168" s="10"/>
      <c r="H168" s="10"/>
      <c r="I168" s="10"/>
      <c r="J168" s="10" t="s">
        <v>1648</v>
      </c>
      <c r="K168" s="10"/>
    </row>
    <row r="169" spans="6:11">
      <c r="F169" s="10"/>
      <c r="G169" s="10"/>
      <c r="H169" s="10"/>
      <c r="I169" s="10"/>
      <c r="J169" s="10" t="s">
        <v>1649</v>
      </c>
      <c r="K169" s="10"/>
    </row>
    <row r="170" spans="6:11">
      <c r="F170" s="10"/>
      <c r="G170" s="10"/>
      <c r="H170" s="10"/>
      <c r="I170" s="10"/>
      <c r="J170" s="10" t="s">
        <v>1650</v>
      </c>
      <c r="K170" s="10"/>
    </row>
    <row r="171" spans="6:11">
      <c r="F171" s="10"/>
      <c r="G171" s="10"/>
      <c r="H171" s="10"/>
      <c r="I171" s="10"/>
      <c r="J171" s="10" t="s">
        <v>1651</v>
      </c>
      <c r="K171" s="10"/>
    </row>
    <row r="172" spans="6:11">
      <c r="F172" s="10"/>
      <c r="G172" s="10"/>
      <c r="H172" s="10"/>
      <c r="I172" s="10"/>
      <c r="J172" s="10" t="s">
        <v>1652</v>
      </c>
      <c r="K172" s="10"/>
    </row>
    <row r="173" spans="6:11">
      <c r="F173" s="10"/>
      <c r="G173" s="10"/>
      <c r="H173" s="10"/>
      <c r="I173" s="10"/>
      <c r="J173" s="10" t="s">
        <v>1653</v>
      </c>
      <c r="K173" s="10"/>
    </row>
    <row r="174" spans="6:11">
      <c r="F174" s="10"/>
      <c r="G174" s="10"/>
      <c r="H174" s="10"/>
      <c r="I174" s="10"/>
      <c r="J174" s="10" t="s">
        <v>1654</v>
      </c>
      <c r="K174" s="10"/>
    </row>
    <row r="175" spans="6:11">
      <c r="F175" s="10"/>
      <c r="G175" s="10"/>
      <c r="H175" s="10"/>
      <c r="I175" s="10"/>
      <c r="J175" s="10" t="s">
        <v>1655</v>
      </c>
      <c r="K175" s="10"/>
    </row>
    <row r="176" spans="6:11">
      <c r="F176" s="10"/>
      <c r="G176" s="10"/>
      <c r="H176" s="10"/>
      <c r="I176" s="10"/>
      <c r="J176" s="10" t="s">
        <v>1656</v>
      </c>
      <c r="K176" s="10"/>
    </row>
    <row r="177" spans="6:11">
      <c r="F177" s="10"/>
      <c r="G177" s="10"/>
      <c r="H177" s="10"/>
      <c r="I177" s="10"/>
      <c r="J177" s="10" t="s">
        <v>1657</v>
      </c>
      <c r="K177" s="10"/>
    </row>
    <row r="178" spans="6:11">
      <c r="F178" s="10"/>
      <c r="G178" s="10"/>
      <c r="H178" s="10"/>
      <c r="I178" s="10"/>
      <c r="J178" s="10" t="s">
        <v>1658</v>
      </c>
      <c r="K178" s="10"/>
    </row>
    <row r="179" spans="6:11">
      <c r="F179" s="10"/>
      <c r="G179" s="10"/>
      <c r="H179" s="10"/>
      <c r="I179" s="10"/>
      <c r="J179" s="10" t="s">
        <v>1659</v>
      </c>
      <c r="K179" s="10"/>
    </row>
    <row r="180" spans="6:11">
      <c r="F180" s="10"/>
      <c r="G180" s="10"/>
      <c r="H180" s="10"/>
      <c r="I180" s="10"/>
      <c r="J180" s="10" t="s">
        <v>1660</v>
      </c>
      <c r="K180" s="10"/>
    </row>
    <row r="181" spans="6:11">
      <c r="F181" s="10"/>
      <c r="G181" s="10"/>
      <c r="H181" s="10"/>
      <c r="I181" s="10"/>
      <c r="J181" s="10" t="s">
        <v>1661</v>
      </c>
      <c r="K181" s="10"/>
    </row>
    <row r="182" spans="6:11">
      <c r="F182" s="10"/>
      <c r="G182" s="10"/>
      <c r="H182" s="10"/>
      <c r="I182" s="10"/>
      <c r="J182" s="10" t="s">
        <v>1662</v>
      </c>
      <c r="K182" s="10"/>
    </row>
    <row r="183" spans="6:11">
      <c r="F183" s="10"/>
      <c r="G183" s="10"/>
      <c r="H183" s="10"/>
      <c r="I183" s="10"/>
      <c r="J183" s="10" t="s">
        <v>1663</v>
      </c>
      <c r="K183" s="10"/>
    </row>
    <row r="184" spans="6:11">
      <c r="F184" s="10"/>
      <c r="G184" s="10"/>
      <c r="H184" s="10"/>
      <c r="I184" s="10"/>
      <c r="J184" s="10" t="s">
        <v>1664</v>
      </c>
      <c r="K184" s="10"/>
    </row>
    <row r="185" spans="6:11">
      <c r="F185" s="10"/>
      <c r="G185" s="10"/>
      <c r="H185" s="10"/>
      <c r="I185" s="10"/>
      <c r="J185" s="10" t="s">
        <v>1665</v>
      </c>
      <c r="K185" s="10"/>
    </row>
    <row r="186" spans="6:11">
      <c r="F186" s="10"/>
      <c r="G186" s="10"/>
      <c r="H186" s="10"/>
      <c r="I186" s="10"/>
      <c r="J186" s="10" t="s">
        <v>1666</v>
      </c>
      <c r="K186" s="10"/>
    </row>
    <row r="187" spans="6:11">
      <c r="F187" s="10"/>
      <c r="G187" s="10"/>
      <c r="H187" s="10"/>
      <c r="I187" s="10"/>
      <c r="J187" s="10" t="s">
        <v>1667</v>
      </c>
      <c r="K187" s="10"/>
    </row>
    <row r="188" spans="6:11">
      <c r="F188" s="10"/>
      <c r="G188" s="10"/>
      <c r="H188" s="10"/>
      <c r="I188" s="10"/>
      <c r="J188" s="10" t="s">
        <v>1668</v>
      </c>
      <c r="K188" s="10"/>
    </row>
    <row r="189" spans="6:11">
      <c r="F189" s="10"/>
      <c r="G189" s="10"/>
      <c r="H189" s="10"/>
      <c r="I189" s="10"/>
      <c r="J189" s="10" t="s">
        <v>1669</v>
      </c>
      <c r="K189" s="10"/>
    </row>
    <row r="190" spans="6:11">
      <c r="F190" s="10"/>
      <c r="G190" s="10"/>
      <c r="H190" s="10"/>
      <c r="I190" s="10"/>
      <c r="J190" s="10" t="s">
        <v>1670</v>
      </c>
      <c r="K190" s="10"/>
    </row>
    <row r="191" spans="6:11">
      <c r="F191" s="10"/>
      <c r="G191" s="10"/>
      <c r="H191" s="10"/>
      <c r="I191" s="10"/>
      <c r="J191" s="10" t="s">
        <v>1671</v>
      </c>
      <c r="K191" s="10"/>
    </row>
    <row r="192" spans="6:11">
      <c r="F192" s="10"/>
      <c r="G192" s="10"/>
      <c r="H192" s="10"/>
      <c r="I192" s="10"/>
      <c r="J192" s="10" t="s">
        <v>1672</v>
      </c>
      <c r="K192" s="10"/>
    </row>
    <row r="193" spans="6:11">
      <c r="F193" s="10"/>
      <c r="G193" s="10"/>
      <c r="H193" s="10"/>
      <c r="I193" s="10"/>
      <c r="J193" s="10" t="s">
        <v>1673</v>
      </c>
      <c r="K193" s="10"/>
    </row>
    <row r="194" spans="6:11">
      <c r="F194" s="10"/>
      <c r="G194" s="10"/>
      <c r="H194" s="10"/>
      <c r="I194" s="10"/>
      <c r="J194" s="10" t="s">
        <v>1674</v>
      </c>
      <c r="K194" s="10"/>
    </row>
    <row r="195" spans="6:11">
      <c r="F195" s="10"/>
      <c r="G195" s="10"/>
      <c r="H195" s="10"/>
      <c r="I195" s="10"/>
      <c r="J195" s="10" t="s">
        <v>1675</v>
      </c>
      <c r="K195" s="10"/>
    </row>
    <row r="196" spans="6:11">
      <c r="F196" s="10"/>
      <c r="G196" s="10"/>
      <c r="H196" s="10"/>
      <c r="I196" s="10"/>
      <c r="J196" s="10" t="s">
        <v>1676</v>
      </c>
      <c r="K196" s="10"/>
    </row>
    <row r="197" spans="6:11">
      <c r="F197" s="10"/>
      <c r="G197" s="10"/>
      <c r="H197" s="10"/>
      <c r="I197" s="10"/>
      <c r="J197" s="10" t="s">
        <v>1677</v>
      </c>
      <c r="K197" s="10"/>
    </row>
    <row r="198" spans="6:11">
      <c r="F198" s="10"/>
      <c r="G198" s="10"/>
      <c r="H198" s="10"/>
      <c r="I198" s="10"/>
      <c r="J198" s="10" t="s">
        <v>1678</v>
      </c>
      <c r="K198" s="10"/>
    </row>
    <row r="199" spans="6:11">
      <c r="F199" s="10"/>
      <c r="G199" s="10"/>
      <c r="H199" s="10"/>
      <c r="I199" s="10"/>
      <c r="J199" s="10" t="s">
        <v>1679</v>
      </c>
      <c r="K199" s="10"/>
    </row>
    <row r="200" spans="6:11">
      <c r="F200" s="10"/>
      <c r="G200" s="10"/>
      <c r="H200" s="10"/>
      <c r="I200" s="10"/>
      <c r="J200" s="10" t="s">
        <v>1680</v>
      </c>
      <c r="K200" s="10"/>
    </row>
    <row r="201" spans="6:11">
      <c r="F201" s="10"/>
      <c r="G201" s="10"/>
      <c r="H201" s="10"/>
      <c r="I201" s="10"/>
      <c r="J201" s="10" t="s">
        <v>1681</v>
      </c>
      <c r="K201" s="10"/>
    </row>
    <row r="202" spans="6:11">
      <c r="F202" s="10"/>
      <c r="G202" s="10"/>
      <c r="H202" s="10"/>
      <c r="I202" s="10"/>
      <c r="J202" s="10" t="s">
        <v>1682</v>
      </c>
      <c r="K202" s="10"/>
    </row>
    <row r="203" spans="6:11">
      <c r="F203" s="10"/>
      <c r="G203" s="10"/>
      <c r="H203" s="10"/>
      <c r="I203" s="10"/>
      <c r="J203" s="10" t="s">
        <v>1683</v>
      </c>
      <c r="K203" s="10"/>
    </row>
    <row r="204" spans="6:11">
      <c r="F204" s="10"/>
      <c r="G204" s="10"/>
      <c r="H204" s="10"/>
      <c r="I204" s="10"/>
      <c r="J204" s="10" t="s">
        <v>1684</v>
      </c>
      <c r="K204" s="10"/>
    </row>
    <row r="205" spans="6:11">
      <c r="F205" s="10"/>
      <c r="G205" s="10"/>
      <c r="H205" s="10"/>
      <c r="I205" s="10"/>
      <c r="J205" s="10" t="s">
        <v>1685</v>
      </c>
      <c r="K205" s="10"/>
    </row>
    <row r="206" spans="6:11">
      <c r="F206" s="10"/>
      <c r="G206" s="10"/>
      <c r="H206" s="10"/>
      <c r="I206" s="10"/>
      <c r="J206" s="10" t="s">
        <v>1686</v>
      </c>
      <c r="K206" s="10"/>
    </row>
    <row r="207" spans="6:11">
      <c r="F207" s="10"/>
      <c r="G207" s="10"/>
      <c r="H207" s="10"/>
      <c r="I207" s="10"/>
      <c r="J207" s="10" t="s">
        <v>1687</v>
      </c>
      <c r="K207" s="10"/>
    </row>
    <row r="208" spans="6:11">
      <c r="F208" s="10"/>
      <c r="G208" s="10"/>
      <c r="H208" s="10"/>
      <c r="I208" s="10"/>
      <c r="J208" s="10" t="s">
        <v>1688</v>
      </c>
      <c r="K208" s="10"/>
    </row>
    <row r="209" spans="6:11">
      <c r="F209" s="10"/>
      <c r="G209" s="10"/>
      <c r="H209" s="10"/>
      <c r="I209" s="10"/>
      <c r="J209" s="10" t="s">
        <v>1689</v>
      </c>
      <c r="K209" s="10"/>
    </row>
    <row r="210" spans="6:11">
      <c r="F210" s="10"/>
      <c r="G210" s="10"/>
      <c r="H210" s="10"/>
      <c r="I210" s="10"/>
      <c r="J210" s="10" t="s">
        <v>1690</v>
      </c>
      <c r="K210" s="10"/>
    </row>
    <row r="211" spans="6:11">
      <c r="F211" s="10"/>
      <c r="G211" s="10"/>
      <c r="H211" s="10"/>
      <c r="I211" s="10"/>
      <c r="J211" s="10" t="s">
        <v>1691</v>
      </c>
      <c r="K211" s="10"/>
    </row>
    <row r="212" spans="6:11">
      <c r="F212" s="10"/>
      <c r="G212" s="10"/>
      <c r="H212" s="10"/>
      <c r="I212" s="10"/>
      <c r="J212" s="10" t="s">
        <v>1692</v>
      </c>
      <c r="K212" s="10"/>
    </row>
    <row r="213" spans="6:11">
      <c r="F213" s="10"/>
      <c r="G213" s="10"/>
      <c r="H213" s="10"/>
      <c r="I213" s="10"/>
      <c r="J213" s="10" t="s">
        <v>1693</v>
      </c>
      <c r="K213" s="10"/>
    </row>
    <row r="214" spans="6:11">
      <c r="F214" s="10"/>
      <c r="G214" s="10"/>
      <c r="H214" s="10"/>
      <c r="I214" s="10"/>
      <c r="J214" s="10" t="s">
        <v>1694</v>
      </c>
      <c r="K214" s="10"/>
    </row>
    <row r="215" spans="6:11">
      <c r="F215" s="10"/>
      <c r="G215" s="10"/>
      <c r="H215" s="10"/>
      <c r="I215" s="10"/>
      <c r="J215" s="10" t="s">
        <v>1695</v>
      </c>
      <c r="K215" s="10"/>
    </row>
    <row r="216" spans="6:11">
      <c r="F216" s="10"/>
      <c r="G216" s="10"/>
      <c r="H216" s="10"/>
      <c r="I216" s="10"/>
      <c r="J216" s="10" t="s">
        <v>1696</v>
      </c>
      <c r="K216" s="10"/>
    </row>
    <row r="217" spans="6:11">
      <c r="F217" s="10"/>
      <c r="G217" s="10"/>
      <c r="H217" s="10"/>
      <c r="I217" s="10"/>
      <c r="J217" s="10" t="s">
        <v>1697</v>
      </c>
      <c r="K217" s="10"/>
    </row>
    <row r="218" spans="6:11">
      <c r="F218" s="10"/>
      <c r="G218" s="10"/>
      <c r="H218" s="10"/>
      <c r="I218" s="10"/>
      <c r="J218" s="10" t="s">
        <v>1698</v>
      </c>
      <c r="K218" s="10"/>
    </row>
    <row r="219" spans="6:11">
      <c r="F219" s="10"/>
      <c r="G219" s="10"/>
      <c r="H219" s="10"/>
      <c r="I219" s="10"/>
      <c r="J219" s="10" t="s">
        <v>1699</v>
      </c>
      <c r="K219" s="10"/>
    </row>
    <row r="220" spans="6:11">
      <c r="F220" s="10"/>
      <c r="G220" s="10"/>
      <c r="H220" s="10"/>
      <c r="I220" s="10"/>
      <c r="J220" s="10" t="s">
        <v>1700</v>
      </c>
      <c r="K220" s="10"/>
    </row>
    <row r="221" spans="6:11">
      <c r="F221" s="10"/>
      <c r="G221" s="10"/>
      <c r="H221" s="10"/>
      <c r="I221" s="10"/>
      <c r="J221" s="10" t="s">
        <v>1701</v>
      </c>
      <c r="K221" s="10"/>
    </row>
    <row r="222" spans="6:11">
      <c r="F222" s="10"/>
      <c r="G222" s="10"/>
      <c r="H222" s="10"/>
      <c r="I222" s="10"/>
      <c r="J222" s="10" t="s">
        <v>1702</v>
      </c>
      <c r="K222" s="10"/>
    </row>
    <row r="223" spans="6:11">
      <c r="F223" s="10"/>
      <c r="G223" s="10"/>
      <c r="H223" s="10"/>
      <c r="I223" s="10"/>
      <c r="J223" s="10" t="s">
        <v>1703</v>
      </c>
      <c r="K223" s="10"/>
    </row>
    <row r="224" spans="6:11">
      <c r="F224" s="10"/>
      <c r="G224" s="10"/>
      <c r="H224" s="10"/>
      <c r="I224" s="10"/>
      <c r="J224" s="10" t="s">
        <v>1704</v>
      </c>
      <c r="K224" s="10"/>
    </row>
    <row r="225" spans="6:11">
      <c r="F225" s="10"/>
      <c r="G225" s="10"/>
      <c r="H225" s="10"/>
      <c r="I225" s="10"/>
      <c r="J225" s="10" t="s">
        <v>1705</v>
      </c>
      <c r="K225" s="10"/>
    </row>
    <row r="226" spans="6:11">
      <c r="F226" s="10"/>
      <c r="G226" s="10"/>
      <c r="H226" s="10"/>
      <c r="I226" s="10"/>
      <c r="J226" s="10" t="s">
        <v>1706</v>
      </c>
      <c r="K226" s="10"/>
    </row>
    <row r="227" spans="6:11">
      <c r="F227" s="10"/>
      <c r="G227" s="10"/>
      <c r="H227" s="10"/>
      <c r="I227" s="10"/>
      <c r="J227" s="10" t="s">
        <v>1707</v>
      </c>
      <c r="K227" s="10"/>
    </row>
    <row r="228" spans="6:11">
      <c r="F228" s="10"/>
      <c r="G228" s="10"/>
      <c r="H228" s="10"/>
      <c r="I228" s="10"/>
      <c r="J228" s="10" t="s">
        <v>1708</v>
      </c>
      <c r="K228" s="10"/>
    </row>
    <row r="229" spans="6:11">
      <c r="F229" s="10"/>
      <c r="G229" s="10"/>
      <c r="H229" s="10"/>
      <c r="I229" s="10"/>
      <c r="J229" s="10" t="s">
        <v>1709</v>
      </c>
      <c r="K229" s="10"/>
    </row>
    <row r="230" spans="6:11">
      <c r="F230" s="10"/>
      <c r="G230" s="10"/>
      <c r="H230" s="10"/>
      <c r="I230" s="10"/>
      <c r="J230" s="10" t="s">
        <v>1710</v>
      </c>
      <c r="K230" s="10"/>
    </row>
    <row r="231" spans="6:11">
      <c r="F231" s="10"/>
      <c r="G231" s="10"/>
      <c r="H231" s="10"/>
      <c r="I231" s="10"/>
      <c r="J231" s="10" t="s">
        <v>1711</v>
      </c>
      <c r="K231" s="10"/>
    </row>
    <row r="232" spans="6:11">
      <c r="F232" s="10"/>
      <c r="G232" s="10"/>
      <c r="H232" s="10"/>
      <c r="I232" s="10"/>
      <c r="J232" s="10" t="s">
        <v>1712</v>
      </c>
      <c r="K232" s="10"/>
    </row>
    <row r="233" spans="6:11">
      <c r="F233" s="10"/>
      <c r="G233" s="10"/>
      <c r="H233" s="10"/>
      <c r="I233" s="10"/>
      <c r="J233" s="10" t="s">
        <v>1713</v>
      </c>
      <c r="K233" s="10"/>
    </row>
    <row r="234" spans="6:11">
      <c r="F234" s="10"/>
      <c r="G234" s="10"/>
      <c r="H234" s="10"/>
      <c r="I234" s="10"/>
      <c r="J234" s="10" t="s">
        <v>1714</v>
      </c>
      <c r="K234" s="10"/>
    </row>
    <row r="235" spans="6:11">
      <c r="F235" s="10"/>
      <c r="G235" s="10"/>
      <c r="H235" s="10"/>
      <c r="I235" s="10"/>
      <c r="J235" s="10" t="s">
        <v>1715</v>
      </c>
      <c r="K235" s="10"/>
    </row>
    <row r="236" spans="6:11">
      <c r="F236" s="10"/>
      <c r="G236" s="10"/>
      <c r="H236" s="10"/>
      <c r="I236" s="10"/>
      <c r="J236" s="10" t="s">
        <v>1716</v>
      </c>
      <c r="K236" s="10"/>
    </row>
    <row r="237" spans="6:11">
      <c r="F237" s="10"/>
      <c r="G237" s="10"/>
      <c r="H237" s="10"/>
      <c r="I237" s="10"/>
      <c r="J237" s="10" t="s">
        <v>1717</v>
      </c>
      <c r="K237" s="10"/>
    </row>
    <row r="238" spans="6:11">
      <c r="F238" s="10"/>
      <c r="G238" s="10"/>
      <c r="H238" s="10"/>
      <c r="I238" s="10"/>
      <c r="J238" s="10" t="s">
        <v>1718</v>
      </c>
      <c r="K238" s="10"/>
    </row>
    <row r="239" spans="6:11">
      <c r="F239" s="10"/>
      <c r="G239" s="10"/>
      <c r="H239" s="10"/>
      <c r="I239" s="10"/>
      <c r="J239" s="10" t="s">
        <v>1719</v>
      </c>
      <c r="K239" s="10"/>
    </row>
    <row r="240" spans="6:11">
      <c r="F240" s="10"/>
      <c r="G240" s="10"/>
      <c r="H240" s="10"/>
      <c r="I240" s="10"/>
      <c r="J240" s="10" t="s">
        <v>1720</v>
      </c>
      <c r="K240" s="10"/>
    </row>
    <row r="241" spans="6:11">
      <c r="F241" s="10"/>
      <c r="G241" s="10"/>
      <c r="H241" s="10"/>
      <c r="I241" s="10"/>
      <c r="J241" s="10" t="s">
        <v>1721</v>
      </c>
      <c r="K241" s="10"/>
    </row>
    <row r="242" spans="6:11">
      <c r="F242" s="10"/>
      <c r="G242" s="10"/>
      <c r="H242" s="10"/>
      <c r="I242" s="10"/>
      <c r="J242" s="10" t="s">
        <v>1722</v>
      </c>
      <c r="K242" s="10"/>
    </row>
    <row r="243" spans="6:11">
      <c r="F243" s="10"/>
      <c r="G243" s="10"/>
      <c r="H243" s="10"/>
      <c r="I243" s="10"/>
      <c r="J243" s="10" t="s">
        <v>1723</v>
      </c>
      <c r="K243" s="10"/>
    </row>
    <row r="244" spans="6:11">
      <c r="F244" s="10"/>
      <c r="G244" s="10"/>
      <c r="H244" s="10"/>
      <c r="I244" s="10"/>
      <c r="J244" s="10" t="s">
        <v>1724</v>
      </c>
      <c r="K244" s="10"/>
    </row>
    <row r="245" spans="6:11">
      <c r="F245" s="10"/>
      <c r="G245" s="10"/>
      <c r="H245" s="10"/>
      <c r="I245" s="10"/>
      <c r="J245" s="10" t="s">
        <v>1725</v>
      </c>
      <c r="K245" s="10"/>
    </row>
    <row r="246" spans="6:11">
      <c r="F246" s="10"/>
      <c r="G246" s="10"/>
      <c r="H246" s="10"/>
      <c r="I246" s="10"/>
      <c r="J246" s="10" t="s">
        <v>1726</v>
      </c>
      <c r="K246" s="10"/>
    </row>
    <row r="247" spans="6:11">
      <c r="F247" s="10"/>
      <c r="G247" s="10"/>
      <c r="H247" s="10"/>
      <c r="I247" s="10"/>
      <c r="J247" s="10" t="s">
        <v>1727</v>
      </c>
      <c r="K247" s="10"/>
    </row>
    <row r="248" spans="6:11">
      <c r="F248" s="10"/>
      <c r="G248" s="10"/>
      <c r="H248" s="10"/>
      <c r="I248" s="10"/>
      <c r="J248" s="10" t="s">
        <v>1728</v>
      </c>
      <c r="K248" s="10"/>
    </row>
    <row r="249" spans="6:11">
      <c r="F249" s="10"/>
      <c r="G249" s="10"/>
      <c r="H249" s="10"/>
      <c r="I249" s="10"/>
      <c r="J249" s="10" t="s">
        <v>1729</v>
      </c>
      <c r="K249" s="10"/>
    </row>
    <row r="250" spans="6:11">
      <c r="F250" s="10"/>
      <c r="G250" s="10"/>
      <c r="H250" s="10"/>
      <c r="I250" s="10"/>
      <c r="J250" s="10" t="s">
        <v>1730</v>
      </c>
      <c r="K250" s="10"/>
    </row>
    <row r="251" spans="6:11">
      <c r="F251" s="10"/>
      <c r="G251" s="10"/>
      <c r="H251" s="10"/>
      <c r="I251" s="10"/>
      <c r="J251" s="10" t="s">
        <v>1731</v>
      </c>
      <c r="K251" s="10"/>
    </row>
    <row r="252" spans="6:11">
      <c r="F252" s="10"/>
      <c r="G252" s="10"/>
      <c r="H252" s="10"/>
      <c r="I252" s="10"/>
      <c r="J252" s="10" t="s">
        <v>1732</v>
      </c>
      <c r="K252" s="10"/>
    </row>
    <row r="253" spans="6:11">
      <c r="F253" s="10"/>
      <c r="G253" s="10"/>
      <c r="H253" s="10"/>
      <c r="I253" s="10"/>
      <c r="J253" s="10" t="s">
        <v>1733</v>
      </c>
      <c r="K253" s="10"/>
    </row>
    <row r="254" spans="6:11">
      <c r="F254" s="10"/>
      <c r="G254" s="10"/>
      <c r="H254" s="10"/>
      <c r="I254" s="10"/>
      <c r="J254" s="10" t="s">
        <v>1734</v>
      </c>
      <c r="K254" s="10"/>
    </row>
    <row r="255" spans="6:11">
      <c r="F255" s="10"/>
      <c r="G255" s="10"/>
      <c r="H255" s="10"/>
      <c r="I255" s="10"/>
      <c r="J255" s="10" t="s">
        <v>1735</v>
      </c>
      <c r="K255" s="10"/>
    </row>
    <row r="256" spans="6:11">
      <c r="F256" s="10"/>
      <c r="G256" s="10"/>
      <c r="H256" s="10"/>
      <c r="I256" s="10"/>
      <c r="J256" s="10" t="s">
        <v>1736</v>
      </c>
      <c r="K256" s="10"/>
    </row>
    <row r="257" spans="6:11">
      <c r="F257" s="10"/>
      <c r="G257" s="10"/>
      <c r="H257" s="10"/>
      <c r="I257" s="10"/>
      <c r="J257" s="10" t="s">
        <v>1737</v>
      </c>
      <c r="K257" s="10"/>
    </row>
    <row r="258" spans="6:11">
      <c r="F258" s="10"/>
      <c r="G258" s="10"/>
      <c r="H258" s="10"/>
      <c r="I258" s="10"/>
      <c r="J258" s="10" t="s">
        <v>1738</v>
      </c>
      <c r="K258" s="10"/>
    </row>
    <row r="259" spans="6:11">
      <c r="F259" s="10"/>
      <c r="G259" s="10"/>
      <c r="H259" s="10"/>
      <c r="I259" s="10"/>
      <c r="J259" s="10" t="s">
        <v>1739</v>
      </c>
      <c r="K259" s="10"/>
    </row>
    <row r="260" spans="6:11">
      <c r="F260" s="10"/>
      <c r="G260" s="10"/>
      <c r="H260" s="10"/>
      <c r="I260" s="10"/>
      <c r="J260" s="10" t="s">
        <v>1740</v>
      </c>
      <c r="K260" s="10"/>
    </row>
    <row r="261" spans="6:11">
      <c r="F261" s="10"/>
      <c r="G261" s="10"/>
      <c r="H261" s="10"/>
      <c r="I261" s="10"/>
      <c r="J261" s="10" t="s">
        <v>1741</v>
      </c>
      <c r="K261" s="10"/>
    </row>
    <row r="262" spans="6:11">
      <c r="F262" s="10"/>
      <c r="G262" s="10"/>
      <c r="H262" s="10"/>
      <c r="I262" s="10"/>
      <c r="J262" s="10" t="s">
        <v>1742</v>
      </c>
      <c r="K262" s="10"/>
    </row>
    <row r="263" spans="6:11">
      <c r="F263" s="10"/>
      <c r="G263" s="10"/>
      <c r="H263" s="10"/>
      <c r="I263" s="10"/>
      <c r="J263" s="10" t="s">
        <v>1743</v>
      </c>
      <c r="K263" s="10"/>
    </row>
    <row r="264" spans="6:11">
      <c r="F264" s="10"/>
      <c r="G264" s="10"/>
      <c r="H264" s="10"/>
      <c r="I264" s="10"/>
      <c r="J264" s="10" t="s">
        <v>1744</v>
      </c>
      <c r="K264" s="10"/>
    </row>
    <row r="265" spans="6:11">
      <c r="F265" s="10"/>
      <c r="G265" s="10"/>
      <c r="H265" s="10"/>
      <c r="I265" s="10"/>
      <c r="J265" s="10" t="s">
        <v>1745</v>
      </c>
      <c r="K265" s="10"/>
    </row>
    <row r="266" spans="6:11">
      <c r="F266" s="10"/>
      <c r="G266" s="10"/>
      <c r="H266" s="10"/>
      <c r="I266" s="10"/>
      <c r="J266" s="10" t="s">
        <v>1746</v>
      </c>
      <c r="K266" s="10"/>
    </row>
    <row r="267" spans="6:11">
      <c r="F267" s="10"/>
      <c r="G267" s="10"/>
      <c r="H267" s="10"/>
      <c r="I267" s="10"/>
      <c r="J267" s="10" t="s">
        <v>1747</v>
      </c>
      <c r="K267" s="10"/>
    </row>
    <row r="268" spans="6:11">
      <c r="F268" s="10"/>
      <c r="G268" s="10"/>
      <c r="H268" s="10"/>
      <c r="I268" s="10"/>
      <c r="J268" s="10" t="s">
        <v>1748</v>
      </c>
      <c r="K268" s="10"/>
    </row>
    <row r="269" spans="6:11">
      <c r="F269" s="10"/>
      <c r="G269" s="10"/>
      <c r="H269" s="10"/>
      <c r="I269" s="10"/>
      <c r="J269" s="10" t="s">
        <v>1749</v>
      </c>
      <c r="K269" s="10"/>
    </row>
    <row r="270" spans="6:11">
      <c r="F270" s="10"/>
      <c r="G270" s="10"/>
      <c r="H270" s="10"/>
      <c r="I270" s="10"/>
      <c r="J270" s="10" t="s">
        <v>1750</v>
      </c>
      <c r="K270" s="10"/>
    </row>
    <row r="271" spans="6:11">
      <c r="F271" s="10"/>
      <c r="G271" s="10"/>
      <c r="H271" s="10"/>
      <c r="I271" s="10"/>
      <c r="J271" s="10" t="s">
        <v>1751</v>
      </c>
      <c r="K271" s="10"/>
    </row>
    <row r="272" spans="6:11">
      <c r="F272" s="10"/>
      <c r="G272" s="10"/>
      <c r="H272" s="10"/>
      <c r="I272" s="10"/>
      <c r="J272" s="10" t="s">
        <v>1752</v>
      </c>
      <c r="K272" s="10"/>
    </row>
    <row r="273" spans="6:11">
      <c r="F273" s="10"/>
      <c r="G273" s="10"/>
      <c r="H273" s="10"/>
      <c r="I273" s="10"/>
      <c r="J273" s="10" t="s">
        <v>1753</v>
      </c>
      <c r="K273" s="10"/>
    </row>
    <row r="274" spans="6:11">
      <c r="F274" s="10"/>
      <c r="G274" s="10"/>
      <c r="H274" s="10"/>
      <c r="I274" s="10"/>
      <c r="J274" s="10" t="s">
        <v>1754</v>
      </c>
      <c r="K274" s="10"/>
    </row>
    <row r="275" spans="6:11">
      <c r="F275" s="10"/>
      <c r="G275" s="10"/>
      <c r="H275" s="10"/>
      <c r="I275" s="10"/>
      <c r="J275" s="10" t="s">
        <v>1755</v>
      </c>
      <c r="K275" s="10"/>
    </row>
    <row r="276" spans="6:11">
      <c r="F276" s="10"/>
      <c r="G276" s="10"/>
      <c r="H276" s="10"/>
      <c r="I276" s="10"/>
      <c r="J276" s="10" t="s">
        <v>1756</v>
      </c>
      <c r="K276" s="10"/>
    </row>
    <row r="277" spans="6:11">
      <c r="F277" s="10"/>
      <c r="G277" s="10"/>
      <c r="H277" s="10"/>
      <c r="I277" s="10"/>
      <c r="J277" s="10" t="s">
        <v>1757</v>
      </c>
      <c r="K277" s="10"/>
    </row>
    <row r="278" spans="6:11">
      <c r="F278" s="10"/>
      <c r="G278" s="10"/>
      <c r="H278" s="10"/>
      <c r="I278" s="10"/>
      <c r="J278" s="10" t="s">
        <v>1758</v>
      </c>
      <c r="K278" s="10"/>
    </row>
    <row r="279" spans="6:11">
      <c r="F279" s="10"/>
      <c r="G279" s="10"/>
      <c r="H279" s="10"/>
      <c r="I279" s="10"/>
      <c r="J279" s="10" t="s">
        <v>1759</v>
      </c>
      <c r="K279" s="10"/>
    </row>
    <row r="280" spans="6:11">
      <c r="F280" s="10"/>
      <c r="G280" s="10"/>
      <c r="H280" s="10"/>
      <c r="I280" s="10"/>
      <c r="J280" s="10" t="s">
        <v>1760</v>
      </c>
      <c r="K280" s="10"/>
    </row>
    <row r="281" spans="6:11">
      <c r="F281" s="10"/>
      <c r="G281" s="10"/>
      <c r="H281" s="10"/>
      <c r="I281" s="10"/>
      <c r="J281" s="10" t="s">
        <v>1761</v>
      </c>
      <c r="K281" s="10"/>
    </row>
    <row r="282" spans="6:11">
      <c r="F282" s="10"/>
      <c r="G282" s="10"/>
      <c r="H282" s="10"/>
      <c r="I282" s="10"/>
      <c r="J282" s="10" t="s">
        <v>1762</v>
      </c>
      <c r="K282" s="10"/>
    </row>
    <row r="283" spans="6:11">
      <c r="F283" s="10"/>
      <c r="G283" s="10"/>
      <c r="H283" s="10"/>
      <c r="I283" s="10"/>
      <c r="J283" s="10" t="s">
        <v>1763</v>
      </c>
      <c r="K283" s="10"/>
    </row>
    <row r="284" spans="6:11">
      <c r="F284" s="10"/>
      <c r="G284" s="10"/>
      <c r="H284" s="10"/>
      <c r="I284" s="10"/>
      <c r="J284" s="10" t="s">
        <v>1764</v>
      </c>
      <c r="K284" s="10"/>
    </row>
    <row r="285" spans="6:11">
      <c r="F285" s="10"/>
      <c r="G285" s="10"/>
      <c r="H285" s="10"/>
      <c r="I285" s="10"/>
      <c r="J285" s="10" t="s">
        <v>1765</v>
      </c>
      <c r="K285" s="10"/>
    </row>
    <row r="286" spans="6:11">
      <c r="F286" s="10"/>
      <c r="G286" s="10"/>
      <c r="H286" s="10"/>
      <c r="I286" s="10"/>
      <c r="J286" s="10" t="s">
        <v>1766</v>
      </c>
      <c r="K286" s="10"/>
    </row>
    <row r="287" spans="6:11">
      <c r="F287" s="10"/>
      <c r="G287" s="10"/>
      <c r="H287" s="10"/>
      <c r="I287" s="10"/>
      <c r="J287" s="10" t="s">
        <v>1767</v>
      </c>
      <c r="K287" s="10"/>
    </row>
    <row r="288" spans="6:11">
      <c r="F288" s="10"/>
      <c r="G288" s="10"/>
      <c r="H288" s="10"/>
      <c r="I288" s="10"/>
      <c r="J288" s="10" t="s">
        <v>1768</v>
      </c>
      <c r="K288" s="10"/>
    </row>
    <row r="289" spans="6:11">
      <c r="F289" s="10"/>
      <c r="G289" s="10"/>
      <c r="H289" s="10"/>
      <c r="I289" s="10"/>
      <c r="J289" s="10" t="s">
        <v>1769</v>
      </c>
      <c r="K289" s="10"/>
    </row>
    <row r="290" spans="6:11">
      <c r="F290" s="10"/>
      <c r="G290" s="10"/>
      <c r="H290" s="10"/>
      <c r="I290" s="10"/>
      <c r="J290" s="10" t="s">
        <v>1770</v>
      </c>
      <c r="K290" s="10"/>
    </row>
    <row r="291" spans="6:11">
      <c r="F291" s="10"/>
      <c r="G291" s="10"/>
      <c r="H291" s="10"/>
      <c r="I291" s="10"/>
      <c r="J291" s="10" t="s">
        <v>1771</v>
      </c>
      <c r="K291" s="10"/>
    </row>
    <row r="292" spans="6:11">
      <c r="F292" s="10"/>
      <c r="G292" s="10"/>
      <c r="H292" s="10"/>
      <c r="I292" s="10"/>
      <c r="J292" s="10" t="s">
        <v>1772</v>
      </c>
      <c r="K292" s="10"/>
    </row>
    <row r="293" spans="6:11">
      <c r="F293" s="10"/>
      <c r="G293" s="10"/>
      <c r="H293" s="10"/>
      <c r="I293" s="10"/>
      <c r="J293" s="10" t="s">
        <v>1773</v>
      </c>
      <c r="K293" s="10"/>
    </row>
    <row r="294" spans="6:11">
      <c r="F294" s="10"/>
      <c r="G294" s="10"/>
      <c r="H294" s="10"/>
      <c r="I294" s="10"/>
      <c r="J294" s="10" t="s">
        <v>1774</v>
      </c>
      <c r="K294" s="10"/>
    </row>
    <row r="295" spans="6:11">
      <c r="F295" s="10"/>
      <c r="G295" s="10"/>
      <c r="H295" s="10"/>
      <c r="I295" s="10"/>
      <c r="J295" s="10" t="s">
        <v>1775</v>
      </c>
      <c r="K295" s="10"/>
    </row>
    <row r="296" spans="6:11">
      <c r="F296" s="10"/>
      <c r="G296" s="10"/>
      <c r="H296" s="10"/>
      <c r="I296" s="10"/>
      <c r="J296" s="10" t="s">
        <v>1776</v>
      </c>
      <c r="K296" s="10"/>
    </row>
    <row r="297" spans="6:11">
      <c r="F297" s="10"/>
      <c r="G297" s="10"/>
      <c r="H297" s="10"/>
      <c r="I297" s="10"/>
      <c r="J297" s="10" t="s">
        <v>1777</v>
      </c>
      <c r="K297" s="10"/>
    </row>
    <row r="298" spans="6:11">
      <c r="F298" s="10"/>
      <c r="G298" s="10"/>
      <c r="H298" s="10"/>
      <c r="I298" s="10"/>
      <c r="J298" s="10" t="s">
        <v>1778</v>
      </c>
      <c r="K298" s="10"/>
    </row>
    <row r="299" spans="6:11">
      <c r="F299" s="10"/>
      <c r="G299" s="10"/>
      <c r="H299" s="10"/>
      <c r="I299" s="10"/>
      <c r="J299" s="10" t="s">
        <v>1779</v>
      </c>
      <c r="K299" s="10"/>
    </row>
    <row r="300" spans="6:11">
      <c r="F300" s="10"/>
      <c r="G300" s="10"/>
      <c r="H300" s="10"/>
      <c r="I300" s="10"/>
      <c r="J300" s="10" t="s">
        <v>1780</v>
      </c>
      <c r="K300" s="10"/>
    </row>
    <row r="301" spans="6:11">
      <c r="F301" s="10"/>
      <c r="G301" s="10"/>
      <c r="H301" s="10"/>
      <c r="I301" s="10"/>
      <c r="J301" s="10" t="s">
        <v>1781</v>
      </c>
      <c r="K301" s="10"/>
    </row>
    <row r="302" spans="6:11">
      <c r="F302" s="10"/>
      <c r="G302" s="10"/>
      <c r="H302" s="10"/>
      <c r="I302" s="10"/>
      <c r="J302" s="10" t="s">
        <v>1782</v>
      </c>
      <c r="K302" s="10"/>
    </row>
    <row r="303" spans="6:11">
      <c r="F303" s="10"/>
      <c r="G303" s="10"/>
      <c r="H303" s="10"/>
      <c r="I303" s="10"/>
      <c r="J303" s="10" t="s">
        <v>1783</v>
      </c>
      <c r="K303" s="10"/>
    </row>
    <row r="304" spans="6:11">
      <c r="F304" s="10"/>
      <c r="G304" s="10"/>
      <c r="H304" s="10"/>
      <c r="I304" s="10"/>
      <c r="J304" s="10" t="s">
        <v>1784</v>
      </c>
      <c r="K304" s="10"/>
    </row>
    <row r="305" spans="6:11">
      <c r="F305" s="10"/>
      <c r="G305" s="10"/>
      <c r="H305" s="10"/>
      <c r="I305" s="10"/>
      <c r="J305" s="10" t="s">
        <v>1785</v>
      </c>
      <c r="K305" s="10"/>
    </row>
    <row r="306" spans="6:11">
      <c r="F306" s="10"/>
      <c r="G306" s="10"/>
      <c r="H306" s="10"/>
      <c r="I306" s="10"/>
      <c r="J306" s="10" t="s">
        <v>1786</v>
      </c>
      <c r="K306" s="10"/>
    </row>
    <row r="307" spans="6:11">
      <c r="F307" s="10"/>
      <c r="G307" s="10"/>
      <c r="H307" s="10"/>
      <c r="I307" s="10"/>
      <c r="J307" s="10" t="s">
        <v>1787</v>
      </c>
      <c r="K307" s="10"/>
    </row>
    <row r="308" spans="6:11">
      <c r="F308" s="10"/>
      <c r="G308" s="10"/>
      <c r="H308" s="10"/>
      <c r="I308" s="10"/>
      <c r="J308" s="10" t="s">
        <v>1788</v>
      </c>
      <c r="K308" s="10"/>
    </row>
    <row r="309" spans="6:11">
      <c r="F309" s="10"/>
      <c r="G309" s="10"/>
      <c r="H309" s="10"/>
      <c r="I309" s="10"/>
      <c r="J309" s="10" t="s">
        <v>1789</v>
      </c>
      <c r="K309" s="10"/>
    </row>
    <row r="310" spans="6:11">
      <c r="F310" s="10"/>
      <c r="G310" s="10"/>
      <c r="H310" s="10"/>
      <c r="I310" s="10"/>
      <c r="J310" s="10" t="s">
        <v>1790</v>
      </c>
      <c r="K310" s="10"/>
    </row>
    <row r="311" spans="6:11">
      <c r="F311" s="10"/>
      <c r="G311" s="10"/>
      <c r="H311" s="10"/>
      <c r="I311" s="10"/>
      <c r="J311" s="10" t="s">
        <v>1791</v>
      </c>
      <c r="K311" s="10"/>
    </row>
    <row r="312" spans="6:11">
      <c r="F312" s="10"/>
      <c r="G312" s="10"/>
      <c r="H312" s="10"/>
      <c r="I312" s="10"/>
      <c r="J312" s="10" t="s">
        <v>1792</v>
      </c>
      <c r="K312" s="10"/>
    </row>
    <row r="313" spans="6:11">
      <c r="F313" s="10"/>
      <c r="G313" s="10"/>
      <c r="H313" s="10"/>
      <c r="I313" s="10"/>
      <c r="J313" s="10" t="s">
        <v>1793</v>
      </c>
      <c r="K313" s="10"/>
    </row>
    <row r="314" spans="6:11">
      <c r="F314" s="10"/>
      <c r="G314" s="10"/>
      <c r="H314" s="10"/>
      <c r="I314" s="10"/>
      <c r="J314" s="10" t="s">
        <v>1794</v>
      </c>
      <c r="K314" s="10"/>
    </row>
    <row r="315" spans="6:11">
      <c r="F315" s="10"/>
      <c r="G315" s="10"/>
      <c r="H315" s="10"/>
      <c r="I315" s="10"/>
      <c r="J315" s="10" t="s">
        <v>1795</v>
      </c>
      <c r="K315" s="10"/>
    </row>
    <row r="316" spans="6:11">
      <c r="F316" s="10"/>
      <c r="G316" s="10"/>
      <c r="H316" s="10"/>
      <c r="I316" s="10"/>
      <c r="J316" s="10" t="s">
        <v>1796</v>
      </c>
      <c r="K316" s="10"/>
    </row>
    <row r="317" spans="6:11">
      <c r="F317" s="10"/>
      <c r="G317" s="10"/>
      <c r="H317" s="10"/>
      <c r="I317" s="10"/>
      <c r="J317" s="10" t="s">
        <v>1797</v>
      </c>
      <c r="K317" s="10"/>
    </row>
    <row r="318" spans="6:11">
      <c r="F318" s="10"/>
      <c r="G318" s="10"/>
      <c r="H318" s="10"/>
      <c r="I318" s="10"/>
      <c r="J318" s="10" t="s">
        <v>1798</v>
      </c>
      <c r="K318" s="10"/>
    </row>
    <row r="319" spans="6:11">
      <c r="F319" s="10"/>
      <c r="G319" s="10"/>
      <c r="H319" s="10"/>
      <c r="I319" s="10"/>
      <c r="J319" s="10" t="s">
        <v>1799</v>
      </c>
      <c r="K319" s="10"/>
    </row>
    <row r="320" spans="6:11">
      <c r="F320" s="10"/>
      <c r="G320" s="10"/>
      <c r="H320" s="10"/>
      <c r="I320" s="10"/>
      <c r="J320" s="10" t="s">
        <v>1800</v>
      </c>
      <c r="K320" s="10"/>
    </row>
    <row r="321" spans="6:11">
      <c r="F321" s="10"/>
      <c r="G321" s="10"/>
      <c r="H321" s="10"/>
      <c r="I321" s="10"/>
      <c r="J321" s="10" t="s">
        <v>1801</v>
      </c>
      <c r="K321" s="10"/>
    </row>
    <row r="322" spans="6:11">
      <c r="F322" s="10"/>
      <c r="G322" s="10"/>
      <c r="H322" s="10"/>
      <c r="I322" s="10"/>
      <c r="J322" s="10" t="s">
        <v>1802</v>
      </c>
      <c r="K322" s="10"/>
    </row>
    <row r="323" spans="6:11">
      <c r="F323" s="10"/>
      <c r="G323" s="10"/>
      <c r="H323" s="10"/>
      <c r="I323" s="10"/>
      <c r="J323" s="10" t="s">
        <v>1803</v>
      </c>
      <c r="K323" s="10"/>
    </row>
    <row r="324" spans="6:11">
      <c r="F324" s="10"/>
      <c r="G324" s="10"/>
      <c r="H324" s="10"/>
      <c r="I324" s="10"/>
      <c r="J324" s="10" t="s">
        <v>1804</v>
      </c>
      <c r="K324" s="10"/>
    </row>
    <row r="325" spans="6:11">
      <c r="F325" s="10"/>
      <c r="G325" s="10"/>
      <c r="H325" s="10"/>
      <c r="I325" s="10"/>
      <c r="J325" s="10" t="s">
        <v>1805</v>
      </c>
      <c r="K325" s="10"/>
    </row>
    <row r="326" spans="6:11">
      <c r="F326" s="10"/>
      <c r="G326" s="10"/>
      <c r="H326" s="10"/>
      <c r="I326" s="10"/>
      <c r="J326" s="10" t="s">
        <v>1806</v>
      </c>
      <c r="K326" s="10"/>
    </row>
    <row r="327" spans="6:11">
      <c r="F327" s="10"/>
      <c r="G327" s="10"/>
      <c r="H327" s="10"/>
      <c r="I327" s="10"/>
      <c r="J327" s="10" t="s">
        <v>1807</v>
      </c>
      <c r="K327" s="10"/>
    </row>
    <row r="328" spans="6:11">
      <c r="F328" s="10"/>
      <c r="G328" s="10"/>
      <c r="H328" s="10"/>
      <c r="I328" s="10"/>
      <c r="J328" s="10" t="s">
        <v>1808</v>
      </c>
      <c r="K328" s="10"/>
    </row>
    <row r="329" spans="6:11">
      <c r="F329" s="10"/>
      <c r="G329" s="10"/>
      <c r="H329" s="10"/>
      <c r="I329" s="10"/>
      <c r="J329" s="10" t="s">
        <v>1809</v>
      </c>
      <c r="K329" s="10"/>
    </row>
    <row r="330" spans="6:11">
      <c r="F330" s="10"/>
      <c r="G330" s="10"/>
      <c r="H330" s="10"/>
      <c r="I330" s="10"/>
      <c r="J330" s="10" t="s">
        <v>1810</v>
      </c>
      <c r="K330" s="10"/>
    </row>
    <row r="331" spans="6:11">
      <c r="F331" s="10"/>
      <c r="G331" s="10"/>
      <c r="H331" s="10"/>
      <c r="I331" s="10"/>
      <c r="J331" s="10" t="s">
        <v>1811</v>
      </c>
      <c r="K331" s="10"/>
    </row>
    <row r="332" spans="6:11">
      <c r="F332" s="10"/>
      <c r="G332" s="10"/>
      <c r="H332" s="10"/>
      <c r="I332" s="10"/>
      <c r="J332" s="10" t="s">
        <v>1812</v>
      </c>
      <c r="K332" s="10"/>
    </row>
    <row r="333" spans="6:11">
      <c r="F333" s="10"/>
      <c r="G333" s="10"/>
      <c r="H333" s="10"/>
      <c r="I333" s="10"/>
      <c r="J333" s="10" t="s">
        <v>1813</v>
      </c>
      <c r="K333" s="10"/>
    </row>
    <row r="334" spans="6:11">
      <c r="F334" s="10"/>
      <c r="G334" s="10"/>
      <c r="H334" s="10"/>
      <c r="I334" s="10"/>
      <c r="J334" s="10" t="s">
        <v>1814</v>
      </c>
      <c r="K334" s="10"/>
    </row>
    <row r="335" spans="6:11">
      <c r="F335" s="10"/>
      <c r="G335" s="10"/>
      <c r="H335" s="10"/>
      <c r="I335" s="10"/>
      <c r="J335" s="10" t="s">
        <v>1815</v>
      </c>
      <c r="K335" s="10"/>
    </row>
    <row r="336" spans="6:11">
      <c r="F336" s="10"/>
      <c r="G336" s="10"/>
      <c r="H336" s="10"/>
      <c r="I336" s="10"/>
      <c r="J336" s="10" t="s">
        <v>1816</v>
      </c>
      <c r="K336" s="10"/>
    </row>
    <row r="337" spans="6:11">
      <c r="F337" s="10"/>
      <c r="G337" s="10"/>
      <c r="H337" s="10"/>
      <c r="I337" s="10"/>
      <c r="J337" s="10" t="s">
        <v>1817</v>
      </c>
      <c r="K337" s="10"/>
    </row>
    <row r="338" spans="6:11">
      <c r="F338" s="10"/>
      <c r="G338" s="10"/>
      <c r="H338" s="10"/>
      <c r="I338" s="10"/>
      <c r="J338" s="10" t="s">
        <v>1818</v>
      </c>
      <c r="K338" s="10"/>
    </row>
    <row r="339" spans="6:11">
      <c r="F339" s="10"/>
      <c r="G339" s="10"/>
      <c r="H339" s="10"/>
      <c r="I339" s="10"/>
      <c r="J339" s="10" t="s">
        <v>1819</v>
      </c>
      <c r="K339" s="10"/>
    </row>
    <row r="340" spans="6:11">
      <c r="F340" s="10"/>
      <c r="G340" s="10"/>
      <c r="H340" s="10"/>
      <c r="I340" s="10"/>
      <c r="J340" s="10" t="s">
        <v>1820</v>
      </c>
      <c r="K340" s="10"/>
    </row>
    <row r="341" spans="6:11">
      <c r="F341" s="10"/>
      <c r="G341" s="10"/>
      <c r="H341" s="10"/>
      <c r="I341" s="10"/>
      <c r="J341" s="10" t="s">
        <v>1821</v>
      </c>
      <c r="K341" s="10"/>
    </row>
    <row r="342" spans="6:11">
      <c r="F342" s="10"/>
      <c r="G342" s="10"/>
      <c r="H342" s="10"/>
      <c r="I342" s="10"/>
      <c r="J342" s="10" t="s">
        <v>1822</v>
      </c>
      <c r="K342" s="10"/>
    </row>
    <row r="343" spans="6:11">
      <c r="F343" s="10"/>
      <c r="G343" s="10"/>
      <c r="H343" s="10"/>
      <c r="I343" s="10"/>
      <c r="J343" s="10" t="s">
        <v>1823</v>
      </c>
      <c r="K343" s="10"/>
    </row>
    <row r="344" spans="6:11">
      <c r="F344" s="10"/>
      <c r="G344" s="10"/>
      <c r="H344" s="10"/>
      <c r="I344" s="10"/>
      <c r="J344" s="10" t="s">
        <v>1824</v>
      </c>
      <c r="K344" s="10"/>
    </row>
    <row r="345" spans="6:11">
      <c r="F345" s="10"/>
      <c r="G345" s="10"/>
      <c r="H345" s="10"/>
      <c r="I345" s="10"/>
      <c r="J345" s="10" t="s">
        <v>1825</v>
      </c>
      <c r="K345" s="10"/>
    </row>
    <row r="346" spans="6:11">
      <c r="F346" s="10"/>
      <c r="G346" s="10"/>
      <c r="H346" s="10"/>
      <c r="I346" s="10"/>
      <c r="J346" s="10" t="s">
        <v>1826</v>
      </c>
      <c r="K346" s="10"/>
    </row>
    <row r="347" spans="6:11">
      <c r="F347" s="10"/>
      <c r="G347" s="10"/>
      <c r="H347" s="10"/>
      <c r="I347" s="10"/>
      <c r="J347" s="10" t="s">
        <v>1827</v>
      </c>
      <c r="K347" s="10"/>
    </row>
    <row r="348" spans="6:11">
      <c r="F348" s="10"/>
      <c r="G348" s="10"/>
      <c r="H348" s="10"/>
      <c r="I348" s="10"/>
      <c r="J348" s="10" t="s">
        <v>1828</v>
      </c>
      <c r="K348" s="10"/>
    </row>
    <row r="349" spans="6:11">
      <c r="F349" s="10"/>
      <c r="G349" s="10"/>
      <c r="H349" s="10"/>
      <c r="I349" s="10"/>
      <c r="J349" s="10" t="s">
        <v>1829</v>
      </c>
      <c r="K349" s="10"/>
    </row>
    <row r="350" spans="6:11">
      <c r="F350" s="10"/>
      <c r="G350" s="10"/>
      <c r="H350" s="10"/>
      <c r="I350" s="10"/>
      <c r="J350" s="10" t="s">
        <v>1830</v>
      </c>
      <c r="K350" s="10"/>
    </row>
    <row r="351" spans="6:11">
      <c r="F351" s="10"/>
      <c r="G351" s="10"/>
      <c r="H351" s="10"/>
      <c r="I351" s="10"/>
      <c r="J351" s="10" t="s">
        <v>1831</v>
      </c>
      <c r="K351" s="10"/>
    </row>
    <row r="352" spans="6:11">
      <c r="F352" s="10"/>
      <c r="G352" s="10"/>
      <c r="H352" s="10"/>
      <c r="I352" s="10"/>
      <c r="J352" s="10" t="s">
        <v>1832</v>
      </c>
      <c r="K352" s="10"/>
    </row>
    <row r="353" spans="6:11">
      <c r="F353" s="10"/>
      <c r="G353" s="10"/>
      <c r="H353" s="10"/>
      <c r="I353" s="10"/>
      <c r="J353" s="10" t="s">
        <v>1833</v>
      </c>
      <c r="K353" s="10"/>
    </row>
    <row r="354" spans="6:11">
      <c r="F354" s="10"/>
      <c r="G354" s="10"/>
      <c r="H354" s="10"/>
      <c r="I354" s="10"/>
      <c r="J354" s="10" t="s">
        <v>1834</v>
      </c>
      <c r="K354" s="10"/>
    </row>
    <row r="355" spans="6:11">
      <c r="F355" s="10"/>
      <c r="G355" s="10"/>
      <c r="H355" s="10"/>
      <c r="I355" s="10"/>
      <c r="J355" s="10" t="s">
        <v>1835</v>
      </c>
      <c r="K355" s="10"/>
    </row>
    <row r="356" spans="6:11">
      <c r="F356" s="10"/>
      <c r="G356" s="10"/>
      <c r="H356" s="10"/>
      <c r="I356" s="10"/>
      <c r="J356" s="10" t="s">
        <v>1836</v>
      </c>
      <c r="K356" s="10"/>
    </row>
    <row r="357" spans="6:11">
      <c r="F357" s="10"/>
      <c r="G357" s="10"/>
      <c r="H357" s="10"/>
      <c r="I357" s="10"/>
      <c r="J357" s="10" t="s">
        <v>1837</v>
      </c>
      <c r="K357" s="10"/>
    </row>
    <row r="358" spans="6:11">
      <c r="F358" s="10"/>
      <c r="G358" s="10"/>
      <c r="H358" s="10"/>
      <c r="I358" s="10"/>
      <c r="J358" s="10" t="s">
        <v>1838</v>
      </c>
      <c r="K358" s="10"/>
    </row>
    <row r="359" spans="6:11">
      <c r="F359" s="10"/>
      <c r="G359" s="10"/>
      <c r="H359" s="10"/>
      <c r="I359" s="10"/>
      <c r="J359" s="10" t="s">
        <v>1839</v>
      </c>
      <c r="K359" s="10"/>
    </row>
    <row r="360" spans="6:11">
      <c r="F360" s="10"/>
      <c r="G360" s="10"/>
      <c r="H360" s="10"/>
      <c r="I360" s="10"/>
      <c r="J360" s="10" t="s">
        <v>1840</v>
      </c>
      <c r="K360" s="10"/>
    </row>
    <row r="361" spans="6:11">
      <c r="F361" s="10"/>
      <c r="G361" s="10"/>
      <c r="H361" s="10"/>
      <c r="I361" s="10"/>
      <c r="J361" s="10" t="s">
        <v>1841</v>
      </c>
      <c r="K361" s="10"/>
    </row>
    <row r="362" spans="6:11">
      <c r="F362" s="10"/>
      <c r="G362" s="10"/>
      <c r="H362" s="10"/>
      <c r="I362" s="10"/>
      <c r="J362" s="10" t="s">
        <v>1842</v>
      </c>
      <c r="K362" s="10"/>
    </row>
    <row r="363" spans="6:11">
      <c r="F363" s="10"/>
      <c r="G363" s="10"/>
      <c r="H363" s="10"/>
      <c r="I363" s="10"/>
      <c r="J363" s="10" t="s">
        <v>1843</v>
      </c>
      <c r="K363" s="10"/>
    </row>
    <row r="364" spans="6:11">
      <c r="F364" s="10"/>
      <c r="G364" s="10"/>
      <c r="H364" s="10"/>
      <c r="I364" s="10"/>
      <c r="J364" s="10" t="s">
        <v>1844</v>
      </c>
      <c r="K364" s="10"/>
    </row>
    <row r="365" spans="6:11">
      <c r="F365" s="10"/>
      <c r="G365" s="10"/>
      <c r="H365" s="10"/>
      <c r="I365" s="10"/>
      <c r="J365" s="10" t="s">
        <v>1845</v>
      </c>
      <c r="K365" s="10"/>
    </row>
    <row r="366" spans="6:11">
      <c r="F366" s="10"/>
      <c r="G366" s="10"/>
      <c r="H366" s="10"/>
      <c r="I366" s="10"/>
      <c r="J366" s="10" t="s">
        <v>1846</v>
      </c>
      <c r="K366" s="10"/>
    </row>
    <row r="367" spans="6:11">
      <c r="F367" s="10"/>
      <c r="G367" s="10"/>
      <c r="H367" s="10"/>
      <c r="I367" s="10"/>
      <c r="J367" s="10" t="s">
        <v>1847</v>
      </c>
      <c r="K367" s="10"/>
    </row>
    <row r="368" spans="6:11">
      <c r="F368" s="10"/>
      <c r="G368" s="10"/>
      <c r="H368" s="10"/>
      <c r="I368" s="10"/>
      <c r="J368" s="10" t="s">
        <v>1848</v>
      </c>
      <c r="K368" s="10"/>
    </row>
    <row r="369" spans="6:11">
      <c r="F369" s="10"/>
      <c r="G369" s="10"/>
      <c r="H369" s="10"/>
      <c r="I369" s="10"/>
      <c r="J369" s="10" t="s">
        <v>1849</v>
      </c>
      <c r="K369" s="10"/>
    </row>
    <row r="370" spans="6:11">
      <c r="F370" s="10"/>
      <c r="G370" s="10"/>
      <c r="H370" s="10"/>
      <c r="I370" s="10"/>
      <c r="J370" s="10" t="s">
        <v>1850</v>
      </c>
      <c r="K370" s="10"/>
    </row>
    <row r="371" spans="6:11">
      <c r="F371" s="10"/>
      <c r="G371" s="10"/>
      <c r="H371" s="10"/>
      <c r="I371" s="10"/>
      <c r="J371" s="10" t="s">
        <v>1851</v>
      </c>
      <c r="K371" s="10"/>
    </row>
    <row r="372" spans="6:11">
      <c r="F372" s="10"/>
      <c r="G372" s="10"/>
      <c r="H372" s="10"/>
      <c r="I372" s="10"/>
      <c r="J372" s="10" t="s">
        <v>1852</v>
      </c>
      <c r="K372" s="10"/>
    </row>
    <row r="373" spans="6:11">
      <c r="F373" s="10"/>
      <c r="G373" s="10"/>
      <c r="H373" s="10"/>
      <c r="I373" s="10"/>
      <c r="J373" s="10" t="s">
        <v>1853</v>
      </c>
      <c r="K373" s="10"/>
    </row>
    <row r="374" spans="6:11">
      <c r="F374" s="10"/>
      <c r="G374" s="10"/>
      <c r="H374" s="10"/>
      <c r="I374" s="10"/>
      <c r="J374" s="10" t="s">
        <v>1854</v>
      </c>
      <c r="K374" s="10"/>
    </row>
    <row r="375" spans="6:11">
      <c r="F375" s="10"/>
      <c r="G375" s="10"/>
      <c r="H375" s="10"/>
      <c r="I375" s="10"/>
      <c r="J375" s="10" t="s">
        <v>1855</v>
      </c>
      <c r="K375" s="10"/>
    </row>
    <row r="376" spans="6:11">
      <c r="F376" s="10"/>
      <c r="G376" s="10"/>
      <c r="H376" s="10"/>
      <c r="I376" s="10"/>
      <c r="J376" s="10" t="s">
        <v>1856</v>
      </c>
      <c r="K376" s="10"/>
    </row>
    <row r="377" spans="6:11">
      <c r="F377" s="10"/>
      <c r="G377" s="10"/>
      <c r="H377" s="10"/>
      <c r="I377" s="10"/>
      <c r="J377" s="10" t="s">
        <v>1857</v>
      </c>
      <c r="K377" s="10"/>
    </row>
    <row r="378" spans="6:11">
      <c r="F378" s="10"/>
      <c r="G378" s="10"/>
      <c r="H378" s="10"/>
      <c r="I378" s="10"/>
      <c r="J378" s="10" t="s">
        <v>1858</v>
      </c>
      <c r="K378" s="10"/>
    </row>
    <row r="379" spans="6:11">
      <c r="F379" s="10"/>
      <c r="G379" s="10"/>
      <c r="H379" s="10"/>
      <c r="I379" s="10"/>
      <c r="J379" s="10" t="s">
        <v>1859</v>
      </c>
      <c r="K379" s="10"/>
    </row>
    <row r="380" spans="6:11">
      <c r="F380" s="10"/>
      <c r="G380" s="10"/>
      <c r="H380" s="10"/>
      <c r="I380" s="10"/>
      <c r="J380" s="10" t="s">
        <v>1860</v>
      </c>
      <c r="K380" s="10"/>
    </row>
    <row r="381" spans="6:11">
      <c r="F381" s="10"/>
      <c r="G381" s="10"/>
      <c r="H381" s="10"/>
      <c r="I381" s="10"/>
      <c r="J381" s="10" t="s">
        <v>1861</v>
      </c>
      <c r="K381" s="10"/>
    </row>
    <row r="382" spans="6:11">
      <c r="F382" s="10"/>
      <c r="G382" s="10"/>
      <c r="H382" s="10"/>
      <c r="I382" s="10"/>
      <c r="J382" s="10" t="s">
        <v>1862</v>
      </c>
      <c r="K382" s="10"/>
    </row>
    <row r="383" spans="6:11">
      <c r="F383" s="10"/>
      <c r="G383" s="10"/>
      <c r="H383" s="10"/>
      <c r="I383" s="10"/>
      <c r="J383" s="10" t="s">
        <v>1863</v>
      </c>
      <c r="K383" s="10"/>
    </row>
    <row r="384" spans="6:11">
      <c r="F384" s="10"/>
      <c r="G384" s="10"/>
      <c r="H384" s="10"/>
      <c r="I384" s="10"/>
      <c r="J384" s="10" t="s">
        <v>1864</v>
      </c>
      <c r="K384" s="10"/>
    </row>
    <row r="385" spans="6:11">
      <c r="F385" s="10"/>
      <c r="G385" s="10"/>
      <c r="H385" s="10"/>
      <c r="I385" s="10"/>
      <c r="J385" s="10" t="s">
        <v>1865</v>
      </c>
      <c r="K385" s="10"/>
    </row>
    <row r="386" spans="6:11">
      <c r="F386" s="10"/>
      <c r="G386" s="10"/>
      <c r="H386" s="10"/>
      <c r="I386" s="10"/>
      <c r="J386" s="10" t="s">
        <v>1866</v>
      </c>
      <c r="K386" s="10"/>
    </row>
    <row r="387" spans="6:11">
      <c r="F387" s="10"/>
      <c r="G387" s="10"/>
      <c r="H387" s="10"/>
      <c r="I387" s="10"/>
      <c r="J387" s="10" t="s">
        <v>1867</v>
      </c>
      <c r="K387" s="10"/>
    </row>
    <row r="388" spans="6:11">
      <c r="F388" s="10"/>
      <c r="G388" s="10"/>
      <c r="H388" s="10"/>
      <c r="I388" s="10"/>
      <c r="J388" s="10" t="s">
        <v>1868</v>
      </c>
      <c r="K388" s="10"/>
    </row>
    <row r="389" spans="6:11">
      <c r="F389" s="10"/>
      <c r="G389" s="10"/>
      <c r="H389" s="10"/>
      <c r="I389" s="10"/>
      <c r="J389" s="10" t="s">
        <v>1869</v>
      </c>
      <c r="K389" s="10"/>
    </row>
    <row r="390" spans="6:11">
      <c r="F390" s="10"/>
      <c r="G390" s="10"/>
      <c r="H390" s="10"/>
      <c r="I390" s="10"/>
      <c r="J390" s="10" t="s">
        <v>1870</v>
      </c>
      <c r="K390" s="10"/>
    </row>
    <row r="391" spans="6:11">
      <c r="F391" s="10"/>
      <c r="G391" s="10"/>
      <c r="H391" s="10"/>
      <c r="I391" s="10"/>
      <c r="J391" s="10" t="s">
        <v>1871</v>
      </c>
      <c r="K391" s="10"/>
    </row>
    <row r="392" spans="6:11">
      <c r="F392" s="10"/>
      <c r="G392" s="10"/>
      <c r="H392" s="10"/>
      <c r="I392" s="10"/>
      <c r="J392" s="10" t="s">
        <v>1872</v>
      </c>
      <c r="K392" s="10"/>
    </row>
    <row r="393" spans="6:11">
      <c r="F393" s="10"/>
      <c r="G393" s="10"/>
      <c r="H393" s="10"/>
      <c r="I393" s="10"/>
      <c r="J393" s="10" t="s">
        <v>1873</v>
      </c>
      <c r="K393" s="10"/>
    </row>
    <row r="394" spans="6:11">
      <c r="F394" s="10"/>
      <c r="G394" s="10"/>
      <c r="H394" s="10"/>
      <c r="I394" s="10"/>
      <c r="J394" s="10" t="s">
        <v>1874</v>
      </c>
      <c r="K394" s="10"/>
    </row>
    <row r="395" spans="6:11">
      <c r="F395" s="10"/>
      <c r="G395" s="10"/>
      <c r="H395" s="10"/>
      <c r="I395" s="10"/>
      <c r="J395" s="10" t="s">
        <v>1875</v>
      </c>
      <c r="K395" s="10"/>
    </row>
    <row r="396" spans="6:11">
      <c r="F396" s="10"/>
      <c r="G396" s="10"/>
      <c r="H396" s="10"/>
      <c r="I396" s="10"/>
      <c r="J396" s="10" t="s">
        <v>1876</v>
      </c>
      <c r="K396" s="10"/>
    </row>
    <row r="397" spans="6:11">
      <c r="F397" s="10"/>
      <c r="G397" s="10"/>
      <c r="H397" s="10"/>
      <c r="I397" s="10"/>
      <c r="J397" s="10" t="s">
        <v>1877</v>
      </c>
      <c r="K397" s="10"/>
    </row>
    <row r="398" spans="6:11">
      <c r="F398" s="10"/>
      <c r="G398" s="10"/>
      <c r="H398" s="10"/>
      <c r="I398" s="10"/>
      <c r="J398" s="10" t="s">
        <v>1878</v>
      </c>
      <c r="K398" s="10"/>
    </row>
    <row r="399" spans="6:11">
      <c r="F399" s="10"/>
      <c r="G399" s="10"/>
      <c r="H399" s="10"/>
      <c r="I399" s="10"/>
      <c r="J399" s="10" t="s">
        <v>1879</v>
      </c>
      <c r="K399" s="10"/>
    </row>
    <row r="400" spans="6:11">
      <c r="F400" s="10"/>
      <c r="G400" s="10"/>
      <c r="H400" s="10"/>
      <c r="I400" s="10"/>
      <c r="J400" s="10" t="s">
        <v>1880</v>
      </c>
      <c r="K400" s="10"/>
    </row>
    <row r="401" spans="6:11">
      <c r="F401" s="10"/>
      <c r="G401" s="10"/>
      <c r="H401" s="10"/>
      <c r="I401" s="10"/>
      <c r="J401" s="10" t="s">
        <v>1881</v>
      </c>
      <c r="K401" s="10"/>
    </row>
    <row r="402" spans="6:11">
      <c r="F402" s="10"/>
      <c r="G402" s="10"/>
      <c r="H402" s="10"/>
      <c r="I402" s="10"/>
      <c r="J402" s="10" t="s">
        <v>1882</v>
      </c>
      <c r="K402" s="10"/>
    </row>
    <row r="403" spans="6:11">
      <c r="F403" s="10"/>
      <c r="G403" s="10"/>
      <c r="H403" s="10"/>
      <c r="I403" s="10"/>
      <c r="J403" s="10" t="s">
        <v>1883</v>
      </c>
      <c r="K403" s="10"/>
    </row>
    <row r="404" spans="6:11">
      <c r="F404" s="10"/>
      <c r="G404" s="10"/>
      <c r="H404" s="10"/>
      <c r="I404" s="10"/>
      <c r="J404" s="10" t="s">
        <v>1884</v>
      </c>
      <c r="K404" s="10"/>
    </row>
    <row r="405" spans="6:11">
      <c r="F405" s="10"/>
      <c r="G405" s="10"/>
      <c r="H405" s="10"/>
      <c r="I405" s="10"/>
      <c r="J405" s="10" t="s">
        <v>1885</v>
      </c>
      <c r="K405" s="10"/>
    </row>
    <row r="406" spans="6:11">
      <c r="F406" s="10"/>
      <c r="G406" s="10"/>
      <c r="H406" s="10"/>
      <c r="I406" s="10"/>
      <c r="J406" s="10" t="s">
        <v>1886</v>
      </c>
      <c r="K406" s="10"/>
    </row>
    <row r="407" spans="6:11">
      <c r="F407" s="10"/>
      <c r="G407" s="10"/>
      <c r="H407" s="10"/>
      <c r="I407" s="10"/>
      <c r="J407" s="10" t="s">
        <v>1887</v>
      </c>
      <c r="K407" s="10"/>
    </row>
    <row r="408" spans="6:11">
      <c r="F408" s="10"/>
      <c r="G408" s="10"/>
      <c r="H408" s="10"/>
      <c r="I408" s="10"/>
      <c r="J408" s="10" t="s">
        <v>1888</v>
      </c>
      <c r="K408" s="10"/>
    </row>
    <row r="409" spans="6:11">
      <c r="F409" s="10"/>
      <c r="G409" s="10"/>
      <c r="H409" s="10"/>
      <c r="I409" s="10"/>
      <c r="J409" s="10" t="s">
        <v>1889</v>
      </c>
      <c r="K409" s="10"/>
    </row>
    <row r="410" spans="6:11">
      <c r="F410" s="10"/>
      <c r="G410" s="10"/>
      <c r="H410" s="10"/>
      <c r="I410" s="10"/>
      <c r="J410" s="10" t="s">
        <v>1890</v>
      </c>
      <c r="K410" s="10"/>
    </row>
    <row r="411" spans="6:11">
      <c r="F411" s="10"/>
      <c r="G411" s="10"/>
      <c r="H411" s="10"/>
      <c r="I411" s="10"/>
      <c r="J411" s="10" t="s">
        <v>1891</v>
      </c>
      <c r="K411" s="10"/>
    </row>
    <row r="412" spans="6:11">
      <c r="F412" s="10"/>
      <c r="G412" s="10"/>
      <c r="H412" s="10"/>
      <c r="I412" s="10"/>
      <c r="J412" s="10" t="s">
        <v>1892</v>
      </c>
      <c r="K412" s="10"/>
    </row>
    <row r="413" spans="6:11">
      <c r="F413" s="10"/>
      <c r="G413" s="10"/>
      <c r="H413" s="10"/>
      <c r="I413" s="10"/>
      <c r="J413" s="10" t="s">
        <v>1893</v>
      </c>
      <c r="K413" s="10"/>
    </row>
    <row r="414" spans="6:11">
      <c r="F414" s="10"/>
      <c r="G414" s="10"/>
      <c r="H414" s="10"/>
      <c r="I414" s="10"/>
      <c r="J414" s="10" t="s">
        <v>1894</v>
      </c>
      <c r="K414" s="10"/>
    </row>
    <row r="415" spans="6:11">
      <c r="F415" s="10"/>
      <c r="G415" s="10"/>
      <c r="H415" s="10"/>
      <c r="I415" s="10"/>
      <c r="J415" s="10" t="s">
        <v>1895</v>
      </c>
      <c r="K415" s="10"/>
    </row>
    <row r="416" spans="6:11">
      <c r="F416" s="10"/>
      <c r="G416" s="10"/>
      <c r="H416" s="10"/>
      <c r="I416" s="10"/>
      <c r="J416" s="10" t="s">
        <v>1896</v>
      </c>
      <c r="K416" s="10"/>
    </row>
    <row r="417" spans="6:11">
      <c r="F417" s="10"/>
      <c r="G417" s="10"/>
      <c r="H417" s="10"/>
      <c r="I417" s="10"/>
      <c r="J417" s="10" t="s">
        <v>1897</v>
      </c>
      <c r="K417" s="10"/>
    </row>
    <row r="418" spans="6:11">
      <c r="F418" s="10"/>
      <c r="G418" s="10"/>
      <c r="H418" s="10"/>
      <c r="I418" s="10"/>
      <c r="J418" s="10" t="s">
        <v>1898</v>
      </c>
      <c r="K418" s="10"/>
    </row>
    <row r="419" spans="6:11">
      <c r="F419" s="10"/>
      <c r="G419" s="10"/>
      <c r="H419" s="10"/>
      <c r="I419" s="10"/>
      <c r="J419" s="10" t="s">
        <v>1899</v>
      </c>
      <c r="K419" s="10"/>
    </row>
    <row r="420" spans="6:11">
      <c r="F420" s="10"/>
      <c r="G420" s="10"/>
      <c r="H420" s="10"/>
      <c r="I420" s="10"/>
      <c r="J420" s="10" t="s">
        <v>1900</v>
      </c>
      <c r="K420" s="10"/>
    </row>
    <row r="421" spans="6:11">
      <c r="F421" s="10"/>
      <c r="G421" s="10"/>
      <c r="H421" s="10"/>
      <c r="I421" s="10"/>
      <c r="J421" s="10" t="s">
        <v>1901</v>
      </c>
      <c r="K421" s="10"/>
    </row>
    <row r="422" spans="6:11">
      <c r="F422" s="10"/>
      <c r="G422" s="10"/>
      <c r="H422" s="10"/>
      <c r="I422" s="10"/>
      <c r="J422" s="10" t="s">
        <v>1902</v>
      </c>
      <c r="K422" s="10"/>
    </row>
    <row r="423" spans="6:11">
      <c r="F423" s="10"/>
      <c r="G423" s="10"/>
      <c r="H423" s="10"/>
      <c r="I423" s="10"/>
      <c r="J423" s="10" t="s">
        <v>1903</v>
      </c>
      <c r="K423" s="10"/>
    </row>
    <row r="424" spans="6:11">
      <c r="F424" s="10"/>
      <c r="G424" s="10"/>
      <c r="H424" s="10"/>
      <c r="I424" s="10"/>
      <c r="J424" s="10" t="s">
        <v>202</v>
      </c>
      <c r="K424" s="10"/>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4">
    <tabColor theme="1"/>
  </sheetPr>
  <dimension ref="A1:FR243"/>
  <sheetViews>
    <sheetView showZeros="0" topLeftCell="EU1" zoomScale="80" zoomScaleNormal="80" workbookViewId="0">
      <pane ySplit="1" topLeftCell="A2" activePane="bottomLeft" state="frozen"/>
      <selection activeCell="FP10" sqref="FP10"/>
      <selection pane="bottomLeft" activeCell="FL22" sqref="FL22"/>
    </sheetView>
  </sheetViews>
  <sheetFormatPr defaultColWidth="8.7109375" defaultRowHeight="12.75"/>
  <cols>
    <col min="4" max="4" width="34.42578125" bestFit="1" customWidth="1"/>
    <col min="6" max="29" width="7.7109375" customWidth="1"/>
    <col min="30" max="30" width="4.42578125" customWidth="1"/>
    <col min="31" max="31" width="8.7109375" customWidth="1"/>
    <col min="32" max="32" width="19.28515625" customWidth="1"/>
    <col min="33" max="33" width="11.42578125" customWidth="1"/>
    <col min="34" max="34" width="4.42578125" customWidth="1"/>
    <col min="35" max="35" width="7.28515625" style="102" bestFit="1" customWidth="1"/>
    <col min="36" max="36" width="6.7109375" style="102" customWidth="1"/>
    <col min="37" max="37" width="34.42578125" style="102" bestFit="1" customWidth="1"/>
    <col min="38" max="38" width="6.42578125" customWidth="1"/>
    <col min="39" max="62" width="7.7109375" customWidth="1"/>
    <col min="63" max="63" width="4.7109375" customWidth="1"/>
    <col min="65" max="65" width="19.28515625" customWidth="1"/>
    <col min="66" max="66" width="11.42578125" customWidth="1"/>
    <col min="67" max="69" width="7.7109375" customWidth="1"/>
    <col min="70" max="90" width="7.7109375" hidden="1" customWidth="1"/>
    <col min="91" max="91" width="4.42578125" customWidth="1"/>
    <col min="92" max="93" width="6.7109375" style="107" customWidth="1"/>
    <col min="94" max="94" width="7.28515625" style="102" bestFit="1" customWidth="1"/>
    <col min="95" max="95" width="11" style="102" bestFit="1" customWidth="1"/>
    <col min="96" max="96" width="34.42578125" style="102" bestFit="1" customWidth="1"/>
    <col min="97" max="97" width="6.42578125" customWidth="1"/>
    <col min="98" max="121" width="7.7109375" customWidth="1"/>
    <col min="122" max="122" width="9.28515625" customWidth="1"/>
    <col min="123" max="123" width="9.7109375" customWidth="1"/>
    <col min="124" max="124" width="7.7109375" bestFit="1" customWidth="1"/>
    <col min="125" max="125" width="7.42578125" customWidth="1"/>
    <col min="126" max="126" width="29.28515625" bestFit="1" customWidth="1"/>
    <col min="127" max="127" width="7.28515625" customWidth="1"/>
    <col min="128" max="128" width="5" customWidth="1"/>
    <col min="129" max="129" width="7.7109375" bestFit="1" customWidth="1"/>
    <col min="130" max="130" width="7.42578125" customWidth="1"/>
    <col min="131" max="131" width="9.28515625" customWidth="1"/>
    <col min="132" max="132" width="27.7109375" customWidth="1"/>
    <col min="133" max="133" width="6.7109375" customWidth="1"/>
    <col min="134" max="134" width="4.42578125" customWidth="1"/>
    <col min="135" max="135" width="6.28515625" style="121" bestFit="1" customWidth="1"/>
    <col min="136" max="136" width="4.42578125" customWidth="1"/>
    <col min="137" max="137" width="8.42578125" customWidth="1"/>
    <col min="138" max="138" width="7.7109375" bestFit="1" customWidth="1"/>
    <col min="139" max="139" width="7.42578125" customWidth="1"/>
    <col min="140" max="140" width="29.28515625" bestFit="1" customWidth="1"/>
    <col min="141" max="141" width="6.42578125" customWidth="1"/>
    <col min="142" max="142" width="4.42578125" customWidth="1"/>
    <col min="143" max="143" width="7.7109375" bestFit="1" customWidth="1"/>
    <col min="144" max="144" width="7.42578125" customWidth="1"/>
    <col min="145" max="145" width="9.28515625" customWidth="1"/>
    <col min="146" max="146" width="20.7109375" customWidth="1"/>
    <col min="147" max="147" width="6.7109375" customWidth="1"/>
    <col min="148" max="148" width="4.42578125" customWidth="1"/>
    <col min="149" max="149" width="20.7109375" bestFit="1" customWidth="1"/>
    <col min="150" max="150" width="29.7109375" customWidth="1"/>
    <col min="153" max="153" width="11.42578125" customWidth="1"/>
    <col min="154" max="154" width="11.28515625" bestFit="1" customWidth="1"/>
    <col min="155" max="155" width="10.28515625" bestFit="1" customWidth="1"/>
    <col min="156" max="156" width="24.7109375" customWidth="1"/>
    <col min="157" max="157" width="10.7109375" bestFit="1" customWidth="1"/>
    <col min="160" max="160" width="42.28515625" bestFit="1" customWidth="1"/>
    <col min="161" max="161" width="36.42578125" bestFit="1" customWidth="1"/>
    <col min="162" max="162" width="17" customWidth="1"/>
    <col min="163" max="163" width="17.7109375" customWidth="1"/>
    <col min="164" max="164" width="16.28515625" customWidth="1"/>
    <col min="165" max="165" width="14.7109375" customWidth="1"/>
    <col min="166" max="169" width="15.7109375" customWidth="1"/>
    <col min="171" max="171" width="5.7109375" bestFit="1" customWidth="1"/>
    <col min="172" max="172" width="12.28515625" bestFit="1" customWidth="1"/>
    <col min="173" max="173" width="9.7109375" bestFit="1" customWidth="1"/>
  </cols>
  <sheetData>
    <row r="1" spans="1:174" s="117" customFormat="1" ht="92.25" customHeight="1">
      <c r="A1" s="111" t="s">
        <v>272</v>
      </c>
      <c r="B1" s="111" t="s">
        <v>273</v>
      </c>
      <c r="C1" s="111" t="s">
        <v>274</v>
      </c>
      <c r="D1" s="111" t="s">
        <v>275</v>
      </c>
      <c r="E1" s="134" t="s">
        <v>276</v>
      </c>
      <c r="F1" s="116" t="s">
        <v>194</v>
      </c>
      <c r="G1" s="116" t="s">
        <v>195</v>
      </c>
      <c r="H1" s="116" t="s">
        <v>255</v>
      </c>
      <c r="I1" s="116" t="s">
        <v>212</v>
      </c>
      <c r="J1" s="116" t="s">
        <v>256</v>
      </c>
      <c r="K1" s="116" t="s">
        <v>217</v>
      </c>
      <c r="L1" s="116" t="s">
        <v>257</v>
      </c>
      <c r="M1" s="116" t="s">
        <v>196</v>
      </c>
      <c r="N1" s="116" t="s">
        <v>197</v>
      </c>
      <c r="O1" s="116" t="s">
        <v>258</v>
      </c>
      <c r="P1" s="116" t="s">
        <v>199</v>
      </c>
      <c r="Q1" s="116" t="s">
        <v>259</v>
      </c>
      <c r="R1" s="116" t="s">
        <v>260</v>
      </c>
      <c r="S1" s="116" t="s">
        <v>261</v>
      </c>
      <c r="T1" s="116" t="s">
        <v>262</v>
      </c>
      <c r="U1" s="116" t="s">
        <v>263</v>
      </c>
      <c r="V1" s="116" t="s">
        <v>264</v>
      </c>
      <c r="W1" s="116" t="s">
        <v>265</v>
      </c>
      <c r="X1" s="116" t="s">
        <v>277</v>
      </c>
      <c r="Y1" s="116" t="s">
        <v>267</v>
      </c>
      <c r="Z1" s="116" t="s">
        <v>268</v>
      </c>
      <c r="AA1" s="116" t="s">
        <v>269</v>
      </c>
      <c r="AB1" s="116" t="s">
        <v>270</v>
      </c>
      <c r="AC1" s="116" t="s">
        <v>202</v>
      </c>
      <c r="AD1" s="110"/>
      <c r="AE1" s="111" t="s">
        <v>278</v>
      </c>
      <c r="AF1" s="111" t="s">
        <v>279</v>
      </c>
      <c r="AG1" s="111" t="s">
        <v>276</v>
      </c>
      <c r="AH1" s="110"/>
      <c r="AI1" s="112" t="s">
        <v>273</v>
      </c>
      <c r="AJ1" s="112" t="s">
        <v>274</v>
      </c>
      <c r="AK1" s="112" t="s">
        <v>280</v>
      </c>
      <c r="AL1" s="112" t="s">
        <v>276</v>
      </c>
      <c r="AM1" s="112" t="str">
        <f t="shared" ref="AM1:BJ1" si="0">F1</f>
        <v>Office</v>
      </c>
      <c r="AN1" s="112" t="str">
        <f t="shared" si="0"/>
        <v>Retail</v>
      </c>
      <c r="AO1" s="112" t="str">
        <f t="shared" si="0"/>
        <v>Industrial / Logistics</v>
      </c>
      <c r="AP1" s="112" t="str">
        <f t="shared" si="0"/>
        <v>Residential</v>
      </c>
      <c r="AQ1" s="112" t="str">
        <f t="shared" si="0"/>
        <v>Mixed</v>
      </c>
      <c r="AR1" s="112" t="str">
        <f t="shared" si="0"/>
        <v>Parking</v>
      </c>
      <c r="AS1" s="112" t="str">
        <f t="shared" si="0"/>
        <v>Student Housing</v>
      </c>
      <c r="AT1" s="112" t="str">
        <f t="shared" si="0"/>
        <v>Hotel</v>
      </c>
      <c r="AU1" s="112" t="str">
        <f t="shared" si="0"/>
        <v>Leisure</v>
      </c>
      <c r="AV1" s="112" t="str">
        <f t="shared" si="0"/>
        <v>Health Care</v>
      </c>
      <c r="AW1" s="112" t="str">
        <f t="shared" si="0"/>
        <v>Aged care</v>
      </c>
      <c r="AX1" s="112" t="str">
        <f t="shared" si="0"/>
        <v>Development</v>
      </c>
      <c r="AY1" s="112" t="str">
        <f t="shared" si="0"/>
        <v>Development Office</v>
      </c>
      <c r="AZ1" s="112" t="str">
        <f t="shared" si="0"/>
        <v>Development Retail</v>
      </c>
      <c r="BA1" s="112" t="str">
        <f t="shared" si="0"/>
        <v>Development Industrial / Logistics</v>
      </c>
      <c r="BB1" s="112" t="str">
        <f t="shared" si="0"/>
        <v>Development Residential</v>
      </c>
      <c r="BC1" s="112" t="str">
        <f t="shared" si="0"/>
        <v>Development Mixed</v>
      </c>
      <c r="BD1" s="112" t="str">
        <f t="shared" si="0"/>
        <v>Development Parking</v>
      </c>
      <c r="BE1" s="112" t="str">
        <f t="shared" si="0"/>
        <v>Development
Student Housing</v>
      </c>
      <c r="BF1" s="112" t="str">
        <f t="shared" si="0"/>
        <v>Development Hotel</v>
      </c>
      <c r="BG1" s="112" t="str">
        <f t="shared" si="0"/>
        <v>Development Leisure</v>
      </c>
      <c r="BH1" s="112" t="str">
        <f t="shared" si="0"/>
        <v>Development Healthcare</v>
      </c>
      <c r="BI1" s="112" t="str">
        <f t="shared" si="0"/>
        <v>Development Aged care</v>
      </c>
      <c r="BJ1" s="112" t="str">
        <f t="shared" si="0"/>
        <v>Other</v>
      </c>
      <c r="BK1" s="110"/>
      <c r="BL1" s="111" t="s">
        <v>273</v>
      </c>
      <c r="BM1" s="111" t="s">
        <v>279</v>
      </c>
      <c r="BN1" s="111" t="s">
        <v>276</v>
      </c>
      <c r="BO1" s="112" t="s">
        <v>194</v>
      </c>
      <c r="BP1" s="112" t="s">
        <v>195</v>
      </c>
      <c r="BQ1" s="112" t="s">
        <v>255</v>
      </c>
      <c r="BR1" s="112" t="s">
        <v>212</v>
      </c>
      <c r="BS1" s="112" t="s">
        <v>256</v>
      </c>
      <c r="BT1" s="112" t="s">
        <v>217</v>
      </c>
      <c r="BU1" s="112" t="s">
        <v>257</v>
      </c>
      <c r="BV1" s="112" t="s">
        <v>196</v>
      </c>
      <c r="BW1" s="112" t="s">
        <v>197</v>
      </c>
      <c r="BX1" s="112" t="s">
        <v>258</v>
      </c>
      <c r="BY1" s="112" t="s">
        <v>199</v>
      </c>
      <c r="BZ1" s="112" t="s">
        <v>259</v>
      </c>
      <c r="CA1" s="112" t="s">
        <v>260</v>
      </c>
      <c r="CB1" s="112" t="s">
        <v>261</v>
      </c>
      <c r="CC1" s="112" t="s">
        <v>281</v>
      </c>
      <c r="CD1" s="112" t="s">
        <v>263</v>
      </c>
      <c r="CE1" s="112" t="s">
        <v>264</v>
      </c>
      <c r="CF1" s="112" t="s">
        <v>265</v>
      </c>
      <c r="CG1" s="112" t="s">
        <v>277</v>
      </c>
      <c r="CH1" s="112" t="s">
        <v>267</v>
      </c>
      <c r="CI1" s="112" t="s">
        <v>268</v>
      </c>
      <c r="CJ1" s="112" t="s">
        <v>269</v>
      </c>
      <c r="CK1" s="112" t="s">
        <v>270</v>
      </c>
      <c r="CL1" s="112" t="s">
        <v>202</v>
      </c>
      <c r="CM1" s="114"/>
      <c r="CN1" s="113" t="s">
        <v>282</v>
      </c>
      <c r="CO1" s="113" t="s">
        <v>272</v>
      </c>
      <c r="CP1" s="112" t="s">
        <v>273</v>
      </c>
      <c r="CQ1" s="112" t="s">
        <v>274</v>
      </c>
      <c r="CR1" s="112" t="s">
        <v>283</v>
      </c>
      <c r="CS1" s="112" t="s">
        <v>276</v>
      </c>
      <c r="CT1" s="112" t="str">
        <f t="shared" ref="CT1:DQ1" si="1">F1</f>
        <v>Office</v>
      </c>
      <c r="CU1" s="112" t="str">
        <f t="shared" si="1"/>
        <v>Retail</v>
      </c>
      <c r="CV1" s="112" t="str">
        <f t="shared" si="1"/>
        <v>Industrial / Logistics</v>
      </c>
      <c r="CW1" s="112" t="str">
        <f t="shared" si="1"/>
        <v>Residential</v>
      </c>
      <c r="CX1" s="112" t="str">
        <f t="shared" si="1"/>
        <v>Mixed</v>
      </c>
      <c r="CY1" s="112" t="str">
        <f t="shared" si="1"/>
        <v>Parking</v>
      </c>
      <c r="CZ1" s="112" t="str">
        <f t="shared" si="1"/>
        <v>Student Housing</v>
      </c>
      <c r="DA1" s="112" t="str">
        <f t="shared" si="1"/>
        <v>Hotel</v>
      </c>
      <c r="DB1" s="112" t="str">
        <f t="shared" si="1"/>
        <v>Leisure</v>
      </c>
      <c r="DC1" s="112" t="str">
        <f t="shared" si="1"/>
        <v>Health Care</v>
      </c>
      <c r="DD1" s="112" t="str">
        <f t="shared" si="1"/>
        <v>Aged care</v>
      </c>
      <c r="DE1" s="112" t="str">
        <f t="shared" si="1"/>
        <v>Development</v>
      </c>
      <c r="DF1" s="112" t="str">
        <f t="shared" si="1"/>
        <v>Development Office</v>
      </c>
      <c r="DG1" s="112" t="str">
        <f t="shared" si="1"/>
        <v>Development Retail</v>
      </c>
      <c r="DH1" s="112" t="str">
        <f t="shared" si="1"/>
        <v>Development Industrial / Logistics</v>
      </c>
      <c r="DI1" s="112" t="str">
        <f t="shared" si="1"/>
        <v>Development Residential</v>
      </c>
      <c r="DJ1" s="112" t="str">
        <f t="shared" si="1"/>
        <v>Development Mixed</v>
      </c>
      <c r="DK1" s="112" t="str">
        <f t="shared" si="1"/>
        <v>Development Parking</v>
      </c>
      <c r="DL1" s="112" t="str">
        <f t="shared" si="1"/>
        <v>Development
Student Housing</v>
      </c>
      <c r="DM1" s="112" t="str">
        <f t="shared" si="1"/>
        <v>Development Hotel</v>
      </c>
      <c r="DN1" s="112" t="str">
        <f t="shared" si="1"/>
        <v>Development Leisure</v>
      </c>
      <c r="DO1" s="112" t="str">
        <f t="shared" si="1"/>
        <v>Development Healthcare</v>
      </c>
      <c r="DP1" s="112" t="str">
        <f t="shared" si="1"/>
        <v>Development Aged care</v>
      </c>
      <c r="DQ1" s="112" t="str">
        <f t="shared" si="1"/>
        <v>Other</v>
      </c>
      <c r="DR1" s="115"/>
      <c r="DS1" s="116" t="s">
        <v>284</v>
      </c>
      <c r="DT1" s="116" t="s">
        <v>273</v>
      </c>
      <c r="DU1" s="116" t="s">
        <v>285</v>
      </c>
      <c r="DV1" s="116" t="s">
        <v>276</v>
      </c>
      <c r="DW1" s="116" t="s">
        <v>276</v>
      </c>
      <c r="DX1" s="115"/>
      <c r="DY1" s="116" t="s">
        <v>286</v>
      </c>
      <c r="DZ1" s="116" t="s">
        <v>285</v>
      </c>
      <c r="EA1" s="116" t="s">
        <v>278</v>
      </c>
      <c r="EB1" s="116" t="s">
        <v>287</v>
      </c>
      <c r="EC1" s="116" t="s">
        <v>276</v>
      </c>
      <c r="ED1" s="115"/>
      <c r="EE1" s="122" t="s">
        <v>282</v>
      </c>
      <c r="EF1" s="115"/>
      <c r="EG1" s="116" t="s">
        <v>288</v>
      </c>
      <c r="EH1" s="116" t="s">
        <v>273</v>
      </c>
      <c r="EI1" s="116" t="s">
        <v>285</v>
      </c>
      <c r="EJ1" s="116" t="s">
        <v>276</v>
      </c>
      <c r="EK1" s="116" t="s">
        <v>276</v>
      </c>
      <c r="EL1" s="115"/>
      <c r="EM1" s="116" t="s">
        <v>273</v>
      </c>
      <c r="EN1" s="116" t="s">
        <v>285</v>
      </c>
      <c r="EO1" s="116" t="s">
        <v>289</v>
      </c>
      <c r="EP1" s="116" t="s">
        <v>287</v>
      </c>
      <c r="EQ1" s="116" t="s">
        <v>276</v>
      </c>
      <c r="ER1" s="115"/>
      <c r="ES1" s="116" t="s">
        <v>273</v>
      </c>
      <c r="ET1" s="116" t="s">
        <v>290</v>
      </c>
      <c r="EU1" s="116" t="s">
        <v>276</v>
      </c>
      <c r="EW1" s="116" t="s">
        <v>273</v>
      </c>
      <c r="EX1" s="116" t="s">
        <v>285</v>
      </c>
      <c r="EY1" s="116" t="s">
        <v>291</v>
      </c>
      <c r="EZ1" s="116" t="s">
        <v>290</v>
      </c>
      <c r="FA1" s="116" t="s">
        <v>276</v>
      </c>
      <c r="FC1" s="118" t="s">
        <v>292</v>
      </c>
      <c r="FD1" s="116"/>
      <c r="FE1" s="116"/>
      <c r="FF1" s="119"/>
      <c r="FG1" s="49"/>
      <c r="FH1" s="49"/>
      <c r="FI1" s="49"/>
      <c r="FJ1" s="49"/>
      <c r="FK1" s="49"/>
      <c r="FL1" s="49"/>
      <c r="FM1" s="49"/>
      <c r="FO1" s="118" t="s">
        <v>293</v>
      </c>
    </row>
    <row r="2" spans="1:174">
      <c r="A2" s="101">
        <v>1</v>
      </c>
      <c r="B2" s="135" t="e">
        <f>RANK(E2,E:E)</f>
        <v>#REF!</v>
      </c>
      <c r="C2" s="136" t="e">
        <f>B2+COUNTIF(B$2:$B2,B2)-1</f>
        <v>#REF!</v>
      </c>
      <c r="D2" s="137" t="str">
        <f>Tables!AI2</f>
        <v>Not specified</v>
      </c>
      <c r="E2" s="138" t="e">
        <f>SUM(F2:AC2)</f>
        <v>#REF!</v>
      </c>
      <c r="F2" s="47" t="e">
        <f>SUMIFS(#REF!,#REF!,'Graph Tables'!$D2)</f>
        <v>#REF!</v>
      </c>
      <c r="G2" s="47" t="e">
        <f>SUMIFS(#REF!,#REF!,'Graph Tables'!$D2)</f>
        <v>#REF!</v>
      </c>
      <c r="H2" s="47" t="e">
        <f>SUMIFS(#REF!,#REF!,'Graph Tables'!$D2)</f>
        <v>#REF!</v>
      </c>
      <c r="I2" s="47" t="e">
        <f>SUMIFS(#REF!,#REF!,'Graph Tables'!$D2)</f>
        <v>#REF!</v>
      </c>
      <c r="J2" s="47" t="e">
        <f>SUMIFS(#REF!,#REF!,'Graph Tables'!$D2)</f>
        <v>#REF!</v>
      </c>
      <c r="K2" s="47" t="e">
        <f>SUMIFS(#REF!,#REF!,'Graph Tables'!$D2)</f>
        <v>#REF!</v>
      </c>
      <c r="L2" s="47" t="e">
        <f>SUMIFS(#REF!,#REF!,'Graph Tables'!$D2)</f>
        <v>#REF!</v>
      </c>
      <c r="M2" s="47" t="e">
        <f>SUMIFS(#REF!,#REF!,'Graph Tables'!$D2)</f>
        <v>#REF!</v>
      </c>
      <c r="N2" s="47" t="e">
        <f>SUMIFS(#REF!,#REF!,'Graph Tables'!$D2)</f>
        <v>#REF!</v>
      </c>
      <c r="O2" s="47" t="e">
        <f>SUMIFS(#REF!,#REF!,'Graph Tables'!$D2)</f>
        <v>#REF!</v>
      </c>
      <c r="P2" s="47" t="e">
        <f>SUMIFS(#REF!,#REF!,'Graph Tables'!$D2)</f>
        <v>#REF!</v>
      </c>
      <c r="Q2" s="47" t="e">
        <f>SUMIFS(#REF!,#REF!,'Graph Tables'!$D2)</f>
        <v>#REF!</v>
      </c>
      <c r="R2" s="47" t="e">
        <f>SUMIFS(#REF!,#REF!,'Graph Tables'!$D2)</f>
        <v>#REF!</v>
      </c>
      <c r="S2" s="47" t="e">
        <f>SUMIFS(#REF!,#REF!,'Graph Tables'!$D2)</f>
        <v>#REF!</v>
      </c>
      <c r="T2" s="47" t="e">
        <f>SUMIFS(#REF!,#REF!,'Graph Tables'!$D2)</f>
        <v>#REF!</v>
      </c>
      <c r="U2" s="47" t="e">
        <f>SUMIFS(#REF!,#REF!,'Graph Tables'!$D2)</f>
        <v>#REF!</v>
      </c>
      <c r="V2" s="47" t="e">
        <f>SUMIFS(#REF!,#REF!,'Graph Tables'!$D2)</f>
        <v>#REF!</v>
      </c>
      <c r="W2" s="47" t="e">
        <f>SUMIFS(#REF!,#REF!,'Graph Tables'!$D2)</f>
        <v>#REF!</v>
      </c>
      <c r="X2" s="47" t="e">
        <f>SUMIFS(#REF!,#REF!,'Graph Tables'!$D2)</f>
        <v>#REF!</v>
      </c>
      <c r="Y2" s="47" t="e">
        <f>SUMIFS(#REF!,#REF!,'Graph Tables'!$D2)</f>
        <v>#REF!</v>
      </c>
      <c r="Z2" s="47" t="e">
        <f>SUMIFS(#REF!,#REF!,'Graph Tables'!$D2)</f>
        <v>#REF!</v>
      </c>
      <c r="AA2" s="47" t="e">
        <f>SUMIFS(#REF!,#REF!,'Graph Tables'!$D2)</f>
        <v>#REF!</v>
      </c>
      <c r="AB2" s="47" t="e">
        <f>SUMIFS(#REF!,#REF!,'Graph Tables'!$D2)</f>
        <v>#REF!</v>
      </c>
      <c r="AC2" s="47" t="e">
        <f>SUMIFS(#REF!,#REF!,'Graph Tables'!$D2)</f>
        <v>#REF!</v>
      </c>
      <c r="AD2" s="47"/>
      <c r="AE2" s="49">
        <v>1</v>
      </c>
      <c r="AF2" t="e">
        <f>IF($EF$35=1,"To be specified",IF(AG2&lt;&gt;0,VLOOKUP(AE2,Ranking7,2,FALSE)," "))</f>
        <v>#REF!</v>
      </c>
      <c r="AG2" s="45" t="e">
        <f>IF($EF$35=1,100%,LARGE($E:$E,AE2))</f>
        <v>#REF!</v>
      </c>
      <c r="AH2" s="47"/>
      <c r="AI2" s="101" t="e">
        <f>RANK(AL2,$AL$2:$AL$241)</f>
        <v>#REF!</v>
      </c>
      <c r="AJ2" s="101" t="e">
        <f>AI2+COUNTIF(AI$2:$AI2,AI2)-1</f>
        <v>#REF!</v>
      </c>
      <c r="AK2" s="103" t="str">
        <f t="shared" ref="AK2:AK65" si="2">D2</f>
        <v>Not specified</v>
      </c>
      <c r="AL2" s="71" t="e">
        <f>SUM(AM2:BI2)</f>
        <v>#REF!</v>
      </c>
      <c r="AM2" s="45" t="e">
        <f t="shared" ref="AM2:AM65" si="3">F2*BO$103</f>
        <v>#REF!</v>
      </c>
      <c r="AN2" s="45" t="e">
        <f t="shared" ref="AN2:AN65" si="4">G2*BP$103</f>
        <v>#REF!</v>
      </c>
      <c r="AO2" s="45" t="e">
        <f t="shared" ref="AO2:AO65" si="5">H2*BQ$103</f>
        <v>#REF!</v>
      </c>
      <c r="AP2" s="45" t="e">
        <f t="shared" ref="AP2:AP65" si="6">I2*BR$103</f>
        <v>#REF!</v>
      </c>
      <c r="AQ2" s="45" t="e">
        <f t="shared" ref="AQ2:AQ65" si="7">J2*BS$103</f>
        <v>#REF!</v>
      </c>
      <c r="AR2" s="45" t="e">
        <f t="shared" ref="AR2:AR65" si="8">K2*BT$103</f>
        <v>#REF!</v>
      </c>
      <c r="AS2" s="45" t="e">
        <f t="shared" ref="AS2:AS65" si="9">L2*BU$103</f>
        <v>#REF!</v>
      </c>
      <c r="AT2" s="45" t="e">
        <f t="shared" ref="AT2:AT65" si="10">M2*BV$103</f>
        <v>#REF!</v>
      </c>
      <c r="AU2" s="45" t="e">
        <f t="shared" ref="AU2:AU65" si="11">N2*BW$103</f>
        <v>#REF!</v>
      </c>
      <c r="AV2" s="45" t="e">
        <f t="shared" ref="AV2:AV65" si="12">O2*BX$103</f>
        <v>#REF!</v>
      </c>
      <c r="AW2" s="45" t="e">
        <f t="shared" ref="AW2:AW65" si="13">P2*BY$103</f>
        <v>#REF!</v>
      </c>
      <c r="AX2" s="45" t="e">
        <f t="shared" ref="AX2:AX65" si="14">Q2*BZ$103</f>
        <v>#REF!</v>
      </c>
      <c r="AY2" s="45" t="e">
        <f t="shared" ref="AY2:AY65" si="15">R2*CA$103</f>
        <v>#REF!</v>
      </c>
      <c r="AZ2" s="45" t="e">
        <f t="shared" ref="AZ2:AZ65" si="16">S2*CB$103</f>
        <v>#REF!</v>
      </c>
      <c r="BA2" s="45" t="e">
        <f t="shared" ref="BA2:BA65" si="17">T2*CC$103</f>
        <v>#REF!</v>
      </c>
      <c r="BB2" s="45" t="e">
        <f t="shared" ref="BB2:BB65" si="18">U2*CD$103</f>
        <v>#REF!</v>
      </c>
      <c r="BC2" s="45" t="e">
        <f t="shared" ref="BC2:BC65" si="19">V2*CE$103</f>
        <v>#REF!</v>
      </c>
      <c r="BD2" s="45" t="e">
        <f t="shared" ref="BD2:BD65" si="20">W2*CF$103</f>
        <v>#REF!</v>
      </c>
      <c r="BE2" s="45" t="e">
        <f t="shared" ref="BE2:BE65" si="21">X2*CG$103</f>
        <v>#REF!</v>
      </c>
      <c r="BF2" s="45" t="e">
        <f t="shared" ref="BF2:BF65" si="22">Y2*CH$103</f>
        <v>#REF!</v>
      </c>
      <c r="BG2" s="45" t="e">
        <f t="shared" ref="BG2:BG65" si="23">Z2*CI$103</f>
        <v>#REF!</v>
      </c>
      <c r="BH2" s="45" t="e">
        <f t="shared" ref="BH2:BH65" si="24">AA2*CJ$103</f>
        <v>#REF!</v>
      </c>
      <c r="BI2" s="45" t="e">
        <f t="shared" ref="BI2:BI65" si="25">AB2*CK$103</f>
        <v>#REF!</v>
      </c>
      <c r="BJ2" s="45" t="e">
        <f t="shared" ref="BJ2:BJ65" si="26">AC2*CL$103</f>
        <v>#REF!</v>
      </c>
      <c r="BK2" s="45"/>
      <c r="BL2" s="49">
        <v>1</v>
      </c>
      <c r="BM2" t="e">
        <f>IF($EF$35=1,"To be specified",IF(BN2&lt;&gt;0,VLOOKUP(BL2,Ranking1,2,FALSE)," "))</f>
        <v>#REF!</v>
      </c>
      <c r="BN2" s="45" t="e">
        <f>IF($EF$35=1,100%,LARGE($AL:$AL,BL2))</f>
        <v>#REF!</v>
      </c>
      <c r="BO2" s="45">
        <f t="shared" ref="BO2:BO33" si="27">SUMIFS(AM:AM,$AK:$AK,$BM2)</f>
        <v>0</v>
      </c>
      <c r="BP2" s="45">
        <f t="shared" ref="BP2:BP33" si="28">SUMIFS(AN:AN,$AK:$AK,$BM2)</f>
        <v>0</v>
      </c>
      <c r="BQ2" s="45">
        <f t="shared" ref="BQ2:BQ33" si="29">SUMIFS(AO:AO,$AK:$AK,$BM2)</f>
        <v>0</v>
      </c>
      <c r="BR2" s="45">
        <f t="shared" ref="BR2:BR33" si="30">SUMIFS(AP:AP,$AK:$AK,$BM2)</f>
        <v>0</v>
      </c>
      <c r="BS2" s="45">
        <f t="shared" ref="BS2:BS33" si="31">SUMIFS(AQ:AQ,$AK:$AK,$BM2)</f>
        <v>0</v>
      </c>
      <c r="BT2" s="45">
        <f t="shared" ref="BT2:BT33" si="32">SUMIFS(AR:AR,$AK:$AK,$BM2)</f>
        <v>0</v>
      </c>
      <c r="BU2" s="45">
        <f t="shared" ref="BU2:BU33" si="33">SUMIFS(AS:AS,$AK:$AK,$BM2)</f>
        <v>0</v>
      </c>
      <c r="BV2" s="45">
        <f t="shared" ref="BV2:BV33" si="34">SUMIFS(AT:AT,$AK:$AK,$BM2)</f>
        <v>0</v>
      </c>
      <c r="BW2" s="45">
        <f t="shared" ref="BW2:BW33" si="35">SUMIFS(AU:AU,$AK:$AK,$BM2)</f>
        <v>0</v>
      </c>
      <c r="BX2" s="45">
        <f t="shared" ref="BX2:BX33" si="36">SUMIFS(AV:AV,$AK:$AK,$BM2)</f>
        <v>0</v>
      </c>
      <c r="BY2" s="45">
        <f t="shared" ref="BY2:BY33" si="37">SUMIFS(AW:AW,$AK:$AK,$BM2)</f>
        <v>0</v>
      </c>
      <c r="BZ2" s="45">
        <f t="shared" ref="BZ2:BZ33" si="38">SUMIFS(AX:AX,$AK:$AK,$BM2)</f>
        <v>0</v>
      </c>
      <c r="CA2" s="45">
        <f t="shared" ref="CA2:CA33" si="39">SUMIFS(AY:AY,$AK:$AK,$BM2)</f>
        <v>0</v>
      </c>
      <c r="CB2" s="45">
        <f t="shared" ref="CB2:CB33" si="40">SUMIFS(AZ:AZ,$AK:$AK,$BM2)</f>
        <v>0</v>
      </c>
      <c r="CC2" s="45">
        <f t="shared" ref="CC2:CC33" si="41">SUMIFS(BA:BA,$AK:$AK,$BM2)</f>
        <v>0</v>
      </c>
      <c r="CD2" s="45">
        <f t="shared" ref="CD2:CD33" si="42">SUMIFS(BB:BB,$AK:$AK,$BM2)</f>
        <v>0</v>
      </c>
      <c r="CE2" s="45">
        <f t="shared" ref="CE2:CE33" si="43">SUMIFS(BC:BC,$AK:$AK,$BM2)</f>
        <v>0</v>
      </c>
      <c r="CF2" s="45">
        <f t="shared" ref="CF2:CF33" si="44">SUMIFS(BD:BD,$AK:$AK,$BM2)</f>
        <v>0</v>
      </c>
      <c r="CG2" s="45">
        <f t="shared" ref="CG2:CG33" si="45">SUMIFS(BE:BE,$AK:$AK,$BM2)</f>
        <v>0</v>
      </c>
      <c r="CH2" s="45">
        <f t="shared" ref="CH2:CH33" si="46">SUMIFS(BF:BF,$AK:$AK,$BM2)</f>
        <v>0</v>
      </c>
      <c r="CI2" s="45">
        <f t="shared" ref="CI2:CI33" si="47">SUMIFS(BG:BG,$AK:$AK,$BM2)</f>
        <v>0</v>
      </c>
      <c r="CJ2" s="45">
        <f t="shared" ref="CJ2:CJ33" si="48">SUMIFS(BH:BH,$AK:$AK,$BM2)</f>
        <v>0</v>
      </c>
      <c r="CK2" s="45">
        <f t="shared" ref="CK2:CK33" si="49">SUMIFS(BI:BI,$AK:$AK,$BM2)</f>
        <v>0</v>
      </c>
      <c r="CL2" s="45">
        <f t="shared" ref="CL2:CL33" si="50">SUMIFS(BJ:BJ,$AK:$AK,$BM2)</f>
        <v>0</v>
      </c>
      <c r="CM2" s="45"/>
      <c r="CN2" s="106" t="e">
        <f>IF($EP$29=999,1,IF(CQ2=$EP$29,1,0))</f>
        <v>#REF!</v>
      </c>
      <c r="CO2" s="106">
        <v>1</v>
      </c>
      <c r="CP2" s="101" t="e">
        <f>RANK(E2,$E$2:$E$241)</f>
        <v>#REF!</v>
      </c>
      <c r="CQ2" s="101" t="e">
        <f>CP2+COUNTIF($CP$2:CP2,CP2)-1</f>
        <v>#REF!</v>
      </c>
      <c r="CR2" s="103" t="str">
        <f t="shared" ref="CR2:CR65" si="51">D2</f>
        <v>Not specified</v>
      </c>
      <c r="CS2" s="71" t="e">
        <f>SUM(CT2:DQ2)</f>
        <v>#REF!</v>
      </c>
      <c r="CT2" s="45" t="e">
        <f t="shared" ref="CT2:CT65" si="52">F2*$CN2</f>
        <v>#REF!</v>
      </c>
      <c r="CU2" s="45" t="e">
        <f t="shared" ref="CU2:CU65" si="53">G2*$CN2</f>
        <v>#REF!</v>
      </c>
      <c r="CV2" s="45" t="e">
        <f t="shared" ref="CV2:CV65" si="54">H2*$CN2</f>
        <v>#REF!</v>
      </c>
      <c r="CW2" s="45" t="e">
        <f t="shared" ref="CW2:CW65" si="55">I2*$CN2</f>
        <v>#REF!</v>
      </c>
      <c r="CX2" s="45" t="e">
        <f t="shared" ref="CX2:CX65" si="56">J2*$CN2</f>
        <v>#REF!</v>
      </c>
      <c r="CY2" s="45" t="e">
        <f t="shared" ref="CY2:CY65" si="57">K2*$CN2</f>
        <v>#REF!</v>
      </c>
      <c r="CZ2" s="45" t="e">
        <f t="shared" ref="CZ2:CZ65" si="58">L2*$CN2</f>
        <v>#REF!</v>
      </c>
      <c r="DA2" s="45" t="e">
        <f t="shared" ref="DA2:DA65" si="59">M2*$CN2</f>
        <v>#REF!</v>
      </c>
      <c r="DB2" s="45" t="e">
        <f t="shared" ref="DB2:DB65" si="60">N2*$CN2</f>
        <v>#REF!</v>
      </c>
      <c r="DC2" s="45" t="e">
        <f t="shared" ref="DC2:DC65" si="61">O2*$CN2</f>
        <v>#REF!</v>
      </c>
      <c r="DD2" s="45" t="e">
        <f t="shared" ref="DD2:DD65" si="62">P2*$CN2</f>
        <v>#REF!</v>
      </c>
      <c r="DE2" s="45" t="e">
        <f t="shared" ref="DE2:DE65" si="63">Q2*$CN2</f>
        <v>#REF!</v>
      </c>
      <c r="DF2" s="45" t="e">
        <f t="shared" ref="DF2:DF65" si="64">R2*$CN2</f>
        <v>#REF!</v>
      </c>
      <c r="DG2" s="45" t="e">
        <f t="shared" ref="DG2:DG65" si="65">S2*$CN2</f>
        <v>#REF!</v>
      </c>
      <c r="DH2" s="45" t="e">
        <f t="shared" ref="DH2:DH65" si="66">T2*$CN2</f>
        <v>#REF!</v>
      </c>
      <c r="DI2" s="45" t="e">
        <f t="shared" ref="DI2:DI65" si="67">U2*$CN2</f>
        <v>#REF!</v>
      </c>
      <c r="DJ2" s="45" t="e">
        <f t="shared" ref="DJ2:DJ65" si="68">V2*$CN2</f>
        <v>#REF!</v>
      </c>
      <c r="DK2" s="45" t="e">
        <f t="shared" ref="DK2:DK65" si="69">W2*$CN2</f>
        <v>#REF!</v>
      </c>
      <c r="DL2" s="45" t="e">
        <f t="shared" ref="DL2:DL65" si="70">X2*$CN2</f>
        <v>#REF!</v>
      </c>
      <c r="DM2" s="45" t="e">
        <f t="shared" ref="DM2:DM65" si="71">Y2*$CN2</f>
        <v>#REF!</v>
      </c>
      <c r="DN2" s="45" t="e">
        <f t="shared" ref="DN2:DN65" si="72">Z2*$CN2</f>
        <v>#REF!</v>
      </c>
      <c r="DO2" s="45" t="e">
        <f t="shared" ref="DO2:DO65" si="73">AA2*$CN2</f>
        <v>#REF!</v>
      </c>
      <c r="DP2" s="45" t="e">
        <f t="shared" ref="DP2:DP65" si="74">AB2*$CN2</f>
        <v>#REF!</v>
      </c>
      <c r="DQ2" s="45" t="e">
        <f t="shared" ref="DQ2:DQ65" si="75">AC2*$CN2</f>
        <v>#REF!</v>
      </c>
      <c r="DS2" s="48">
        <v>1</v>
      </c>
      <c r="DT2" s="49" t="e">
        <f>RANK(DW2,$DW$2:$DW$25)</f>
        <v>#REF!</v>
      </c>
      <c r="DU2" s="48" t="e">
        <f>DT2+COUNTIF(DT$2:$DT2,DT2)-1</f>
        <v>#REF!</v>
      </c>
      <c r="DV2" s="45" t="s">
        <v>194</v>
      </c>
      <c r="DW2" s="45" t="e">
        <f>F243</f>
        <v>#REF!</v>
      </c>
      <c r="DY2" s="49" t="e">
        <f>RANK(DW2,$DW$2:$DW$25)</f>
        <v>#REF!</v>
      </c>
      <c r="DZ2" s="48" t="e">
        <f>DY2+COUNTIF(DY$2:$DY2,DY2)-1</f>
        <v>#REF!</v>
      </c>
      <c r="EA2" s="49">
        <v>1</v>
      </c>
      <c r="EB2" t="e">
        <f>IF($EF$35=1,"To be specified",IF(EC2&lt;&gt;0,VLOOKUP(EA2,Ranking5,2,FALSE)," "))</f>
        <v>#REF!</v>
      </c>
      <c r="EC2" s="45" t="e">
        <f>IF(EF35=1,100%,LARGE($DW$2:$DW$25,EA2))</f>
        <v>#REF!</v>
      </c>
      <c r="EE2" s="120" t="e">
        <f t="shared" ref="EE2:EE25" si="76">IF($EE$29=999,1,IF(DZ2=$EE$29,1,0))</f>
        <v>#REF!</v>
      </c>
      <c r="EG2" s="48">
        <v>1</v>
      </c>
      <c r="EH2" s="49" t="e">
        <f>RANK(EK2,$EK$2:$EK$25)</f>
        <v>#REF!</v>
      </c>
      <c r="EI2" s="48" t="e">
        <f>EH2+COUNTIF($EH$2:EH2,EH2)-1</f>
        <v>#REF!</v>
      </c>
      <c r="EJ2" s="45" t="s">
        <v>194</v>
      </c>
      <c r="EK2" s="45" t="e">
        <f>$CT$243</f>
        <v>#REF!</v>
      </c>
      <c r="EM2" s="49" t="e">
        <f>RANK(EQ2,$EQ$2:$EQ$25)</f>
        <v>#REF!</v>
      </c>
      <c r="EN2" s="48" t="e">
        <f>EM2+COUNTIF($EM$2:EM2,EM2)-1</f>
        <v>#REF!</v>
      </c>
      <c r="EO2" s="49">
        <v>1</v>
      </c>
      <c r="EP2" t="e">
        <f>IF($EF$35=1,"To be specified",IF(EQ2&lt;&gt;0,VLOOKUP(EN2,Ranking6,2,FALSE)," "))</f>
        <v>#REF!</v>
      </c>
      <c r="EQ2" s="45" t="e">
        <f>IF(EF35=1,100%,LARGE($EK$2:$EK$25,EO2))</f>
        <v>#REF!</v>
      </c>
      <c r="ES2" s="49">
        <v>1</v>
      </c>
      <c r="ET2" t="e">
        <f t="shared" ref="ET2:ET11" si="77">IF(EU2&lt;&gt;0,VLOOKUP(ES2,Ranking4,3,FALSE)," ")</f>
        <v>#REF!</v>
      </c>
      <c r="EU2" s="45" t="e">
        <f>LARGE($FA$2:$FA$11,ES2)</f>
        <v>#REF!</v>
      </c>
      <c r="EW2" s="48" t="e">
        <f>RANK($FA2,$FA$2:$FA$11)</f>
        <v>#REF!</v>
      </c>
      <c r="EX2" s="48" t="e">
        <f>EW2+COUNTIF($EW$2:EW2,EW2)-1</f>
        <v>#REF!</v>
      </c>
      <c r="EY2" s="48">
        <v>1</v>
      </c>
      <c r="EZ2" s="45" t="e">
        <f>IF(#REF!=0,"To be specified in item 9.16",#REF!)</f>
        <v>#REF!</v>
      </c>
      <c r="FA2" s="45" t="e">
        <f>IF(SUM(#REF!)=0,100%,#REF!)</f>
        <v>#REF!</v>
      </c>
      <c r="FC2" s="46" t="s">
        <v>294</v>
      </c>
      <c r="FD2" s="46" t="s">
        <v>295</v>
      </c>
      <c r="FE2" s="46"/>
      <c r="FF2" s="54" t="e">
        <f>CONCATENATE(#REF!," ",#REF!)</f>
        <v>#REF!</v>
      </c>
      <c r="FO2" s="98">
        <v>1</v>
      </c>
      <c r="FP2" s="126" t="s">
        <v>296</v>
      </c>
      <c r="FQ2" s="99">
        <v>1</v>
      </c>
      <c r="FR2" s="98">
        <v>1</v>
      </c>
    </row>
    <row r="3" spans="1:174">
      <c r="A3" s="101">
        <v>2</v>
      </c>
      <c r="B3" s="135" t="e">
        <f t="shared" ref="B3:B66" si="78">RANK(E3,E:E)</f>
        <v>#REF!</v>
      </c>
      <c r="C3" s="136" t="e">
        <f>B3+COUNTIF(B$2:$B3,B3)-1</f>
        <v>#REF!</v>
      </c>
      <c r="D3" s="137" t="str">
        <f>Tables!AI3</f>
        <v>Albania</v>
      </c>
      <c r="E3" s="138" t="e">
        <f t="shared" ref="E3:E66" si="79">SUM(F3:AC3)</f>
        <v>#REF!</v>
      </c>
      <c r="F3" s="47" t="e">
        <f>SUMIFS(#REF!,#REF!,'Graph Tables'!$D3)</f>
        <v>#REF!</v>
      </c>
      <c r="G3" s="47" t="e">
        <f>SUMIFS(#REF!,#REF!,'Graph Tables'!$D3)</f>
        <v>#REF!</v>
      </c>
      <c r="H3" s="47" t="e">
        <f>SUMIFS(#REF!,#REF!,'Graph Tables'!$D3)</f>
        <v>#REF!</v>
      </c>
      <c r="I3" s="47" t="e">
        <f>SUMIFS(#REF!,#REF!,'Graph Tables'!$D3)</f>
        <v>#REF!</v>
      </c>
      <c r="J3" s="47" t="e">
        <f>SUMIFS(#REF!,#REF!,'Graph Tables'!$D3)</f>
        <v>#REF!</v>
      </c>
      <c r="K3" s="47" t="e">
        <f>SUMIFS(#REF!,#REF!,'Graph Tables'!$D3)</f>
        <v>#REF!</v>
      </c>
      <c r="L3" s="47" t="e">
        <f>SUMIFS(#REF!,#REF!,'Graph Tables'!$D3)</f>
        <v>#REF!</v>
      </c>
      <c r="M3" s="47" t="e">
        <f>SUMIFS(#REF!,#REF!,'Graph Tables'!$D3)</f>
        <v>#REF!</v>
      </c>
      <c r="N3" s="47" t="e">
        <f>SUMIFS(#REF!,#REF!,'Graph Tables'!$D3)</f>
        <v>#REF!</v>
      </c>
      <c r="O3" s="47" t="e">
        <f>SUMIFS(#REF!,#REF!,'Graph Tables'!$D3)</f>
        <v>#REF!</v>
      </c>
      <c r="P3" s="47" t="e">
        <f>SUMIFS(#REF!,#REF!,'Graph Tables'!$D3)</f>
        <v>#REF!</v>
      </c>
      <c r="Q3" s="47" t="e">
        <f>SUMIFS(#REF!,#REF!,'Graph Tables'!$D3)</f>
        <v>#REF!</v>
      </c>
      <c r="R3" s="47" t="e">
        <f>SUMIFS(#REF!,#REF!,'Graph Tables'!$D3)</f>
        <v>#REF!</v>
      </c>
      <c r="S3" s="47" t="e">
        <f>SUMIFS(#REF!,#REF!,'Graph Tables'!$D3)</f>
        <v>#REF!</v>
      </c>
      <c r="T3" s="47" t="e">
        <f>SUMIFS(#REF!,#REF!,'Graph Tables'!$D3)</f>
        <v>#REF!</v>
      </c>
      <c r="U3" s="47" t="e">
        <f>SUMIFS(#REF!,#REF!,'Graph Tables'!$D3)</f>
        <v>#REF!</v>
      </c>
      <c r="V3" s="47" t="e">
        <f>SUMIFS(#REF!,#REF!,'Graph Tables'!$D3)</f>
        <v>#REF!</v>
      </c>
      <c r="W3" s="47" t="e">
        <f>SUMIFS(#REF!,#REF!,'Graph Tables'!$D3)</f>
        <v>#REF!</v>
      </c>
      <c r="X3" s="47" t="e">
        <f>SUMIFS(#REF!,#REF!,'Graph Tables'!$D3)</f>
        <v>#REF!</v>
      </c>
      <c r="Y3" s="47" t="e">
        <f>SUMIFS(#REF!,#REF!,'Graph Tables'!$D3)</f>
        <v>#REF!</v>
      </c>
      <c r="Z3" s="47" t="e">
        <f>SUMIFS(#REF!,#REF!,'Graph Tables'!$D3)</f>
        <v>#REF!</v>
      </c>
      <c r="AA3" s="47" t="e">
        <f>SUMIFS(#REF!,#REF!,'Graph Tables'!$D3)</f>
        <v>#REF!</v>
      </c>
      <c r="AB3" s="47" t="e">
        <f>SUMIFS(#REF!,#REF!,'Graph Tables'!$D3)</f>
        <v>#REF!</v>
      </c>
      <c r="AC3" s="47" t="e">
        <f>SUMIFS(#REF!,#REF!,'Graph Tables'!$D3)</f>
        <v>#REF!</v>
      </c>
      <c r="AD3" s="47"/>
      <c r="AE3" s="49">
        <v>2</v>
      </c>
      <c r="AF3" t="e">
        <f t="shared" ref="AF3:AF34" si="80">IF(AG3&lt;&gt;0,VLOOKUP(AE3,Ranking7,2,FALSE)," ")</f>
        <v>#REF!</v>
      </c>
      <c r="AG3" s="45" t="e">
        <f>LARGE($E:$E,AE3)</f>
        <v>#REF!</v>
      </c>
      <c r="AH3" s="47"/>
      <c r="AI3" s="101" t="e">
        <f t="shared" ref="AI3:AI66" si="81">RANK(AL3,$AL$2:$AL$241)</f>
        <v>#REF!</v>
      </c>
      <c r="AJ3" s="101" t="e">
        <f>AI3+COUNTIF(AI$2:$AI3,AI3)-1</f>
        <v>#REF!</v>
      </c>
      <c r="AK3" s="103" t="str">
        <f t="shared" si="2"/>
        <v>Albania</v>
      </c>
      <c r="AL3" s="71" t="e">
        <f t="shared" ref="AL3:AL66" si="82">SUM(AM3:BI3)</f>
        <v>#REF!</v>
      </c>
      <c r="AM3" s="45" t="e">
        <f t="shared" si="3"/>
        <v>#REF!</v>
      </c>
      <c r="AN3" s="45" t="e">
        <f t="shared" si="4"/>
        <v>#REF!</v>
      </c>
      <c r="AO3" s="45" t="e">
        <f t="shared" si="5"/>
        <v>#REF!</v>
      </c>
      <c r="AP3" s="45" t="e">
        <f t="shared" si="6"/>
        <v>#REF!</v>
      </c>
      <c r="AQ3" s="45" t="e">
        <f t="shared" si="7"/>
        <v>#REF!</v>
      </c>
      <c r="AR3" s="45" t="e">
        <f t="shared" si="8"/>
        <v>#REF!</v>
      </c>
      <c r="AS3" s="45" t="e">
        <f t="shared" si="9"/>
        <v>#REF!</v>
      </c>
      <c r="AT3" s="45" t="e">
        <f t="shared" si="10"/>
        <v>#REF!</v>
      </c>
      <c r="AU3" s="45" t="e">
        <f t="shared" si="11"/>
        <v>#REF!</v>
      </c>
      <c r="AV3" s="45" t="e">
        <f t="shared" si="12"/>
        <v>#REF!</v>
      </c>
      <c r="AW3" s="45" t="e">
        <f t="shared" si="13"/>
        <v>#REF!</v>
      </c>
      <c r="AX3" s="45" t="e">
        <f t="shared" si="14"/>
        <v>#REF!</v>
      </c>
      <c r="AY3" s="45" t="e">
        <f t="shared" si="15"/>
        <v>#REF!</v>
      </c>
      <c r="AZ3" s="45" t="e">
        <f t="shared" si="16"/>
        <v>#REF!</v>
      </c>
      <c r="BA3" s="45" t="e">
        <f t="shared" si="17"/>
        <v>#REF!</v>
      </c>
      <c r="BB3" s="45" t="e">
        <f t="shared" si="18"/>
        <v>#REF!</v>
      </c>
      <c r="BC3" s="45" t="e">
        <f t="shared" si="19"/>
        <v>#REF!</v>
      </c>
      <c r="BD3" s="45" t="e">
        <f t="shared" si="20"/>
        <v>#REF!</v>
      </c>
      <c r="BE3" s="45" t="e">
        <f t="shared" si="21"/>
        <v>#REF!</v>
      </c>
      <c r="BF3" s="45" t="e">
        <f t="shared" si="22"/>
        <v>#REF!</v>
      </c>
      <c r="BG3" s="45" t="e">
        <f t="shared" si="23"/>
        <v>#REF!</v>
      </c>
      <c r="BH3" s="45" t="e">
        <f t="shared" si="24"/>
        <v>#REF!</v>
      </c>
      <c r="BI3" s="45" t="e">
        <f t="shared" si="25"/>
        <v>#REF!</v>
      </c>
      <c r="BJ3" s="45" t="e">
        <f t="shared" si="26"/>
        <v>#REF!</v>
      </c>
      <c r="BK3" s="45"/>
      <c r="BL3" s="49">
        <v>2</v>
      </c>
      <c r="BM3" t="e">
        <f t="shared" ref="BM3:BM34" si="83">IF(BN3&lt;&gt;0,VLOOKUP(BL3,Ranking1,2,FALSE),0)</f>
        <v>#REF!</v>
      </c>
      <c r="BN3" s="45" t="e">
        <f>LARGE($AL:$AL,BL3)</f>
        <v>#REF!</v>
      </c>
      <c r="BO3" s="45">
        <f t="shared" si="27"/>
        <v>0</v>
      </c>
      <c r="BP3" s="45">
        <f t="shared" si="28"/>
        <v>0</v>
      </c>
      <c r="BQ3" s="45">
        <f t="shared" si="29"/>
        <v>0</v>
      </c>
      <c r="BR3" s="45">
        <f t="shared" si="30"/>
        <v>0</v>
      </c>
      <c r="BS3" s="45">
        <f t="shared" si="31"/>
        <v>0</v>
      </c>
      <c r="BT3" s="45">
        <f t="shared" si="32"/>
        <v>0</v>
      </c>
      <c r="BU3" s="45">
        <f t="shared" si="33"/>
        <v>0</v>
      </c>
      <c r="BV3" s="45">
        <f t="shared" si="34"/>
        <v>0</v>
      </c>
      <c r="BW3" s="45">
        <f t="shared" si="35"/>
        <v>0</v>
      </c>
      <c r="BX3" s="45">
        <f t="shared" si="36"/>
        <v>0</v>
      </c>
      <c r="BY3" s="45">
        <f t="shared" si="37"/>
        <v>0</v>
      </c>
      <c r="BZ3" s="45">
        <f t="shared" si="38"/>
        <v>0</v>
      </c>
      <c r="CA3" s="45">
        <f t="shared" si="39"/>
        <v>0</v>
      </c>
      <c r="CB3" s="45">
        <f t="shared" si="40"/>
        <v>0</v>
      </c>
      <c r="CC3" s="45">
        <f t="shared" si="41"/>
        <v>0</v>
      </c>
      <c r="CD3" s="45">
        <f t="shared" si="42"/>
        <v>0</v>
      </c>
      <c r="CE3" s="45">
        <f t="shared" si="43"/>
        <v>0</v>
      </c>
      <c r="CF3" s="45">
        <f t="shared" si="44"/>
        <v>0</v>
      </c>
      <c r="CG3" s="45">
        <f t="shared" si="45"/>
        <v>0</v>
      </c>
      <c r="CH3" s="45">
        <f t="shared" si="46"/>
        <v>0</v>
      </c>
      <c r="CI3" s="45">
        <f t="shared" si="47"/>
        <v>0</v>
      </c>
      <c r="CJ3" s="45">
        <f t="shared" si="48"/>
        <v>0</v>
      </c>
      <c r="CK3" s="45">
        <f t="shared" si="49"/>
        <v>0</v>
      </c>
      <c r="CL3" s="45">
        <f t="shared" si="50"/>
        <v>0</v>
      </c>
      <c r="CM3" s="45"/>
      <c r="CN3" s="106" t="e">
        <f t="shared" ref="CN3:CN66" si="84">IF($EP$29=999,1,IF(CQ3=$EP$29,1,0))</f>
        <v>#REF!</v>
      </c>
      <c r="CO3" s="106">
        <v>2</v>
      </c>
      <c r="CP3" s="101" t="e">
        <f t="shared" ref="CP3:CP66" si="85">RANK(E3,$E$2:$E$241)</f>
        <v>#REF!</v>
      </c>
      <c r="CQ3" s="101" t="e">
        <f>CP3+COUNTIF($CP$2:CP3,CP3)-1</f>
        <v>#REF!</v>
      </c>
      <c r="CR3" s="103" t="str">
        <f t="shared" si="51"/>
        <v>Albania</v>
      </c>
      <c r="CS3" s="71" t="e">
        <f t="shared" ref="CS3:CS66" si="86">SUM(CT3:DQ3)</f>
        <v>#REF!</v>
      </c>
      <c r="CT3" s="45" t="e">
        <f t="shared" si="52"/>
        <v>#REF!</v>
      </c>
      <c r="CU3" s="45" t="e">
        <f t="shared" si="53"/>
        <v>#REF!</v>
      </c>
      <c r="CV3" s="45" t="e">
        <f t="shared" si="54"/>
        <v>#REF!</v>
      </c>
      <c r="CW3" s="45" t="e">
        <f t="shared" si="55"/>
        <v>#REF!</v>
      </c>
      <c r="CX3" s="45" t="e">
        <f t="shared" si="56"/>
        <v>#REF!</v>
      </c>
      <c r="CY3" s="45" t="e">
        <f t="shared" si="57"/>
        <v>#REF!</v>
      </c>
      <c r="CZ3" s="45" t="e">
        <f t="shared" si="58"/>
        <v>#REF!</v>
      </c>
      <c r="DA3" s="45" t="e">
        <f t="shared" si="59"/>
        <v>#REF!</v>
      </c>
      <c r="DB3" s="45" t="e">
        <f t="shared" si="60"/>
        <v>#REF!</v>
      </c>
      <c r="DC3" s="45" t="e">
        <f t="shared" si="61"/>
        <v>#REF!</v>
      </c>
      <c r="DD3" s="45" t="e">
        <f t="shared" si="62"/>
        <v>#REF!</v>
      </c>
      <c r="DE3" s="45" t="e">
        <f t="shared" si="63"/>
        <v>#REF!</v>
      </c>
      <c r="DF3" s="45" t="e">
        <f t="shared" si="64"/>
        <v>#REF!</v>
      </c>
      <c r="DG3" s="45" t="e">
        <f t="shared" si="65"/>
        <v>#REF!</v>
      </c>
      <c r="DH3" s="45" t="e">
        <f t="shared" si="66"/>
        <v>#REF!</v>
      </c>
      <c r="DI3" s="45" t="e">
        <f t="shared" si="67"/>
        <v>#REF!</v>
      </c>
      <c r="DJ3" s="45" t="e">
        <f t="shared" si="68"/>
        <v>#REF!</v>
      </c>
      <c r="DK3" s="45" t="e">
        <f t="shared" si="69"/>
        <v>#REF!</v>
      </c>
      <c r="DL3" s="45" t="e">
        <f t="shared" si="70"/>
        <v>#REF!</v>
      </c>
      <c r="DM3" s="45" t="e">
        <f t="shared" si="71"/>
        <v>#REF!</v>
      </c>
      <c r="DN3" s="45" t="e">
        <f t="shared" si="72"/>
        <v>#REF!</v>
      </c>
      <c r="DO3" s="45" t="e">
        <f t="shared" si="73"/>
        <v>#REF!</v>
      </c>
      <c r="DP3" s="45" t="e">
        <f t="shared" si="74"/>
        <v>#REF!</v>
      </c>
      <c r="DQ3" s="45" t="e">
        <f t="shared" si="75"/>
        <v>#REF!</v>
      </c>
      <c r="DS3" s="48">
        <v>2</v>
      </c>
      <c r="DT3" s="49" t="e">
        <f t="shared" ref="DT3:DT25" si="87">RANK(DW3,$DW$2:$DW$25)</f>
        <v>#REF!</v>
      </c>
      <c r="DU3" s="48" t="e">
        <f>DT3+COUNTIF(DT$2:$DT3,DT3)-1</f>
        <v>#REF!</v>
      </c>
      <c r="DV3" s="45" t="s">
        <v>195</v>
      </c>
      <c r="DW3" s="45" t="e">
        <f>G243</f>
        <v>#REF!</v>
      </c>
      <c r="DY3" s="49" t="e">
        <f t="shared" ref="DY3:DY25" si="88">RANK(DW3,$DW$2:$DW$25)</f>
        <v>#REF!</v>
      </c>
      <c r="DZ3" s="48" t="e">
        <f>DY3+COUNTIF(DY$2:$DY3,DY3)-1</f>
        <v>#REF!</v>
      </c>
      <c r="EA3" s="49">
        <v>2</v>
      </c>
      <c r="EB3" s="67" t="e">
        <f t="shared" ref="EB3:EB25" si="89">IF(EC3&lt;&gt;0,VLOOKUP(EA3,Ranking5,2,FALSE)," ")</f>
        <v>#REF!</v>
      </c>
      <c r="EC3" s="45" t="e">
        <f t="shared" ref="EC3:EC25" si="90">LARGE($DW$2:$DW$25,EA3)</f>
        <v>#REF!</v>
      </c>
      <c r="EE3" s="120" t="e">
        <f t="shared" si="76"/>
        <v>#REF!</v>
      </c>
      <c r="EG3" s="48">
        <v>2</v>
      </c>
      <c r="EH3" s="49" t="e">
        <f t="shared" ref="EH3:EH25" si="91">RANK(EK3,$EK$2:$EK$25)</f>
        <v>#REF!</v>
      </c>
      <c r="EI3" s="48" t="e">
        <f>EH3+COUNTIF($EH$2:EH3,EH3)-1</f>
        <v>#REF!</v>
      </c>
      <c r="EJ3" s="45" t="s">
        <v>195</v>
      </c>
      <c r="EK3" s="45" t="e">
        <f>$CU$243</f>
        <v>#REF!</v>
      </c>
      <c r="EM3" s="49" t="e">
        <f t="shared" ref="EM3:EM25" si="92">RANK(EQ3,$EQ$2:$EQ$25)</f>
        <v>#REF!</v>
      </c>
      <c r="EN3" s="48" t="e">
        <f>EM3+COUNTIF($EM$2:EM3,EM3)-1</f>
        <v>#REF!</v>
      </c>
      <c r="EO3" s="49">
        <v>2</v>
      </c>
      <c r="EP3" t="e">
        <f t="shared" ref="EP3:EP25" si="93">IF(EQ3&lt;&gt;0,VLOOKUP(EN3,Ranking6,2,FALSE)," ")</f>
        <v>#REF!</v>
      </c>
      <c r="EQ3" s="45" t="e">
        <f>LARGE($EK$2:$EK$25,EO3)</f>
        <v>#REF!</v>
      </c>
      <c r="ES3" s="49">
        <v>2</v>
      </c>
      <c r="ET3" t="e">
        <f t="shared" si="77"/>
        <v>#REF!</v>
      </c>
      <c r="EU3" s="45" t="e">
        <f t="shared" ref="EU3:EU11" si="94">LARGE($FA$2:$FA$11,ES3)</f>
        <v>#REF!</v>
      </c>
      <c r="EW3" s="48" t="e">
        <f t="shared" ref="EW3:EW11" si="95">RANK($FA3,$FA$2:$FA$11)</f>
        <v>#REF!</v>
      </c>
      <c r="EX3" s="48" t="e">
        <f>EW3+COUNTIF($EW$2:EW3,EW3)-1</f>
        <v>#REF!</v>
      </c>
      <c r="EY3" s="48">
        <v>2</v>
      </c>
      <c r="EZ3" s="45" t="e">
        <f>#REF!</f>
        <v>#REF!</v>
      </c>
      <c r="FA3" s="45" t="e">
        <f>#REF!</f>
        <v>#REF!</v>
      </c>
      <c r="FC3" s="65" t="s">
        <v>10</v>
      </c>
      <c r="FD3" s="1" t="e">
        <f>INDEX(#REF!,MATCH($FC3,#REF!,0))</f>
        <v>#REF!</v>
      </c>
      <c r="FE3" s="65" t="s">
        <v>297</v>
      </c>
      <c r="FF3" s="50" t="e">
        <f>INDEX(#REF!,MATCH($FC3,#REF!,0))/VLOOKUP($FC$10,Divide,4,FALSE)</f>
        <v>#REF!</v>
      </c>
      <c r="FO3" s="98">
        <v>2</v>
      </c>
      <c r="FP3" s="126" t="s">
        <v>298</v>
      </c>
      <c r="FQ3" s="100" t="s">
        <v>299</v>
      </c>
      <c r="FR3" s="98">
        <v>1000</v>
      </c>
    </row>
    <row r="4" spans="1:174">
      <c r="A4" s="101">
        <v>3</v>
      </c>
      <c r="B4" s="135" t="e">
        <f t="shared" si="78"/>
        <v>#REF!</v>
      </c>
      <c r="C4" s="136" t="e">
        <f>B4+COUNTIF(B$2:$B4,B4)-1</f>
        <v>#REF!</v>
      </c>
      <c r="D4" s="137" t="str">
        <f>Tables!AI4</f>
        <v>Algeria</v>
      </c>
      <c r="E4" s="138" t="e">
        <f t="shared" si="79"/>
        <v>#REF!</v>
      </c>
      <c r="F4" s="47" t="e">
        <f>SUMIFS(#REF!,#REF!,'Graph Tables'!$D4)</f>
        <v>#REF!</v>
      </c>
      <c r="G4" s="47" t="e">
        <f>SUMIFS(#REF!,#REF!,'Graph Tables'!$D4)</f>
        <v>#REF!</v>
      </c>
      <c r="H4" s="47" t="e">
        <f>SUMIFS(#REF!,#REF!,'Graph Tables'!$D4)</f>
        <v>#REF!</v>
      </c>
      <c r="I4" s="47" t="e">
        <f>SUMIFS(#REF!,#REF!,'Graph Tables'!$D4)</f>
        <v>#REF!</v>
      </c>
      <c r="J4" s="47" t="e">
        <f>SUMIFS(#REF!,#REF!,'Graph Tables'!$D4)</f>
        <v>#REF!</v>
      </c>
      <c r="K4" s="47" t="e">
        <f>SUMIFS(#REF!,#REF!,'Graph Tables'!$D4)</f>
        <v>#REF!</v>
      </c>
      <c r="L4" s="47" t="e">
        <f>SUMIFS(#REF!,#REF!,'Graph Tables'!$D4)</f>
        <v>#REF!</v>
      </c>
      <c r="M4" s="47" t="e">
        <f>SUMIFS(#REF!,#REF!,'Graph Tables'!$D4)</f>
        <v>#REF!</v>
      </c>
      <c r="N4" s="47" t="e">
        <f>SUMIFS(#REF!,#REF!,'Graph Tables'!$D4)</f>
        <v>#REF!</v>
      </c>
      <c r="O4" s="47" t="e">
        <f>SUMIFS(#REF!,#REF!,'Graph Tables'!$D4)</f>
        <v>#REF!</v>
      </c>
      <c r="P4" s="47" t="e">
        <f>SUMIFS(#REF!,#REF!,'Graph Tables'!$D4)</f>
        <v>#REF!</v>
      </c>
      <c r="Q4" s="47" t="e">
        <f>SUMIFS(#REF!,#REF!,'Graph Tables'!$D4)</f>
        <v>#REF!</v>
      </c>
      <c r="R4" s="47" t="e">
        <f>SUMIFS(#REF!,#REF!,'Graph Tables'!$D4)</f>
        <v>#REF!</v>
      </c>
      <c r="S4" s="47" t="e">
        <f>SUMIFS(#REF!,#REF!,'Graph Tables'!$D4)</f>
        <v>#REF!</v>
      </c>
      <c r="T4" s="47" t="e">
        <f>SUMIFS(#REF!,#REF!,'Graph Tables'!$D4)</f>
        <v>#REF!</v>
      </c>
      <c r="U4" s="47" t="e">
        <f>SUMIFS(#REF!,#REF!,'Graph Tables'!$D4)</f>
        <v>#REF!</v>
      </c>
      <c r="V4" s="47" t="e">
        <f>SUMIFS(#REF!,#REF!,'Graph Tables'!$D4)</f>
        <v>#REF!</v>
      </c>
      <c r="W4" s="47" t="e">
        <f>SUMIFS(#REF!,#REF!,'Graph Tables'!$D4)</f>
        <v>#REF!</v>
      </c>
      <c r="X4" s="47" t="e">
        <f>SUMIFS(#REF!,#REF!,'Graph Tables'!$D4)</f>
        <v>#REF!</v>
      </c>
      <c r="Y4" s="47" t="e">
        <f>SUMIFS(#REF!,#REF!,'Graph Tables'!$D4)</f>
        <v>#REF!</v>
      </c>
      <c r="Z4" s="47" t="e">
        <f>SUMIFS(#REF!,#REF!,'Graph Tables'!$D4)</f>
        <v>#REF!</v>
      </c>
      <c r="AA4" s="47" t="e">
        <f>SUMIFS(#REF!,#REF!,'Graph Tables'!$D4)</f>
        <v>#REF!</v>
      </c>
      <c r="AB4" s="47" t="e">
        <f>SUMIFS(#REF!,#REF!,'Graph Tables'!$D4)</f>
        <v>#REF!</v>
      </c>
      <c r="AC4" s="47" t="e">
        <f>SUMIFS(#REF!,#REF!,'Graph Tables'!$D4)</f>
        <v>#REF!</v>
      </c>
      <c r="AD4" s="47"/>
      <c r="AE4" s="49">
        <v>3</v>
      </c>
      <c r="AF4" t="e">
        <f t="shared" si="80"/>
        <v>#REF!</v>
      </c>
      <c r="AG4" s="45" t="e">
        <f t="shared" ref="AG4:AG67" si="96">LARGE($E:$E,AE4)</f>
        <v>#REF!</v>
      </c>
      <c r="AH4" s="47"/>
      <c r="AI4" s="101" t="e">
        <f t="shared" si="81"/>
        <v>#REF!</v>
      </c>
      <c r="AJ4" s="101" t="e">
        <f>AI4+COUNTIF(AI$2:$AI4,AI4)-1</f>
        <v>#REF!</v>
      </c>
      <c r="AK4" s="103" t="str">
        <f t="shared" si="2"/>
        <v>Algeria</v>
      </c>
      <c r="AL4" s="71" t="e">
        <f t="shared" si="82"/>
        <v>#REF!</v>
      </c>
      <c r="AM4" s="45" t="e">
        <f t="shared" si="3"/>
        <v>#REF!</v>
      </c>
      <c r="AN4" s="45" t="e">
        <f t="shared" si="4"/>
        <v>#REF!</v>
      </c>
      <c r="AO4" s="45" t="e">
        <f t="shared" si="5"/>
        <v>#REF!</v>
      </c>
      <c r="AP4" s="45" t="e">
        <f t="shared" si="6"/>
        <v>#REF!</v>
      </c>
      <c r="AQ4" s="45" t="e">
        <f t="shared" si="7"/>
        <v>#REF!</v>
      </c>
      <c r="AR4" s="45" t="e">
        <f t="shared" si="8"/>
        <v>#REF!</v>
      </c>
      <c r="AS4" s="45" t="e">
        <f t="shared" si="9"/>
        <v>#REF!</v>
      </c>
      <c r="AT4" s="45" t="e">
        <f t="shared" si="10"/>
        <v>#REF!</v>
      </c>
      <c r="AU4" s="45" t="e">
        <f t="shared" si="11"/>
        <v>#REF!</v>
      </c>
      <c r="AV4" s="45" t="e">
        <f t="shared" si="12"/>
        <v>#REF!</v>
      </c>
      <c r="AW4" s="45" t="e">
        <f t="shared" si="13"/>
        <v>#REF!</v>
      </c>
      <c r="AX4" s="45" t="e">
        <f t="shared" si="14"/>
        <v>#REF!</v>
      </c>
      <c r="AY4" s="45" t="e">
        <f t="shared" si="15"/>
        <v>#REF!</v>
      </c>
      <c r="AZ4" s="45" t="e">
        <f t="shared" si="16"/>
        <v>#REF!</v>
      </c>
      <c r="BA4" s="45" t="e">
        <f t="shared" si="17"/>
        <v>#REF!</v>
      </c>
      <c r="BB4" s="45" t="e">
        <f t="shared" si="18"/>
        <v>#REF!</v>
      </c>
      <c r="BC4" s="45" t="e">
        <f t="shared" si="19"/>
        <v>#REF!</v>
      </c>
      <c r="BD4" s="45" t="e">
        <f t="shared" si="20"/>
        <v>#REF!</v>
      </c>
      <c r="BE4" s="45" t="e">
        <f t="shared" si="21"/>
        <v>#REF!</v>
      </c>
      <c r="BF4" s="45" t="e">
        <f t="shared" si="22"/>
        <v>#REF!</v>
      </c>
      <c r="BG4" s="45" t="e">
        <f t="shared" si="23"/>
        <v>#REF!</v>
      </c>
      <c r="BH4" s="45" t="e">
        <f t="shared" si="24"/>
        <v>#REF!</v>
      </c>
      <c r="BI4" s="45" t="e">
        <f t="shared" si="25"/>
        <v>#REF!</v>
      </c>
      <c r="BJ4" s="45" t="e">
        <f t="shared" si="26"/>
        <v>#REF!</v>
      </c>
      <c r="BK4" s="45"/>
      <c r="BL4" s="49">
        <v>3</v>
      </c>
      <c r="BM4" t="e">
        <f t="shared" si="83"/>
        <v>#REF!</v>
      </c>
      <c r="BN4" s="45" t="e">
        <f t="shared" ref="BN4:BN67" si="97">LARGE($AL:$AL,BL4)</f>
        <v>#REF!</v>
      </c>
      <c r="BO4" s="45">
        <f t="shared" si="27"/>
        <v>0</v>
      </c>
      <c r="BP4" s="45">
        <f t="shared" si="28"/>
        <v>0</v>
      </c>
      <c r="BQ4" s="45">
        <f t="shared" si="29"/>
        <v>0</v>
      </c>
      <c r="BR4" s="45">
        <f t="shared" si="30"/>
        <v>0</v>
      </c>
      <c r="BS4" s="45">
        <f t="shared" si="31"/>
        <v>0</v>
      </c>
      <c r="BT4" s="45">
        <f t="shared" si="32"/>
        <v>0</v>
      </c>
      <c r="BU4" s="45">
        <f t="shared" si="33"/>
        <v>0</v>
      </c>
      <c r="BV4" s="45">
        <f t="shared" si="34"/>
        <v>0</v>
      </c>
      <c r="BW4" s="45">
        <f t="shared" si="35"/>
        <v>0</v>
      </c>
      <c r="BX4" s="45">
        <f t="shared" si="36"/>
        <v>0</v>
      </c>
      <c r="BY4" s="45">
        <f t="shared" si="37"/>
        <v>0</v>
      </c>
      <c r="BZ4" s="45">
        <f t="shared" si="38"/>
        <v>0</v>
      </c>
      <c r="CA4" s="45">
        <f t="shared" si="39"/>
        <v>0</v>
      </c>
      <c r="CB4" s="45">
        <f t="shared" si="40"/>
        <v>0</v>
      </c>
      <c r="CC4" s="45">
        <f t="shared" si="41"/>
        <v>0</v>
      </c>
      <c r="CD4" s="45">
        <f t="shared" si="42"/>
        <v>0</v>
      </c>
      <c r="CE4" s="45">
        <f t="shared" si="43"/>
        <v>0</v>
      </c>
      <c r="CF4" s="45">
        <f t="shared" si="44"/>
        <v>0</v>
      </c>
      <c r="CG4" s="45">
        <f t="shared" si="45"/>
        <v>0</v>
      </c>
      <c r="CH4" s="45">
        <f t="shared" si="46"/>
        <v>0</v>
      </c>
      <c r="CI4" s="45">
        <f t="shared" si="47"/>
        <v>0</v>
      </c>
      <c r="CJ4" s="45">
        <f t="shared" si="48"/>
        <v>0</v>
      </c>
      <c r="CK4" s="45">
        <f t="shared" si="49"/>
        <v>0</v>
      </c>
      <c r="CL4" s="45">
        <f t="shared" si="50"/>
        <v>0</v>
      </c>
      <c r="CM4" s="45"/>
      <c r="CN4" s="106" t="e">
        <f t="shared" si="84"/>
        <v>#REF!</v>
      </c>
      <c r="CO4" s="106">
        <v>3</v>
      </c>
      <c r="CP4" s="101" t="e">
        <f t="shared" si="85"/>
        <v>#REF!</v>
      </c>
      <c r="CQ4" s="101" t="e">
        <f>CP4+COUNTIF($CP$2:CP4,CP4)-1</f>
        <v>#REF!</v>
      </c>
      <c r="CR4" s="103" t="str">
        <f t="shared" si="51"/>
        <v>Algeria</v>
      </c>
      <c r="CS4" s="71" t="e">
        <f t="shared" si="86"/>
        <v>#REF!</v>
      </c>
      <c r="CT4" s="45" t="e">
        <f t="shared" si="52"/>
        <v>#REF!</v>
      </c>
      <c r="CU4" s="45" t="e">
        <f t="shared" si="53"/>
        <v>#REF!</v>
      </c>
      <c r="CV4" s="45" t="e">
        <f t="shared" si="54"/>
        <v>#REF!</v>
      </c>
      <c r="CW4" s="45" t="e">
        <f t="shared" si="55"/>
        <v>#REF!</v>
      </c>
      <c r="CX4" s="45" t="e">
        <f t="shared" si="56"/>
        <v>#REF!</v>
      </c>
      <c r="CY4" s="45" t="e">
        <f t="shared" si="57"/>
        <v>#REF!</v>
      </c>
      <c r="CZ4" s="45" t="e">
        <f t="shared" si="58"/>
        <v>#REF!</v>
      </c>
      <c r="DA4" s="45" t="e">
        <f t="shared" si="59"/>
        <v>#REF!</v>
      </c>
      <c r="DB4" s="45" t="e">
        <f t="shared" si="60"/>
        <v>#REF!</v>
      </c>
      <c r="DC4" s="45" t="e">
        <f t="shared" si="61"/>
        <v>#REF!</v>
      </c>
      <c r="DD4" s="45" t="e">
        <f t="shared" si="62"/>
        <v>#REF!</v>
      </c>
      <c r="DE4" s="45" t="e">
        <f t="shared" si="63"/>
        <v>#REF!</v>
      </c>
      <c r="DF4" s="45" t="e">
        <f t="shared" si="64"/>
        <v>#REF!</v>
      </c>
      <c r="DG4" s="45" t="e">
        <f t="shared" si="65"/>
        <v>#REF!</v>
      </c>
      <c r="DH4" s="45" t="e">
        <f t="shared" si="66"/>
        <v>#REF!</v>
      </c>
      <c r="DI4" s="45" t="e">
        <f t="shared" si="67"/>
        <v>#REF!</v>
      </c>
      <c r="DJ4" s="45" t="e">
        <f t="shared" si="68"/>
        <v>#REF!</v>
      </c>
      <c r="DK4" s="45" t="e">
        <f t="shared" si="69"/>
        <v>#REF!</v>
      </c>
      <c r="DL4" s="45" t="e">
        <f t="shared" si="70"/>
        <v>#REF!</v>
      </c>
      <c r="DM4" s="45" t="e">
        <f t="shared" si="71"/>
        <v>#REF!</v>
      </c>
      <c r="DN4" s="45" t="e">
        <f t="shared" si="72"/>
        <v>#REF!</v>
      </c>
      <c r="DO4" s="45" t="e">
        <f t="shared" si="73"/>
        <v>#REF!</v>
      </c>
      <c r="DP4" s="45" t="e">
        <f t="shared" si="74"/>
        <v>#REF!</v>
      </c>
      <c r="DQ4" s="45" t="e">
        <f t="shared" si="75"/>
        <v>#REF!</v>
      </c>
      <c r="DS4" s="48">
        <v>3</v>
      </c>
      <c r="DT4" s="49" t="e">
        <f t="shared" si="87"/>
        <v>#REF!</v>
      </c>
      <c r="DU4" s="48" t="e">
        <f>DT4+COUNTIF(DT$2:$DT4,DT4)-1</f>
        <v>#REF!</v>
      </c>
      <c r="DV4" s="45" t="s">
        <v>255</v>
      </c>
      <c r="DW4" s="45" t="e">
        <f>H243</f>
        <v>#REF!</v>
      </c>
      <c r="DY4" s="49" t="e">
        <f t="shared" si="88"/>
        <v>#REF!</v>
      </c>
      <c r="DZ4" s="48" t="e">
        <f>DY4+COUNTIF(DY$2:$DY4,DY4)-1</f>
        <v>#REF!</v>
      </c>
      <c r="EA4" s="49">
        <v>3</v>
      </c>
      <c r="EB4" t="e">
        <f t="shared" si="89"/>
        <v>#REF!</v>
      </c>
      <c r="EC4" s="45" t="e">
        <f t="shared" si="90"/>
        <v>#REF!</v>
      </c>
      <c r="EE4" s="120" t="e">
        <f t="shared" si="76"/>
        <v>#REF!</v>
      </c>
      <c r="EG4" s="48">
        <v>3</v>
      </c>
      <c r="EH4" s="49" t="e">
        <f t="shared" si="91"/>
        <v>#REF!</v>
      </c>
      <c r="EI4" s="48" t="e">
        <f>EH4+COUNTIF($EH$2:EH4,EH4)-1</f>
        <v>#REF!</v>
      </c>
      <c r="EJ4" s="45" t="s">
        <v>255</v>
      </c>
      <c r="EK4" s="45" t="e">
        <f>$CV$243</f>
        <v>#REF!</v>
      </c>
      <c r="EM4" s="49" t="e">
        <f t="shared" si="92"/>
        <v>#REF!</v>
      </c>
      <c r="EN4" s="48" t="e">
        <f>EM4+COUNTIF($EM$2:EM4,EM4)-1</f>
        <v>#REF!</v>
      </c>
      <c r="EO4" s="49">
        <v>3</v>
      </c>
      <c r="EP4" t="e">
        <f t="shared" si="93"/>
        <v>#REF!</v>
      </c>
      <c r="EQ4" s="45" t="e">
        <f t="shared" ref="EQ4:EQ25" si="98">LARGE($EK$2:$EK$25,EO4)</f>
        <v>#REF!</v>
      </c>
      <c r="ES4" s="49">
        <v>3</v>
      </c>
      <c r="ET4" t="e">
        <f t="shared" si="77"/>
        <v>#REF!</v>
      </c>
      <c r="EU4" s="45" t="e">
        <f t="shared" si="94"/>
        <v>#REF!</v>
      </c>
      <c r="EW4" s="48" t="e">
        <f t="shared" si="95"/>
        <v>#REF!</v>
      </c>
      <c r="EX4" s="48" t="e">
        <f>EW4+COUNTIF($EW$2:EW4,EW4)-1</f>
        <v>#REF!</v>
      </c>
      <c r="EY4" s="48">
        <v>3</v>
      </c>
      <c r="EZ4" s="45" t="e">
        <f>#REF!</f>
        <v>#REF!</v>
      </c>
      <c r="FA4" s="45" t="e">
        <f>#REF!</f>
        <v>#REF!</v>
      </c>
      <c r="FC4" s="65" t="s">
        <v>11</v>
      </c>
      <c r="FD4" s="1" t="e">
        <f>INDEX(#REF!,MATCH($FC4,#REF!,0))</f>
        <v>#REF!</v>
      </c>
      <c r="FE4" s="65" t="s">
        <v>300</v>
      </c>
      <c r="FF4" s="50" t="e">
        <f>INDEX(#REF!,MATCH($FC4,#REF!,0))/VLOOKUP($FC$10,Divide,4,FALSE)</f>
        <v>#REF!</v>
      </c>
      <c r="FO4" s="98">
        <v>3</v>
      </c>
      <c r="FP4" s="126" t="s">
        <v>301</v>
      </c>
      <c r="FQ4" s="100" t="s">
        <v>302</v>
      </c>
      <c r="FR4" s="98">
        <v>1000000</v>
      </c>
    </row>
    <row r="5" spans="1:174">
      <c r="A5" s="101">
        <v>4</v>
      </c>
      <c r="B5" s="135" t="e">
        <f t="shared" si="78"/>
        <v>#REF!</v>
      </c>
      <c r="C5" s="136" t="e">
        <f>B5+COUNTIF(B$2:$B5,B5)-1</f>
        <v>#REF!</v>
      </c>
      <c r="D5" s="137" t="str">
        <f>Tables!AI5</f>
        <v>American Samoa</v>
      </c>
      <c r="E5" s="138" t="e">
        <f t="shared" si="79"/>
        <v>#REF!</v>
      </c>
      <c r="F5" s="47" t="e">
        <f>SUMIFS(#REF!,#REF!,'Graph Tables'!$D5)</f>
        <v>#REF!</v>
      </c>
      <c r="G5" s="47" t="e">
        <f>SUMIFS(#REF!,#REF!,'Graph Tables'!$D5)</f>
        <v>#REF!</v>
      </c>
      <c r="H5" s="47" t="e">
        <f>SUMIFS(#REF!,#REF!,'Graph Tables'!$D5)</f>
        <v>#REF!</v>
      </c>
      <c r="I5" s="47" t="e">
        <f>SUMIFS(#REF!,#REF!,'Graph Tables'!$D5)</f>
        <v>#REF!</v>
      </c>
      <c r="J5" s="47" t="e">
        <f>SUMIFS(#REF!,#REF!,'Graph Tables'!$D5)</f>
        <v>#REF!</v>
      </c>
      <c r="K5" s="47" t="e">
        <f>SUMIFS(#REF!,#REF!,'Graph Tables'!$D5)</f>
        <v>#REF!</v>
      </c>
      <c r="L5" s="47" t="e">
        <f>SUMIFS(#REF!,#REF!,'Graph Tables'!$D5)</f>
        <v>#REF!</v>
      </c>
      <c r="M5" s="47" t="e">
        <f>SUMIFS(#REF!,#REF!,'Graph Tables'!$D5)</f>
        <v>#REF!</v>
      </c>
      <c r="N5" s="47" t="e">
        <f>SUMIFS(#REF!,#REF!,'Graph Tables'!$D5)</f>
        <v>#REF!</v>
      </c>
      <c r="O5" s="47" t="e">
        <f>SUMIFS(#REF!,#REF!,'Graph Tables'!$D5)</f>
        <v>#REF!</v>
      </c>
      <c r="P5" s="47" t="e">
        <f>SUMIFS(#REF!,#REF!,'Graph Tables'!$D5)</f>
        <v>#REF!</v>
      </c>
      <c r="Q5" s="47" t="e">
        <f>SUMIFS(#REF!,#REF!,'Graph Tables'!$D5)</f>
        <v>#REF!</v>
      </c>
      <c r="R5" s="47" t="e">
        <f>SUMIFS(#REF!,#REF!,'Graph Tables'!$D5)</f>
        <v>#REF!</v>
      </c>
      <c r="S5" s="47" t="e">
        <f>SUMIFS(#REF!,#REF!,'Graph Tables'!$D5)</f>
        <v>#REF!</v>
      </c>
      <c r="T5" s="47" t="e">
        <f>SUMIFS(#REF!,#REF!,'Graph Tables'!$D5)</f>
        <v>#REF!</v>
      </c>
      <c r="U5" s="47" t="e">
        <f>SUMIFS(#REF!,#REF!,'Graph Tables'!$D5)</f>
        <v>#REF!</v>
      </c>
      <c r="V5" s="47" t="e">
        <f>SUMIFS(#REF!,#REF!,'Graph Tables'!$D5)</f>
        <v>#REF!</v>
      </c>
      <c r="W5" s="47" t="e">
        <f>SUMIFS(#REF!,#REF!,'Graph Tables'!$D5)</f>
        <v>#REF!</v>
      </c>
      <c r="X5" s="47" t="e">
        <f>SUMIFS(#REF!,#REF!,'Graph Tables'!$D5)</f>
        <v>#REF!</v>
      </c>
      <c r="Y5" s="47" t="e">
        <f>SUMIFS(#REF!,#REF!,'Graph Tables'!$D5)</f>
        <v>#REF!</v>
      </c>
      <c r="Z5" s="47" t="e">
        <f>SUMIFS(#REF!,#REF!,'Graph Tables'!$D5)</f>
        <v>#REF!</v>
      </c>
      <c r="AA5" s="47" t="e">
        <f>SUMIFS(#REF!,#REF!,'Graph Tables'!$D5)</f>
        <v>#REF!</v>
      </c>
      <c r="AB5" s="47" t="e">
        <f>SUMIFS(#REF!,#REF!,'Graph Tables'!$D5)</f>
        <v>#REF!</v>
      </c>
      <c r="AC5" s="47" t="e">
        <f>SUMIFS(#REF!,#REF!,'Graph Tables'!$D5)</f>
        <v>#REF!</v>
      </c>
      <c r="AD5" s="47"/>
      <c r="AE5" s="49">
        <v>4</v>
      </c>
      <c r="AF5" t="e">
        <f t="shared" si="80"/>
        <v>#REF!</v>
      </c>
      <c r="AG5" s="45" t="e">
        <f t="shared" si="96"/>
        <v>#REF!</v>
      </c>
      <c r="AH5" s="47"/>
      <c r="AI5" s="101" t="e">
        <f t="shared" si="81"/>
        <v>#REF!</v>
      </c>
      <c r="AJ5" s="101" t="e">
        <f>AI5+COUNTIF(AI$2:$AI5,AI5)-1</f>
        <v>#REF!</v>
      </c>
      <c r="AK5" s="103" t="str">
        <f t="shared" si="2"/>
        <v>American Samoa</v>
      </c>
      <c r="AL5" s="71" t="e">
        <f t="shared" si="82"/>
        <v>#REF!</v>
      </c>
      <c r="AM5" s="45" t="e">
        <f t="shared" si="3"/>
        <v>#REF!</v>
      </c>
      <c r="AN5" s="45" t="e">
        <f t="shared" si="4"/>
        <v>#REF!</v>
      </c>
      <c r="AO5" s="45" t="e">
        <f t="shared" si="5"/>
        <v>#REF!</v>
      </c>
      <c r="AP5" s="45" t="e">
        <f t="shared" si="6"/>
        <v>#REF!</v>
      </c>
      <c r="AQ5" s="45" t="e">
        <f t="shared" si="7"/>
        <v>#REF!</v>
      </c>
      <c r="AR5" s="45" t="e">
        <f t="shared" si="8"/>
        <v>#REF!</v>
      </c>
      <c r="AS5" s="45" t="e">
        <f t="shared" si="9"/>
        <v>#REF!</v>
      </c>
      <c r="AT5" s="45" t="e">
        <f t="shared" si="10"/>
        <v>#REF!</v>
      </c>
      <c r="AU5" s="45" t="e">
        <f t="shared" si="11"/>
        <v>#REF!</v>
      </c>
      <c r="AV5" s="45" t="e">
        <f t="shared" si="12"/>
        <v>#REF!</v>
      </c>
      <c r="AW5" s="45" t="e">
        <f t="shared" si="13"/>
        <v>#REF!</v>
      </c>
      <c r="AX5" s="45" t="e">
        <f t="shared" si="14"/>
        <v>#REF!</v>
      </c>
      <c r="AY5" s="45" t="e">
        <f t="shared" si="15"/>
        <v>#REF!</v>
      </c>
      <c r="AZ5" s="45" t="e">
        <f t="shared" si="16"/>
        <v>#REF!</v>
      </c>
      <c r="BA5" s="45" t="e">
        <f t="shared" si="17"/>
        <v>#REF!</v>
      </c>
      <c r="BB5" s="45" t="e">
        <f t="shared" si="18"/>
        <v>#REF!</v>
      </c>
      <c r="BC5" s="45" t="e">
        <f t="shared" si="19"/>
        <v>#REF!</v>
      </c>
      <c r="BD5" s="45" t="e">
        <f t="shared" si="20"/>
        <v>#REF!</v>
      </c>
      <c r="BE5" s="45" t="e">
        <f t="shared" si="21"/>
        <v>#REF!</v>
      </c>
      <c r="BF5" s="45" t="e">
        <f t="shared" si="22"/>
        <v>#REF!</v>
      </c>
      <c r="BG5" s="45" t="e">
        <f t="shared" si="23"/>
        <v>#REF!</v>
      </c>
      <c r="BH5" s="45" t="e">
        <f t="shared" si="24"/>
        <v>#REF!</v>
      </c>
      <c r="BI5" s="45" t="e">
        <f t="shared" si="25"/>
        <v>#REF!</v>
      </c>
      <c r="BJ5" s="45" t="e">
        <f t="shared" si="26"/>
        <v>#REF!</v>
      </c>
      <c r="BK5" s="45"/>
      <c r="BL5" s="49">
        <v>4</v>
      </c>
      <c r="BM5" t="e">
        <f t="shared" si="83"/>
        <v>#REF!</v>
      </c>
      <c r="BN5" s="45" t="e">
        <f t="shared" si="97"/>
        <v>#REF!</v>
      </c>
      <c r="BO5" s="45">
        <f t="shared" si="27"/>
        <v>0</v>
      </c>
      <c r="BP5" s="45">
        <f t="shared" si="28"/>
        <v>0</v>
      </c>
      <c r="BQ5" s="45">
        <f t="shared" si="29"/>
        <v>0</v>
      </c>
      <c r="BR5" s="45">
        <f t="shared" si="30"/>
        <v>0</v>
      </c>
      <c r="BS5" s="45">
        <f t="shared" si="31"/>
        <v>0</v>
      </c>
      <c r="BT5" s="45">
        <f t="shared" si="32"/>
        <v>0</v>
      </c>
      <c r="BU5" s="45">
        <f t="shared" si="33"/>
        <v>0</v>
      </c>
      <c r="BV5" s="45">
        <f t="shared" si="34"/>
        <v>0</v>
      </c>
      <c r="BW5" s="45">
        <f t="shared" si="35"/>
        <v>0</v>
      </c>
      <c r="BX5" s="45">
        <f t="shared" si="36"/>
        <v>0</v>
      </c>
      <c r="BY5" s="45">
        <f t="shared" si="37"/>
        <v>0</v>
      </c>
      <c r="BZ5" s="45">
        <f t="shared" si="38"/>
        <v>0</v>
      </c>
      <c r="CA5" s="45">
        <f t="shared" si="39"/>
        <v>0</v>
      </c>
      <c r="CB5" s="45">
        <f t="shared" si="40"/>
        <v>0</v>
      </c>
      <c r="CC5" s="45">
        <f t="shared" si="41"/>
        <v>0</v>
      </c>
      <c r="CD5" s="45">
        <f t="shared" si="42"/>
        <v>0</v>
      </c>
      <c r="CE5" s="45">
        <f t="shared" si="43"/>
        <v>0</v>
      </c>
      <c r="CF5" s="45">
        <f t="shared" si="44"/>
        <v>0</v>
      </c>
      <c r="CG5" s="45">
        <f t="shared" si="45"/>
        <v>0</v>
      </c>
      <c r="CH5" s="45">
        <f t="shared" si="46"/>
        <v>0</v>
      </c>
      <c r="CI5" s="45">
        <f t="shared" si="47"/>
        <v>0</v>
      </c>
      <c r="CJ5" s="45">
        <f t="shared" si="48"/>
        <v>0</v>
      </c>
      <c r="CK5" s="45">
        <f t="shared" si="49"/>
        <v>0</v>
      </c>
      <c r="CL5" s="45">
        <f t="shared" si="50"/>
        <v>0</v>
      </c>
      <c r="CM5" s="45"/>
      <c r="CN5" s="106" t="e">
        <f t="shared" si="84"/>
        <v>#REF!</v>
      </c>
      <c r="CO5" s="106">
        <v>4</v>
      </c>
      <c r="CP5" s="101" t="e">
        <f t="shared" si="85"/>
        <v>#REF!</v>
      </c>
      <c r="CQ5" s="101" t="e">
        <f>CP5+COUNTIF($CP$2:CP5,CP5)-1</f>
        <v>#REF!</v>
      </c>
      <c r="CR5" s="103" t="str">
        <f t="shared" si="51"/>
        <v>American Samoa</v>
      </c>
      <c r="CS5" s="71" t="e">
        <f t="shared" si="86"/>
        <v>#REF!</v>
      </c>
      <c r="CT5" s="45" t="e">
        <f t="shared" si="52"/>
        <v>#REF!</v>
      </c>
      <c r="CU5" s="45" t="e">
        <f t="shared" si="53"/>
        <v>#REF!</v>
      </c>
      <c r="CV5" s="45" t="e">
        <f t="shared" si="54"/>
        <v>#REF!</v>
      </c>
      <c r="CW5" s="45" t="e">
        <f t="shared" si="55"/>
        <v>#REF!</v>
      </c>
      <c r="CX5" s="45" t="e">
        <f t="shared" si="56"/>
        <v>#REF!</v>
      </c>
      <c r="CY5" s="45" t="e">
        <f t="shared" si="57"/>
        <v>#REF!</v>
      </c>
      <c r="CZ5" s="45" t="e">
        <f t="shared" si="58"/>
        <v>#REF!</v>
      </c>
      <c r="DA5" s="45" t="e">
        <f t="shared" si="59"/>
        <v>#REF!</v>
      </c>
      <c r="DB5" s="45" t="e">
        <f t="shared" si="60"/>
        <v>#REF!</v>
      </c>
      <c r="DC5" s="45" t="e">
        <f t="shared" si="61"/>
        <v>#REF!</v>
      </c>
      <c r="DD5" s="45" t="e">
        <f t="shared" si="62"/>
        <v>#REF!</v>
      </c>
      <c r="DE5" s="45" t="e">
        <f t="shared" si="63"/>
        <v>#REF!</v>
      </c>
      <c r="DF5" s="45" t="e">
        <f t="shared" si="64"/>
        <v>#REF!</v>
      </c>
      <c r="DG5" s="45" t="e">
        <f t="shared" si="65"/>
        <v>#REF!</v>
      </c>
      <c r="DH5" s="45" t="e">
        <f t="shared" si="66"/>
        <v>#REF!</v>
      </c>
      <c r="DI5" s="45" t="e">
        <f t="shared" si="67"/>
        <v>#REF!</v>
      </c>
      <c r="DJ5" s="45" t="e">
        <f t="shared" si="68"/>
        <v>#REF!</v>
      </c>
      <c r="DK5" s="45" t="e">
        <f t="shared" si="69"/>
        <v>#REF!</v>
      </c>
      <c r="DL5" s="45" t="e">
        <f t="shared" si="70"/>
        <v>#REF!</v>
      </c>
      <c r="DM5" s="45" t="e">
        <f t="shared" si="71"/>
        <v>#REF!</v>
      </c>
      <c r="DN5" s="45" t="e">
        <f t="shared" si="72"/>
        <v>#REF!</v>
      </c>
      <c r="DO5" s="45" t="e">
        <f t="shared" si="73"/>
        <v>#REF!</v>
      </c>
      <c r="DP5" s="45" t="e">
        <f t="shared" si="74"/>
        <v>#REF!</v>
      </c>
      <c r="DQ5" s="45" t="e">
        <f t="shared" si="75"/>
        <v>#REF!</v>
      </c>
      <c r="DS5" s="48">
        <v>4</v>
      </c>
      <c r="DT5" s="49" t="e">
        <f t="shared" si="87"/>
        <v>#REF!</v>
      </c>
      <c r="DU5" s="48" t="e">
        <f>DT5+COUNTIF(DT$2:$DT5,DT5)-1</f>
        <v>#REF!</v>
      </c>
      <c r="DV5" s="45" t="s">
        <v>212</v>
      </c>
      <c r="DW5" s="45" t="e">
        <f>I243</f>
        <v>#REF!</v>
      </c>
      <c r="DY5" s="49" t="e">
        <f t="shared" si="88"/>
        <v>#REF!</v>
      </c>
      <c r="DZ5" s="48" t="e">
        <f>DY5+COUNTIF(DY$2:$DY5,DY5)-1</f>
        <v>#REF!</v>
      </c>
      <c r="EA5" s="49">
        <v>4</v>
      </c>
      <c r="EB5" t="e">
        <f t="shared" si="89"/>
        <v>#REF!</v>
      </c>
      <c r="EC5" s="45" t="e">
        <f t="shared" si="90"/>
        <v>#REF!</v>
      </c>
      <c r="EE5" s="120" t="e">
        <f t="shared" si="76"/>
        <v>#REF!</v>
      </c>
      <c r="EG5" s="48">
        <v>4</v>
      </c>
      <c r="EH5" s="49" t="e">
        <f t="shared" si="91"/>
        <v>#REF!</v>
      </c>
      <c r="EI5" s="48" t="e">
        <f>EH5+COUNTIF($EH$2:EH5,EH5)-1</f>
        <v>#REF!</v>
      </c>
      <c r="EJ5" s="45" t="s">
        <v>212</v>
      </c>
      <c r="EK5" s="45" t="e">
        <f>$CW$243</f>
        <v>#REF!</v>
      </c>
      <c r="EM5" s="49" t="e">
        <f t="shared" si="92"/>
        <v>#REF!</v>
      </c>
      <c r="EN5" s="48" t="e">
        <f>EM5+COUNTIF($EM$2:EM5,EM5)-1</f>
        <v>#REF!</v>
      </c>
      <c r="EO5" s="49">
        <v>4</v>
      </c>
      <c r="EP5" t="e">
        <f t="shared" si="93"/>
        <v>#REF!</v>
      </c>
      <c r="EQ5" s="45" t="e">
        <f t="shared" si="98"/>
        <v>#REF!</v>
      </c>
      <c r="ES5" s="49">
        <v>4</v>
      </c>
      <c r="ET5" t="e">
        <f t="shared" si="77"/>
        <v>#REF!</v>
      </c>
      <c r="EU5" s="45" t="e">
        <f t="shared" si="94"/>
        <v>#REF!</v>
      </c>
      <c r="EW5" s="48" t="e">
        <f t="shared" si="95"/>
        <v>#REF!</v>
      </c>
      <c r="EX5" s="48" t="e">
        <f>EW5+COUNTIF($EW$2:EW5,EW5)-1</f>
        <v>#REF!</v>
      </c>
      <c r="EY5" s="48">
        <v>4</v>
      </c>
      <c r="EZ5" s="45" t="e">
        <f>#REF!</f>
        <v>#REF!</v>
      </c>
      <c r="FA5" s="45" t="e">
        <f>#REF!</f>
        <v>#REF!</v>
      </c>
      <c r="FC5" s="65" t="s">
        <v>12</v>
      </c>
      <c r="FD5" s="1" t="e">
        <f>INDEX(#REF!,MATCH($FC5,#REF!,0))</f>
        <v>#REF!</v>
      </c>
      <c r="FE5" s="65" t="s">
        <v>303</v>
      </c>
      <c r="FF5" s="50" t="e">
        <f>INDEX(#REF!,MATCH($FC5,#REF!,0))/VLOOKUP($FC$10,Divide,4,FALSE)</f>
        <v>#REF!</v>
      </c>
    </row>
    <row r="6" spans="1:174">
      <c r="A6" s="101">
        <v>5</v>
      </c>
      <c r="B6" s="135" t="e">
        <f t="shared" si="78"/>
        <v>#REF!</v>
      </c>
      <c r="C6" s="136" t="e">
        <f>B6+COUNTIF(B$2:$B6,B6)-1</f>
        <v>#REF!</v>
      </c>
      <c r="D6" s="137" t="str">
        <f>Tables!AI6</f>
        <v>Andorra</v>
      </c>
      <c r="E6" s="138" t="e">
        <f t="shared" si="79"/>
        <v>#REF!</v>
      </c>
      <c r="F6" s="47" t="e">
        <f>SUMIFS(#REF!,#REF!,'Graph Tables'!$D6)</f>
        <v>#REF!</v>
      </c>
      <c r="G6" s="47" t="e">
        <f>SUMIFS(#REF!,#REF!,'Graph Tables'!$D6)</f>
        <v>#REF!</v>
      </c>
      <c r="H6" s="47" t="e">
        <f>SUMIFS(#REF!,#REF!,'Graph Tables'!$D6)</f>
        <v>#REF!</v>
      </c>
      <c r="I6" s="47" t="e">
        <f>SUMIFS(#REF!,#REF!,'Graph Tables'!$D6)</f>
        <v>#REF!</v>
      </c>
      <c r="J6" s="47" t="e">
        <f>SUMIFS(#REF!,#REF!,'Graph Tables'!$D6)</f>
        <v>#REF!</v>
      </c>
      <c r="K6" s="47" t="e">
        <f>SUMIFS(#REF!,#REF!,'Graph Tables'!$D6)</f>
        <v>#REF!</v>
      </c>
      <c r="L6" s="47" t="e">
        <f>SUMIFS(#REF!,#REF!,'Graph Tables'!$D6)</f>
        <v>#REF!</v>
      </c>
      <c r="M6" s="47" t="e">
        <f>SUMIFS(#REF!,#REF!,'Graph Tables'!$D6)</f>
        <v>#REF!</v>
      </c>
      <c r="N6" s="47" t="e">
        <f>SUMIFS(#REF!,#REF!,'Graph Tables'!$D6)</f>
        <v>#REF!</v>
      </c>
      <c r="O6" s="47" t="e">
        <f>SUMIFS(#REF!,#REF!,'Graph Tables'!$D6)</f>
        <v>#REF!</v>
      </c>
      <c r="P6" s="47" t="e">
        <f>SUMIFS(#REF!,#REF!,'Graph Tables'!$D6)</f>
        <v>#REF!</v>
      </c>
      <c r="Q6" s="47" t="e">
        <f>SUMIFS(#REF!,#REF!,'Graph Tables'!$D6)</f>
        <v>#REF!</v>
      </c>
      <c r="R6" s="47" t="e">
        <f>SUMIFS(#REF!,#REF!,'Graph Tables'!$D6)</f>
        <v>#REF!</v>
      </c>
      <c r="S6" s="47" t="e">
        <f>SUMIFS(#REF!,#REF!,'Graph Tables'!$D6)</f>
        <v>#REF!</v>
      </c>
      <c r="T6" s="47" t="e">
        <f>SUMIFS(#REF!,#REF!,'Graph Tables'!$D6)</f>
        <v>#REF!</v>
      </c>
      <c r="U6" s="47" t="e">
        <f>SUMIFS(#REF!,#REF!,'Graph Tables'!$D6)</f>
        <v>#REF!</v>
      </c>
      <c r="V6" s="47" t="e">
        <f>SUMIFS(#REF!,#REF!,'Graph Tables'!$D6)</f>
        <v>#REF!</v>
      </c>
      <c r="W6" s="47" t="e">
        <f>SUMIFS(#REF!,#REF!,'Graph Tables'!$D6)</f>
        <v>#REF!</v>
      </c>
      <c r="X6" s="47" t="e">
        <f>SUMIFS(#REF!,#REF!,'Graph Tables'!$D6)</f>
        <v>#REF!</v>
      </c>
      <c r="Y6" s="47" t="e">
        <f>SUMIFS(#REF!,#REF!,'Graph Tables'!$D6)</f>
        <v>#REF!</v>
      </c>
      <c r="Z6" s="47" t="e">
        <f>SUMIFS(#REF!,#REF!,'Graph Tables'!$D6)</f>
        <v>#REF!</v>
      </c>
      <c r="AA6" s="47" t="e">
        <f>SUMIFS(#REF!,#REF!,'Graph Tables'!$D6)</f>
        <v>#REF!</v>
      </c>
      <c r="AB6" s="47" t="e">
        <f>SUMIFS(#REF!,#REF!,'Graph Tables'!$D6)</f>
        <v>#REF!</v>
      </c>
      <c r="AC6" s="47" t="e">
        <f>SUMIFS(#REF!,#REF!,'Graph Tables'!$D6)</f>
        <v>#REF!</v>
      </c>
      <c r="AD6" s="47"/>
      <c r="AE6" s="49">
        <v>5</v>
      </c>
      <c r="AF6" t="e">
        <f t="shared" si="80"/>
        <v>#REF!</v>
      </c>
      <c r="AG6" s="45" t="e">
        <f t="shared" si="96"/>
        <v>#REF!</v>
      </c>
      <c r="AH6" s="47"/>
      <c r="AI6" s="101" t="e">
        <f t="shared" si="81"/>
        <v>#REF!</v>
      </c>
      <c r="AJ6" s="101" t="e">
        <f>AI6+COUNTIF(AI$2:$AI6,AI6)-1</f>
        <v>#REF!</v>
      </c>
      <c r="AK6" s="103" t="str">
        <f t="shared" si="2"/>
        <v>Andorra</v>
      </c>
      <c r="AL6" s="71" t="e">
        <f t="shared" si="82"/>
        <v>#REF!</v>
      </c>
      <c r="AM6" s="45" t="e">
        <f t="shared" si="3"/>
        <v>#REF!</v>
      </c>
      <c r="AN6" s="45" t="e">
        <f t="shared" si="4"/>
        <v>#REF!</v>
      </c>
      <c r="AO6" s="45" t="e">
        <f t="shared" si="5"/>
        <v>#REF!</v>
      </c>
      <c r="AP6" s="45" t="e">
        <f t="shared" si="6"/>
        <v>#REF!</v>
      </c>
      <c r="AQ6" s="45" t="e">
        <f t="shared" si="7"/>
        <v>#REF!</v>
      </c>
      <c r="AR6" s="45" t="e">
        <f t="shared" si="8"/>
        <v>#REF!</v>
      </c>
      <c r="AS6" s="45" t="e">
        <f t="shared" si="9"/>
        <v>#REF!</v>
      </c>
      <c r="AT6" s="45" t="e">
        <f t="shared" si="10"/>
        <v>#REF!</v>
      </c>
      <c r="AU6" s="45" t="e">
        <f t="shared" si="11"/>
        <v>#REF!</v>
      </c>
      <c r="AV6" s="45" t="e">
        <f t="shared" si="12"/>
        <v>#REF!</v>
      </c>
      <c r="AW6" s="45" t="e">
        <f t="shared" si="13"/>
        <v>#REF!</v>
      </c>
      <c r="AX6" s="45" t="e">
        <f t="shared" si="14"/>
        <v>#REF!</v>
      </c>
      <c r="AY6" s="45" t="e">
        <f t="shared" si="15"/>
        <v>#REF!</v>
      </c>
      <c r="AZ6" s="45" t="e">
        <f t="shared" si="16"/>
        <v>#REF!</v>
      </c>
      <c r="BA6" s="45" t="e">
        <f t="shared" si="17"/>
        <v>#REF!</v>
      </c>
      <c r="BB6" s="45" t="e">
        <f t="shared" si="18"/>
        <v>#REF!</v>
      </c>
      <c r="BC6" s="45" t="e">
        <f t="shared" si="19"/>
        <v>#REF!</v>
      </c>
      <c r="BD6" s="45" t="e">
        <f t="shared" si="20"/>
        <v>#REF!</v>
      </c>
      <c r="BE6" s="45" t="e">
        <f t="shared" si="21"/>
        <v>#REF!</v>
      </c>
      <c r="BF6" s="45" t="e">
        <f t="shared" si="22"/>
        <v>#REF!</v>
      </c>
      <c r="BG6" s="45" t="e">
        <f t="shared" si="23"/>
        <v>#REF!</v>
      </c>
      <c r="BH6" s="45" t="e">
        <f t="shared" si="24"/>
        <v>#REF!</v>
      </c>
      <c r="BI6" s="45" t="e">
        <f t="shared" si="25"/>
        <v>#REF!</v>
      </c>
      <c r="BJ6" s="45" t="e">
        <f t="shared" si="26"/>
        <v>#REF!</v>
      </c>
      <c r="BK6" s="45"/>
      <c r="BL6" s="49">
        <v>5</v>
      </c>
      <c r="BM6" t="e">
        <f t="shared" si="83"/>
        <v>#REF!</v>
      </c>
      <c r="BN6" s="45" t="e">
        <f t="shared" si="97"/>
        <v>#REF!</v>
      </c>
      <c r="BO6" s="45">
        <f t="shared" si="27"/>
        <v>0</v>
      </c>
      <c r="BP6" s="45">
        <f t="shared" si="28"/>
        <v>0</v>
      </c>
      <c r="BQ6" s="45">
        <f t="shared" si="29"/>
        <v>0</v>
      </c>
      <c r="BR6" s="45">
        <f t="shared" si="30"/>
        <v>0</v>
      </c>
      <c r="BS6" s="45">
        <f t="shared" si="31"/>
        <v>0</v>
      </c>
      <c r="BT6" s="45">
        <f t="shared" si="32"/>
        <v>0</v>
      </c>
      <c r="BU6" s="45">
        <f t="shared" si="33"/>
        <v>0</v>
      </c>
      <c r="BV6" s="45">
        <f t="shared" si="34"/>
        <v>0</v>
      </c>
      <c r="BW6" s="45">
        <f t="shared" si="35"/>
        <v>0</v>
      </c>
      <c r="BX6" s="45">
        <f t="shared" si="36"/>
        <v>0</v>
      </c>
      <c r="BY6" s="45">
        <f t="shared" si="37"/>
        <v>0</v>
      </c>
      <c r="BZ6" s="45">
        <f t="shared" si="38"/>
        <v>0</v>
      </c>
      <c r="CA6" s="45">
        <f t="shared" si="39"/>
        <v>0</v>
      </c>
      <c r="CB6" s="45">
        <f t="shared" si="40"/>
        <v>0</v>
      </c>
      <c r="CC6" s="45">
        <f t="shared" si="41"/>
        <v>0</v>
      </c>
      <c r="CD6" s="45">
        <f t="shared" si="42"/>
        <v>0</v>
      </c>
      <c r="CE6" s="45">
        <f t="shared" si="43"/>
        <v>0</v>
      </c>
      <c r="CF6" s="45">
        <f t="shared" si="44"/>
        <v>0</v>
      </c>
      <c r="CG6" s="45">
        <f t="shared" si="45"/>
        <v>0</v>
      </c>
      <c r="CH6" s="45">
        <f t="shared" si="46"/>
        <v>0</v>
      </c>
      <c r="CI6" s="45">
        <f t="shared" si="47"/>
        <v>0</v>
      </c>
      <c r="CJ6" s="45">
        <f t="shared" si="48"/>
        <v>0</v>
      </c>
      <c r="CK6" s="45">
        <f t="shared" si="49"/>
        <v>0</v>
      </c>
      <c r="CL6" s="45">
        <f t="shared" si="50"/>
        <v>0</v>
      </c>
      <c r="CM6" s="45"/>
      <c r="CN6" s="106" t="e">
        <f t="shared" si="84"/>
        <v>#REF!</v>
      </c>
      <c r="CO6" s="106">
        <v>5</v>
      </c>
      <c r="CP6" s="101" t="e">
        <f t="shared" si="85"/>
        <v>#REF!</v>
      </c>
      <c r="CQ6" s="101" t="e">
        <f>CP6+COUNTIF($CP$2:CP6,CP6)-1</f>
        <v>#REF!</v>
      </c>
      <c r="CR6" s="103" t="str">
        <f t="shared" si="51"/>
        <v>Andorra</v>
      </c>
      <c r="CS6" s="71" t="e">
        <f t="shared" si="86"/>
        <v>#REF!</v>
      </c>
      <c r="CT6" s="45" t="e">
        <f t="shared" si="52"/>
        <v>#REF!</v>
      </c>
      <c r="CU6" s="45" t="e">
        <f t="shared" si="53"/>
        <v>#REF!</v>
      </c>
      <c r="CV6" s="45" t="e">
        <f t="shared" si="54"/>
        <v>#REF!</v>
      </c>
      <c r="CW6" s="45" t="e">
        <f t="shared" si="55"/>
        <v>#REF!</v>
      </c>
      <c r="CX6" s="45" t="e">
        <f t="shared" si="56"/>
        <v>#REF!</v>
      </c>
      <c r="CY6" s="45" t="e">
        <f t="shared" si="57"/>
        <v>#REF!</v>
      </c>
      <c r="CZ6" s="45" t="e">
        <f t="shared" si="58"/>
        <v>#REF!</v>
      </c>
      <c r="DA6" s="45" t="e">
        <f t="shared" si="59"/>
        <v>#REF!</v>
      </c>
      <c r="DB6" s="45" t="e">
        <f t="shared" si="60"/>
        <v>#REF!</v>
      </c>
      <c r="DC6" s="45" t="e">
        <f t="shared" si="61"/>
        <v>#REF!</v>
      </c>
      <c r="DD6" s="45" t="e">
        <f t="shared" si="62"/>
        <v>#REF!</v>
      </c>
      <c r="DE6" s="45" t="e">
        <f t="shared" si="63"/>
        <v>#REF!</v>
      </c>
      <c r="DF6" s="45" t="e">
        <f t="shared" si="64"/>
        <v>#REF!</v>
      </c>
      <c r="DG6" s="45" t="e">
        <f t="shared" si="65"/>
        <v>#REF!</v>
      </c>
      <c r="DH6" s="45" t="e">
        <f t="shared" si="66"/>
        <v>#REF!</v>
      </c>
      <c r="DI6" s="45" t="e">
        <f t="shared" si="67"/>
        <v>#REF!</v>
      </c>
      <c r="DJ6" s="45" t="e">
        <f t="shared" si="68"/>
        <v>#REF!</v>
      </c>
      <c r="DK6" s="45" t="e">
        <f t="shared" si="69"/>
        <v>#REF!</v>
      </c>
      <c r="DL6" s="45" t="e">
        <f t="shared" si="70"/>
        <v>#REF!</v>
      </c>
      <c r="DM6" s="45" t="e">
        <f t="shared" si="71"/>
        <v>#REF!</v>
      </c>
      <c r="DN6" s="45" t="e">
        <f t="shared" si="72"/>
        <v>#REF!</v>
      </c>
      <c r="DO6" s="45" t="e">
        <f t="shared" si="73"/>
        <v>#REF!</v>
      </c>
      <c r="DP6" s="45" t="e">
        <f t="shared" si="74"/>
        <v>#REF!</v>
      </c>
      <c r="DQ6" s="45" t="e">
        <f t="shared" si="75"/>
        <v>#REF!</v>
      </c>
      <c r="DS6" s="48">
        <v>5</v>
      </c>
      <c r="DT6" s="49" t="e">
        <f t="shared" si="87"/>
        <v>#REF!</v>
      </c>
      <c r="DU6" s="48" t="e">
        <f>DT6+COUNTIF(DT$2:$DT6,DT6)-1</f>
        <v>#REF!</v>
      </c>
      <c r="DV6" s="45" t="s">
        <v>256</v>
      </c>
      <c r="DW6" s="45" t="e">
        <f>J243</f>
        <v>#REF!</v>
      </c>
      <c r="DY6" s="49" t="e">
        <f t="shared" si="88"/>
        <v>#REF!</v>
      </c>
      <c r="DZ6" s="48" t="e">
        <f>DY6+COUNTIF(DY$2:$DY6,DY6)-1</f>
        <v>#REF!</v>
      </c>
      <c r="EA6" s="49">
        <v>5</v>
      </c>
      <c r="EB6" t="e">
        <f t="shared" si="89"/>
        <v>#REF!</v>
      </c>
      <c r="EC6" s="45" t="e">
        <f t="shared" si="90"/>
        <v>#REF!</v>
      </c>
      <c r="EE6" s="120" t="e">
        <f t="shared" si="76"/>
        <v>#REF!</v>
      </c>
      <c r="EG6" s="48">
        <v>5</v>
      </c>
      <c r="EH6" s="49" t="e">
        <f t="shared" si="91"/>
        <v>#REF!</v>
      </c>
      <c r="EI6" s="48" t="e">
        <f>EH6+COUNTIF($EH$2:EH6,EH6)-1</f>
        <v>#REF!</v>
      </c>
      <c r="EJ6" s="45" t="s">
        <v>256</v>
      </c>
      <c r="EK6" s="45" t="e">
        <f>$CX$243</f>
        <v>#REF!</v>
      </c>
      <c r="EM6" s="49" t="e">
        <f t="shared" si="92"/>
        <v>#REF!</v>
      </c>
      <c r="EN6" s="48" t="e">
        <f>EM6+COUNTIF($EM$2:EM6,EM6)-1</f>
        <v>#REF!</v>
      </c>
      <c r="EO6" s="49">
        <v>5</v>
      </c>
      <c r="EP6" t="e">
        <f t="shared" si="93"/>
        <v>#REF!</v>
      </c>
      <c r="EQ6" s="45" t="e">
        <f t="shared" si="98"/>
        <v>#REF!</v>
      </c>
      <c r="ES6" s="49">
        <v>5</v>
      </c>
      <c r="ET6" t="e">
        <f t="shared" si="77"/>
        <v>#REF!</v>
      </c>
      <c r="EU6" s="45" t="e">
        <f t="shared" si="94"/>
        <v>#REF!</v>
      </c>
      <c r="EW6" s="48" t="e">
        <f t="shared" si="95"/>
        <v>#REF!</v>
      </c>
      <c r="EX6" s="48" t="e">
        <f>EW6+COUNTIF($EW$2:EW6,EW6)-1</f>
        <v>#REF!</v>
      </c>
      <c r="EY6" s="48">
        <v>5</v>
      </c>
      <c r="EZ6" s="45" t="e">
        <f>#REF!</f>
        <v>#REF!</v>
      </c>
      <c r="FA6" s="45" t="e">
        <f>#REF!</f>
        <v>#REF!</v>
      </c>
      <c r="FC6" s="65" t="s">
        <v>13</v>
      </c>
      <c r="FD6" s="1" t="e">
        <f>INDEX(#REF!,MATCH($FC6,#REF!,0))</f>
        <v>#REF!</v>
      </c>
      <c r="FE6" s="65" t="s">
        <v>304</v>
      </c>
      <c r="FF6" s="50" t="e">
        <f>INDEX(#REF!,MATCH($FC6,#REF!,0))/VLOOKUP($FC$10,Divide,4,FALSE)</f>
        <v>#REF!</v>
      </c>
    </row>
    <row r="7" spans="1:174">
      <c r="A7" s="101">
        <v>6</v>
      </c>
      <c r="B7" s="135" t="e">
        <f t="shared" si="78"/>
        <v>#REF!</v>
      </c>
      <c r="C7" s="136" t="e">
        <f>B7+COUNTIF(B$2:$B7,B7)-1</f>
        <v>#REF!</v>
      </c>
      <c r="D7" s="137" t="str">
        <f>Tables!AI7</f>
        <v>Angola</v>
      </c>
      <c r="E7" s="138" t="e">
        <f t="shared" si="79"/>
        <v>#REF!</v>
      </c>
      <c r="F7" s="47" t="e">
        <f>SUMIFS(#REF!,#REF!,'Graph Tables'!$D7)</f>
        <v>#REF!</v>
      </c>
      <c r="G7" s="47" t="e">
        <f>SUMIFS(#REF!,#REF!,'Graph Tables'!$D7)</f>
        <v>#REF!</v>
      </c>
      <c r="H7" s="47" t="e">
        <f>SUMIFS(#REF!,#REF!,'Graph Tables'!$D7)</f>
        <v>#REF!</v>
      </c>
      <c r="I7" s="47" t="e">
        <f>SUMIFS(#REF!,#REF!,'Graph Tables'!$D7)</f>
        <v>#REF!</v>
      </c>
      <c r="J7" s="47" t="e">
        <f>SUMIFS(#REF!,#REF!,'Graph Tables'!$D7)</f>
        <v>#REF!</v>
      </c>
      <c r="K7" s="47" t="e">
        <f>SUMIFS(#REF!,#REF!,'Graph Tables'!$D7)</f>
        <v>#REF!</v>
      </c>
      <c r="L7" s="47" t="e">
        <f>SUMIFS(#REF!,#REF!,'Graph Tables'!$D7)</f>
        <v>#REF!</v>
      </c>
      <c r="M7" s="47" t="e">
        <f>SUMIFS(#REF!,#REF!,'Graph Tables'!$D7)</f>
        <v>#REF!</v>
      </c>
      <c r="N7" s="47" t="e">
        <f>SUMIFS(#REF!,#REF!,'Graph Tables'!$D7)</f>
        <v>#REF!</v>
      </c>
      <c r="O7" s="47" t="e">
        <f>SUMIFS(#REF!,#REF!,'Graph Tables'!$D7)</f>
        <v>#REF!</v>
      </c>
      <c r="P7" s="47" t="e">
        <f>SUMIFS(#REF!,#REF!,'Graph Tables'!$D7)</f>
        <v>#REF!</v>
      </c>
      <c r="Q7" s="47" t="e">
        <f>SUMIFS(#REF!,#REF!,'Graph Tables'!$D7)</f>
        <v>#REF!</v>
      </c>
      <c r="R7" s="47" t="e">
        <f>SUMIFS(#REF!,#REF!,'Graph Tables'!$D7)</f>
        <v>#REF!</v>
      </c>
      <c r="S7" s="47" t="e">
        <f>SUMIFS(#REF!,#REF!,'Graph Tables'!$D7)</f>
        <v>#REF!</v>
      </c>
      <c r="T7" s="47" t="e">
        <f>SUMIFS(#REF!,#REF!,'Graph Tables'!$D7)</f>
        <v>#REF!</v>
      </c>
      <c r="U7" s="47" t="e">
        <f>SUMIFS(#REF!,#REF!,'Graph Tables'!$D7)</f>
        <v>#REF!</v>
      </c>
      <c r="V7" s="47" t="e">
        <f>SUMIFS(#REF!,#REF!,'Graph Tables'!$D7)</f>
        <v>#REF!</v>
      </c>
      <c r="W7" s="47" t="e">
        <f>SUMIFS(#REF!,#REF!,'Graph Tables'!$D7)</f>
        <v>#REF!</v>
      </c>
      <c r="X7" s="47" t="e">
        <f>SUMIFS(#REF!,#REF!,'Graph Tables'!$D7)</f>
        <v>#REF!</v>
      </c>
      <c r="Y7" s="47" t="e">
        <f>SUMIFS(#REF!,#REF!,'Graph Tables'!$D7)</f>
        <v>#REF!</v>
      </c>
      <c r="Z7" s="47" t="e">
        <f>SUMIFS(#REF!,#REF!,'Graph Tables'!$D7)</f>
        <v>#REF!</v>
      </c>
      <c r="AA7" s="47" t="e">
        <f>SUMIFS(#REF!,#REF!,'Graph Tables'!$D7)</f>
        <v>#REF!</v>
      </c>
      <c r="AB7" s="47" t="e">
        <f>SUMIFS(#REF!,#REF!,'Graph Tables'!$D7)</f>
        <v>#REF!</v>
      </c>
      <c r="AC7" s="47" t="e">
        <f>SUMIFS(#REF!,#REF!,'Graph Tables'!$D7)</f>
        <v>#REF!</v>
      </c>
      <c r="AD7" s="47"/>
      <c r="AE7" s="49">
        <v>6</v>
      </c>
      <c r="AF7" t="e">
        <f t="shared" si="80"/>
        <v>#REF!</v>
      </c>
      <c r="AG7" s="45" t="e">
        <f t="shared" si="96"/>
        <v>#REF!</v>
      </c>
      <c r="AH7" s="47"/>
      <c r="AI7" s="101" t="e">
        <f t="shared" si="81"/>
        <v>#REF!</v>
      </c>
      <c r="AJ7" s="101" t="e">
        <f>AI7+COUNTIF(AI$2:$AI7,AI7)-1</f>
        <v>#REF!</v>
      </c>
      <c r="AK7" s="103" t="str">
        <f t="shared" si="2"/>
        <v>Angola</v>
      </c>
      <c r="AL7" s="71" t="e">
        <f t="shared" si="82"/>
        <v>#REF!</v>
      </c>
      <c r="AM7" s="45" t="e">
        <f t="shared" si="3"/>
        <v>#REF!</v>
      </c>
      <c r="AN7" s="45" t="e">
        <f t="shared" si="4"/>
        <v>#REF!</v>
      </c>
      <c r="AO7" s="45" t="e">
        <f t="shared" si="5"/>
        <v>#REF!</v>
      </c>
      <c r="AP7" s="45" t="e">
        <f t="shared" si="6"/>
        <v>#REF!</v>
      </c>
      <c r="AQ7" s="45" t="e">
        <f t="shared" si="7"/>
        <v>#REF!</v>
      </c>
      <c r="AR7" s="45" t="e">
        <f t="shared" si="8"/>
        <v>#REF!</v>
      </c>
      <c r="AS7" s="45" t="e">
        <f t="shared" si="9"/>
        <v>#REF!</v>
      </c>
      <c r="AT7" s="45" t="e">
        <f t="shared" si="10"/>
        <v>#REF!</v>
      </c>
      <c r="AU7" s="45" t="e">
        <f t="shared" si="11"/>
        <v>#REF!</v>
      </c>
      <c r="AV7" s="45" t="e">
        <f t="shared" si="12"/>
        <v>#REF!</v>
      </c>
      <c r="AW7" s="45" t="e">
        <f t="shared" si="13"/>
        <v>#REF!</v>
      </c>
      <c r="AX7" s="45" t="e">
        <f t="shared" si="14"/>
        <v>#REF!</v>
      </c>
      <c r="AY7" s="45" t="e">
        <f t="shared" si="15"/>
        <v>#REF!</v>
      </c>
      <c r="AZ7" s="45" t="e">
        <f t="shared" si="16"/>
        <v>#REF!</v>
      </c>
      <c r="BA7" s="45" t="e">
        <f t="shared" si="17"/>
        <v>#REF!</v>
      </c>
      <c r="BB7" s="45" t="e">
        <f t="shared" si="18"/>
        <v>#REF!</v>
      </c>
      <c r="BC7" s="45" t="e">
        <f t="shared" si="19"/>
        <v>#REF!</v>
      </c>
      <c r="BD7" s="45" t="e">
        <f t="shared" si="20"/>
        <v>#REF!</v>
      </c>
      <c r="BE7" s="45" t="e">
        <f t="shared" si="21"/>
        <v>#REF!</v>
      </c>
      <c r="BF7" s="45" t="e">
        <f t="shared" si="22"/>
        <v>#REF!</v>
      </c>
      <c r="BG7" s="45" t="e">
        <f t="shared" si="23"/>
        <v>#REF!</v>
      </c>
      <c r="BH7" s="45" t="e">
        <f t="shared" si="24"/>
        <v>#REF!</v>
      </c>
      <c r="BI7" s="45" t="e">
        <f t="shared" si="25"/>
        <v>#REF!</v>
      </c>
      <c r="BJ7" s="45" t="e">
        <f t="shared" si="26"/>
        <v>#REF!</v>
      </c>
      <c r="BK7" s="45"/>
      <c r="BL7" s="49">
        <v>6</v>
      </c>
      <c r="BM7" t="e">
        <f t="shared" si="83"/>
        <v>#REF!</v>
      </c>
      <c r="BN7" s="45" t="e">
        <f t="shared" si="97"/>
        <v>#REF!</v>
      </c>
      <c r="BO7" s="45">
        <f t="shared" si="27"/>
        <v>0</v>
      </c>
      <c r="BP7" s="45">
        <f t="shared" si="28"/>
        <v>0</v>
      </c>
      <c r="BQ7" s="45">
        <f t="shared" si="29"/>
        <v>0</v>
      </c>
      <c r="BR7" s="45">
        <f t="shared" si="30"/>
        <v>0</v>
      </c>
      <c r="BS7" s="45">
        <f t="shared" si="31"/>
        <v>0</v>
      </c>
      <c r="BT7" s="45">
        <f t="shared" si="32"/>
        <v>0</v>
      </c>
      <c r="BU7" s="45">
        <f t="shared" si="33"/>
        <v>0</v>
      </c>
      <c r="BV7" s="45">
        <f t="shared" si="34"/>
        <v>0</v>
      </c>
      <c r="BW7" s="45">
        <f t="shared" si="35"/>
        <v>0</v>
      </c>
      <c r="BX7" s="45">
        <f t="shared" si="36"/>
        <v>0</v>
      </c>
      <c r="BY7" s="45">
        <f t="shared" si="37"/>
        <v>0</v>
      </c>
      <c r="BZ7" s="45">
        <f t="shared" si="38"/>
        <v>0</v>
      </c>
      <c r="CA7" s="45">
        <f t="shared" si="39"/>
        <v>0</v>
      </c>
      <c r="CB7" s="45">
        <f t="shared" si="40"/>
        <v>0</v>
      </c>
      <c r="CC7" s="45">
        <f t="shared" si="41"/>
        <v>0</v>
      </c>
      <c r="CD7" s="45">
        <f t="shared" si="42"/>
        <v>0</v>
      </c>
      <c r="CE7" s="45">
        <f t="shared" si="43"/>
        <v>0</v>
      </c>
      <c r="CF7" s="45">
        <f t="shared" si="44"/>
        <v>0</v>
      </c>
      <c r="CG7" s="45">
        <f t="shared" si="45"/>
        <v>0</v>
      </c>
      <c r="CH7" s="45">
        <f t="shared" si="46"/>
        <v>0</v>
      </c>
      <c r="CI7" s="45">
        <f t="shared" si="47"/>
        <v>0</v>
      </c>
      <c r="CJ7" s="45">
        <f t="shared" si="48"/>
        <v>0</v>
      </c>
      <c r="CK7" s="45">
        <f t="shared" si="49"/>
        <v>0</v>
      </c>
      <c r="CL7" s="45">
        <f t="shared" si="50"/>
        <v>0</v>
      </c>
      <c r="CM7" s="45"/>
      <c r="CN7" s="106" t="e">
        <f t="shared" si="84"/>
        <v>#REF!</v>
      </c>
      <c r="CO7" s="106">
        <v>6</v>
      </c>
      <c r="CP7" s="101" t="e">
        <f t="shared" si="85"/>
        <v>#REF!</v>
      </c>
      <c r="CQ7" s="101" t="e">
        <f>CP7+COUNTIF($CP$2:CP7,CP7)-1</f>
        <v>#REF!</v>
      </c>
      <c r="CR7" s="103" t="str">
        <f t="shared" si="51"/>
        <v>Angola</v>
      </c>
      <c r="CS7" s="71" t="e">
        <f t="shared" si="86"/>
        <v>#REF!</v>
      </c>
      <c r="CT7" s="45" t="e">
        <f t="shared" si="52"/>
        <v>#REF!</v>
      </c>
      <c r="CU7" s="45" t="e">
        <f t="shared" si="53"/>
        <v>#REF!</v>
      </c>
      <c r="CV7" s="45" t="e">
        <f t="shared" si="54"/>
        <v>#REF!</v>
      </c>
      <c r="CW7" s="45" t="e">
        <f t="shared" si="55"/>
        <v>#REF!</v>
      </c>
      <c r="CX7" s="45" t="e">
        <f t="shared" si="56"/>
        <v>#REF!</v>
      </c>
      <c r="CY7" s="45" t="e">
        <f t="shared" si="57"/>
        <v>#REF!</v>
      </c>
      <c r="CZ7" s="45" t="e">
        <f t="shared" si="58"/>
        <v>#REF!</v>
      </c>
      <c r="DA7" s="45" t="e">
        <f t="shared" si="59"/>
        <v>#REF!</v>
      </c>
      <c r="DB7" s="45" t="e">
        <f t="shared" si="60"/>
        <v>#REF!</v>
      </c>
      <c r="DC7" s="45" t="e">
        <f t="shared" si="61"/>
        <v>#REF!</v>
      </c>
      <c r="DD7" s="45" t="e">
        <f t="shared" si="62"/>
        <v>#REF!</v>
      </c>
      <c r="DE7" s="45" t="e">
        <f t="shared" si="63"/>
        <v>#REF!</v>
      </c>
      <c r="DF7" s="45" t="e">
        <f t="shared" si="64"/>
        <v>#REF!</v>
      </c>
      <c r="DG7" s="45" t="e">
        <f t="shared" si="65"/>
        <v>#REF!</v>
      </c>
      <c r="DH7" s="45" t="e">
        <f t="shared" si="66"/>
        <v>#REF!</v>
      </c>
      <c r="DI7" s="45" t="e">
        <f t="shared" si="67"/>
        <v>#REF!</v>
      </c>
      <c r="DJ7" s="45" t="e">
        <f t="shared" si="68"/>
        <v>#REF!</v>
      </c>
      <c r="DK7" s="45" t="e">
        <f t="shared" si="69"/>
        <v>#REF!</v>
      </c>
      <c r="DL7" s="45" t="e">
        <f t="shared" si="70"/>
        <v>#REF!</v>
      </c>
      <c r="DM7" s="45" t="e">
        <f t="shared" si="71"/>
        <v>#REF!</v>
      </c>
      <c r="DN7" s="45" t="e">
        <f t="shared" si="72"/>
        <v>#REF!</v>
      </c>
      <c r="DO7" s="45" t="e">
        <f t="shared" si="73"/>
        <v>#REF!</v>
      </c>
      <c r="DP7" s="45" t="e">
        <f t="shared" si="74"/>
        <v>#REF!</v>
      </c>
      <c r="DQ7" s="45" t="e">
        <f t="shared" si="75"/>
        <v>#REF!</v>
      </c>
      <c r="DS7" s="48">
        <v>6</v>
      </c>
      <c r="DT7" s="49" t="e">
        <f t="shared" si="87"/>
        <v>#REF!</v>
      </c>
      <c r="DU7" s="48" t="e">
        <f>DT7+COUNTIF(DT$2:$DT7,DT7)-1</f>
        <v>#REF!</v>
      </c>
      <c r="DV7" s="45" t="s">
        <v>217</v>
      </c>
      <c r="DW7" s="45" t="e">
        <f>K243</f>
        <v>#REF!</v>
      </c>
      <c r="DY7" s="49" t="e">
        <f t="shared" si="88"/>
        <v>#REF!</v>
      </c>
      <c r="DZ7" s="48" t="e">
        <f>DY7+COUNTIF(DY$2:$DY7,DY7)-1</f>
        <v>#REF!</v>
      </c>
      <c r="EA7" s="49">
        <v>6</v>
      </c>
      <c r="EB7" t="e">
        <f t="shared" si="89"/>
        <v>#REF!</v>
      </c>
      <c r="EC7" s="45" t="e">
        <f t="shared" si="90"/>
        <v>#REF!</v>
      </c>
      <c r="EE7" s="120" t="e">
        <f t="shared" si="76"/>
        <v>#REF!</v>
      </c>
      <c r="EG7" s="48">
        <v>6</v>
      </c>
      <c r="EH7" s="49" t="e">
        <f t="shared" si="91"/>
        <v>#REF!</v>
      </c>
      <c r="EI7" s="48" t="e">
        <f>EH7+COUNTIF($EH$2:EH7,EH7)-1</f>
        <v>#REF!</v>
      </c>
      <c r="EJ7" s="45" t="s">
        <v>217</v>
      </c>
      <c r="EK7" s="45" t="e">
        <f>$CY$243</f>
        <v>#REF!</v>
      </c>
      <c r="EM7" s="49" t="e">
        <f t="shared" si="92"/>
        <v>#REF!</v>
      </c>
      <c r="EN7" s="48" t="e">
        <f>EM7+COUNTIF($EM$2:EM7,EM7)-1</f>
        <v>#REF!</v>
      </c>
      <c r="EO7" s="49">
        <v>6</v>
      </c>
      <c r="EP7" t="e">
        <f t="shared" si="93"/>
        <v>#REF!</v>
      </c>
      <c r="EQ7" s="45" t="e">
        <f t="shared" si="98"/>
        <v>#REF!</v>
      </c>
      <c r="ES7" s="49">
        <v>6</v>
      </c>
      <c r="ET7" t="e">
        <f t="shared" si="77"/>
        <v>#REF!</v>
      </c>
      <c r="EU7" s="45" t="e">
        <f t="shared" si="94"/>
        <v>#REF!</v>
      </c>
      <c r="EW7" s="48" t="e">
        <f t="shared" si="95"/>
        <v>#REF!</v>
      </c>
      <c r="EX7" s="48" t="e">
        <f>EW7+COUNTIF($EW$2:EW7,EW7)-1</f>
        <v>#REF!</v>
      </c>
      <c r="EY7" s="48">
        <v>6</v>
      </c>
      <c r="EZ7" s="45" t="e">
        <f>#REF!</f>
        <v>#REF!</v>
      </c>
      <c r="FA7" s="45" t="e">
        <f>#REF!</f>
        <v>#REF!</v>
      </c>
      <c r="FC7" s="65" t="s">
        <v>14</v>
      </c>
      <c r="FD7" s="1" t="e">
        <f>INDEX(#REF!,MATCH($FC7,#REF!,0))</f>
        <v>#REF!</v>
      </c>
      <c r="FE7" s="65" t="s">
        <v>305</v>
      </c>
      <c r="FF7" s="50" t="e">
        <f>INDEX(#REF!,MATCH($FC7,#REF!,0))/VLOOKUP($FC$10,Divide,4,FALSE)</f>
        <v>#REF!</v>
      </c>
    </row>
    <row r="8" spans="1:174">
      <c r="A8" s="101">
        <v>7</v>
      </c>
      <c r="B8" s="135" t="e">
        <f t="shared" si="78"/>
        <v>#REF!</v>
      </c>
      <c r="C8" s="136" t="e">
        <f>B8+COUNTIF(B$2:$B8,B8)-1</f>
        <v>#REF!</v>
      </c>
      <c r="D8" s="137" t="str">
        <f>Tables!AI8</f>
        <v>Anguilla</v>
      </c>
      <c r="E8" s="138" t="e">
        <f t="shared" si="79"/>
        <v>#REF!</v>
      </c>
      <c r="F8" s="47" t="e">
        <f>SUMIFS(#REF!,#REF!,'Graph Tables'!$D8)</f>
        <v>#REF!</v>
      </c>
      <c r="G8" s="47" t="e">
        <f>SUMIFS(#REF!,#REF!,'Graph Tables'!$D8)</f>
        <v>#REF!</v>
      </c>
      <c r="H8" s="47" t="e">
        <f>SUMIFS(#REF!,#REF!,'Graph Tables'!$D8)</f>
        <v>#REF!</v>
      </c>
      <c r="I8" s="47" t="e">
        <f>SUMIFS(#REF!,#REF!,'Graph Tables'!$D8)</f>
        <v>#REF!</v>
      </c>
      <c r="J8" s="47" t="e">
        <f>SUMIFS(#REF!,#REF!,'Graph Tables'!$D8)</f>
        <v>#REF!</v>
      </c>
      <c r="K8" s="47" t="e">
        <f>SUMIFS(#REF!,#REF!,'Graph Tables'!$D8)</f>
        <v>#REF!</v>
      </c>
      <c r="L8" s="47" t="e">
        <f>SUMIFS(#REF!,#REF!,'Graph Tables'!$D8)</f>
        <v>#REF!</v>
      </c>
      <c r="M8" s="47" t="e">
        <f>SUMIFS(#REF!,#REF!,'Graph Tables'!$D8)</f>
        <v>#REF!</v>
      </c>
      <c r="N8" s="47" t="e">
        <f>SUMIFS(#REF!,#REF!,'Graph Tables'!$D8)</f>
        <v>#REF!</v>
      </c>
      <c r="O8" s="47" t="e">
        <f>SUMIFS(#REF!,#REF!,'Graph Tables'!$D8)</f>
        <v>#REF!</v>
      </c>
      <c r="P8" s="47" t="e">
        <f>SUMIFS(#REF!,#REF!,'Graph Tables'!$D8)</f>
        <v>#REF!</v>
      </c>
      <c r="Q8" s="47" t="e">
        <f>SUMIFS(#REF!,#REF!,'Graph Tables'!$D8)</f>
        <v>#REF!</v>
      </c>
      <c r="R8" s="47" t="e">
        <f>SUMIFS(#REF!,#REF!,'Graph Tables'!$D8)</f>
        <v>#REF!</v>
      </c>
      <c r="S8" s="47" t="e">
        <f>SUMIFS(#REF!,#REF!,'Graph Tables'!$D8)</f>
        <v>#REF!</v>
      </c>
      <c r="T8" s="47" t="e">
        <f>SUMIFS(#REF!,#REF!,'Graph Tables'!$D8)</f>
        <v>#REF!</v>
      </c>
      <c r="U8" s="47" t="e">
        <f>SUMIFS(#REF!,#REF!,'Graph Tables'!$D8)</f>
        <v>#REF!</v>
      </c>
      <c r="V8" s="47" t="e">
        <f>SUMIFS(#REF!,#REF!,'Graph Tables'!$D8)</f>
        <v>#REF!</v>
      </c>
      <c r="W8" s="47" t="e">
        <f>SUMIFS(#REF!,#REF!,'Graph Tables'!$D8)</f>
        <v>#REF!</v>
      </c>
      <c r="X8" s="47" t="e">
        <f>SUMIFS(#REF!,#REF!,'Graph Tables'!$D8)</f>
        <v>#REF!</v>
      </c>
      <c r="Y8" s="47" t="e">
        <f>SUMIFS(#REF!,#REF!,'Graph Tables'!$D8)</f>
        <v>#REF!</v>
      </c>
      <c r="Z8" s="47" t="e">
        <f>SUMIFS(#REF!,#REF!,'Graph Tables'!$D8)</f>
        <v>#REF!</v>
      </c>
      <c r="AA8" s="47" t="e">
        <f>SUMIFS(#REF!,#REF!,'Graph Tables'!$D8)</f>
        <v>#REF!</v>
      </c>
      <c r="AB8" s="47" t="e">
        <f>SUMIFS(#REF!,#REF!,'Graph Tables'!$D8)</f>
        <v>#REF!</v>
      </c>
      <c r="AC8" s="47" t="e">
        <f>SUMIFS(#REF!,#REF!,'Graph Tables'!$D8)</f>
        <v>#REF!</v>
      </c>
      <c r="AD8" s="47"/>
      <c r="AE8" s="49">
        <v>7</v>
      </c>
      <c r="AF8" t="e">
        <f t="shared" si="80"/>
        <v>#REF!</v>
      </c>
      <c r="AG8" s="45" t="e">
        <f t="shared" si="96"/>
        <v>#REF!</v>
      </c>
      <c r="AH8" s="47"/>
      <c r="AI8" s="101" t="e">
        <f t="shared" si="81"/>
        <v>#REF!</v>
      </c>
      <c r="AJ8" s="101" t="e">
        <f>AI8+COUNTIF(AI$2:$AI8,AI8)-1</f>
        <v>#REF!</v>
      </c>
      <c r="AK8" s="103" t="str">
        <f t="shared" si="2"/>
        <v>Anguilla</v>
      </c>
      <c r="AL8" s="71" t="e">
        <f t="shared" si="82"/>
        <v>#REF!</v>
      </c>
      <c r="AM8" s="45" t="e">
        <f t="shared" si="3"/>
        <v>#REF!</v>
      </c>
      <c r="AN8" s="45" t="e">
        <f t="shared" si="4"/>
        <v>#REF!</v>
      </c>
      <c r="AO8" s="45" t="e">
        <f t="shared" si="5"/>
        <v>#REF!</v>
      </c>
      <c r="AP8" s="45" t="e">
        <f t="shared" si="6"/>
        <v>#REF!</v>
      </c>
      <c r="AQ8" s="45" t="e">
        <f t="shared" si="7"/>
        <v>#REF!</v>
      </c>
      <c r="AR8" s="45" t="e">
        <f t="shared" si="8"/>
        <v>#REF!</v>
      </c>
      <c r="AS8" s="45" t="e">
        <f t="shared" si="9"/>
        <v>#REF!</v>
      </c>
      <c r="AT8" s="45" t="e">
        <f t="shared" si="10"/>
        <v>#REF!</v>
      </c>
      <c r="AU8" s="45" t="e">
        <f t="shared" si="11"/>
        <v>#REF!</v>
      </c>
      <c r="AV8" s="45" t="e">
        <f t="shared" si="12"/>
        <v>#REF!</v>
      </c>
      <c r="AW8" s="45" t="e">
        <f t="shared" si="13"/>
        <v>#REF!</v>
      </c>
      <c r="AX8" s="45" t="e">
        <f t="shared" si="14"/>
        <v>#REF!</v>
      </c>
      <c r="AY8" s="45" t="e">
        <f t="shared" si="15"/>
        <v>#REF!</v>
      </c>
      <c r="AZ8" s="45" t="e">
        <f t="shared" si="16"/>
        <v>#REF!</v>
      </c>
      <c r="BA8" s="45" t="e">
        <f t="shared" si="17"/>
        <v>#REF!</v>
      </c>
      <c r="BB8" s="45" t="e">
        <f t="shared" si="18"/>
        <v>#REF!</v>
      </c>
      <c r="BC8" s="45" t="e">
        <f t="shared" si="19"/>
        <v>#REF!</v>
      </c>
      <c r="BD8" s="45" t="e">
        <f t="shared" si="20"/>
        <v>#REF!</v>
      </c>
      <c r="BE8" s="45" t="e">
        <f t="shared" si="21"/>
        <v>#REF!</v>
      </c>
      <c r="BF8" s="45" t="e">
        <f t="shared" si="22"/>
        <v>#REF!</v>
      </c>
      <c r="BG8" s="45" t="e">
        <f t="shared" si="23"/>
        <v>#REF!</v>
      </c>
      <c r="BH8" s="45" t="e">
        <f t="shared" si="24"/>
        <v>#REF!</v>
      </c>
      <c r="BI8" s="45" t="e">
        <f t="shared" si="25"/>
        <v>#REF!</v>
      </c>
      <c r="BJ8" s="45" t="e">
        <f t="shared" si="26"/>
        <v>#REF!</v>
      </c>
      <c r="BK8" s="45"/>
      <c r="BL8" s="49">
        <v>7</v>
      </c>
      <c r="BM8" t="e">
        <f t="shared" si="83"/>
        <v>#REF!</v>
      </c>
      <c r="BN8" s="45" t="e">
        <f t="shared" si="97"/>
        <v>#REF!</v>
      </c>
      <c r="BO8" s="45">
        <f t="shared" si="27"/>
        <v>0</v>
      </c>
      <c r="BP8" s="45">
        <f t="shared" si="28"/>
        <v>0</v>
      </c>
      <c r="BQ8" s="45">
        <f t="shared" si="29"/>
        <v>0</v>
      </c>
      <c r="BR8" s="45">
        <f t="shared" si="30"/>
        <v>0</v>
      </c>
      <c r="BS8" s="45">
        <f t="shared" si="31"/>
        <v>0</v>
      </c>
      <c r="BT8" s="45">
        <f t="shared" si="32"/>
        <v>0</v>
      </c>
      <c r="BU8" s="45">
        <f t="shared" si="33"/>
        <v>0</v>
      </c>
      <c r="BV8" s="45">
        <f t="shared" si="34"/>
        <v>0</v>
      </c>
      <c r="BW8" s="45">
        <f t="shared" si="35"/>
        <v>0</v>
      </c>
      <c r="BX8" s="45">
        <f t="shared" si="36"/>
        <v>0</v>
      </c>
      <c r="BY8" s="45">
        <f t="shared" si="37"/>
        <v>0</v>
      </c>
      <c r="BZ8" s="45">
        <f t="shared" si="38"/>
        <v>0</v>
      </c>
      <c r="CA8" s="45">
        <f t="shared" si="39"/>
        <v>0</v>
      </c>
      <c r="CB8" s="45">
        <f t="shared" si="40"/>
        <v>0</v>
      </c>
      <c r="CC8" s="45">
        <f t="shared" si="41"/>
        <v>0</v>
      </c>
      <c r="CD8" s="45">
        <f t="shared" si="42"/>
        <v>0</v>
      </c>
      <c r="CE8" s="45">
        <f t="shared" si="43"/>
        <v>0</v>
      </c>
      <c r="CF8" s="45">
        <f t="shared" si="44"/>
        <v>0</v>
      </c>
      <c r="CG8" s="45">
        <f t="shared" si="45"/>
        <v>0</v>
      </c>
      <c r="CH8" s="45">
        <f t="shared" si="46"/>
        <v>0</v>
      </c>
      <c r="CI8" s="45">
        <f t="shared" si="47"/>
        <v>0</v>
      </c>
      <c r="CJ8" s="45">
        <f t="shared" si="48"/>
        <v>0</v>
      </c>
      <c r="CK8" s="45">
        <f t="shared" si="49"/>
        <v>0</v>
      </c>
      <c r="CL8" s="45">
        <f t="shared" si="50"/>
        <v>0</v>
      </c>
      <c r="CM8" s="45"/>
      <c r="CN8" s="106" t="e">
        <f t="shared" si="84"/>
        <v>#REF!</v>
      </c>
      <c r="CO8" s="106">
        <v>7</v>
      </c>
      <c r="CP8" s="101" t="e">
        <f t="shared" si="85"/>
        <v>#REF!</v>
      </c>
      <c r="CQ8" s="101" t="e">
        <f>CP8+COUNTIF($CP$2:CP8,CP8)-1</f>
        <v>#REF!</v>
      </c>
      <c r="CR8" s="103" t="str">
        <f t="shared" si="51"/>
        <v>Anguilla</v>
      </c>
      <c r="CS8" s="71" t="e">
        <f t="shared" si="86"/>
        <v>#REF!</v>
      </c>
      <c r="CT8" s="45" t="e">
        <f t="shared" si="52"/>
        <v>#REF!</v>
      </c>
      <c r="CU8" s="45" t="e">
        <f t="shared" si="53"/>
        <v>#REF!</v>
      </c>
      <c r="CV8" s="45" t="e">
        <f t="shared" si="54"/>
        <v>#REF!</v>
      </c>
      <c r="CW8" s="45" t="e">
        <f t="shared" si="55"/>
        <v>#REF!</v>
      </c>
      <c r="CX8" s="45" t="e">
        <f t="shared" si="56"/>
        <v>#REF!</v>
      </c>
      <c r="CY8" s="45" t="e">
        <f t="shared" si="57"/>
        <v>#REF!</v>
      </c>
      <c r="CZ8" s="45" t="e">
        <f t="shared" si="58"/>
        <v>#REF!</v>
      </c>
      <c r="DA8" s="45" t="e">
        <f t="shared" si="59"/>
        <v>#REF!</v>
      </c>
      <c r="DB8" s="45" t="e">
        <f t="shared" si="60"/>
        <v>#REF!</v>
      </c>
      <c r="DC8" s="45" t="e">
        <f t="shared" si="61"/>
        <v>#REF!</v>
      </c>
      <c r="DD8" s="45" t="e">
        <f t="shared" si="62"/>
        <v>#REF!</v>
      </c>
      <c r="DE8" s="45" t="e">
        <f t="shared" si="63"/>
        <v>#REF!</v>
      </c>
      <c r="DF8" s="45" t="e">
        <f t="shared" si="64"/>
        <v>#REF!</v>
      </c>
      <c r="DG8" s="45" t="e">
        <f t="shared" si="65"/>
        <v>#REF!</v>
      </c>
      <c r="DH8" s="45" t="e">
        <f t="shared" si="66"/>
        <v>#REF!</v>
      </c>
      <c r="DI8" s="45" t="e">
        <f t="shared" si="67"/>
        <v>#REF!</v>
      </c>
      <c r="DJ8" s="45" t="e">
        <f t="shared" si="68"/>
        <v>#REF!</v>
      </c>
      <c r="DK8" s="45" t="e">
        <f t="shared" si="69"/>
        <v>#REF!</v>
      </c>
      <c r="DL8" s="45" t="e">
        <f t="shared" si="70"/>
        <v>#REF!</v>
      </c>
      <c r="DM8" s="45" t="e">
        <f t="shared" si="71"/>
        <v>#REF!</v>
      </c>
      <c r="DN8" s="45" t="e">
        <f t="shared" si="72"/>
        <v>#REF!</v>
      </c>
      <c r="DO8" s="45" t="e">
        <f t="shared" si="73"/>
        <v>#REF!</v>
      </c>
      <c r="DP8" s="45" t="e">
        <f t="shared" si="74"/>
        <v>#REF!</v>
      </c>
      <c r="DQ8" s="45" t="e">
        <f t="shared" si="75"/>
        <v>#REF!</v>
      </c>
      <c r="DS8" s="48">
        <v>7</v>
      </c>
      <c r="DT8" s="49" t="e">
        <f t="shared" si="87"/>
        <v>#REF!</v>
      </c>
      <c r="DU8" s="48" t="e">
        <f>DT8+COUNTIF(DT$2:$DT8,DT8)-1</f>
        <v>#REF!</v>
      </c>
      <c r="DV8" s="45" t="s">
        <v>257</v>
      </c>
      <c r="DW8" s="45" t="e">
        <f>L243</f>
        <v>#REF!</v>
      </c>
      <c r="DY8" s="49" t="e">
        <f t="shared" si="88"/>
        <v>#REF!</v>
      </c>
      <c r="DZ8" s="48" t="e">
        <f>DY8+COUNTIF(DY$2:$DY8,DY8)-1</f>
        <v>#REF!</v>
      </c>
      <c r="EA8" s="49">
        <v>7</v>
      </c>
      <c r="EB8" t="e">
        <f t="shared" si="89"/>
        <v>#REF!</v>
      </c>
      <c r="EC8" s="45" t="e">
        <f t="shared" si="90"/>
        <v>#REF!</v>
      </c>
      <c r="EE8" s="120" t="e">
        <f t="shared" si="76"/>
        <v>#REF!</v>
      </c>
      <c r="EG8" s="48">
        <v>7</v>
      </c>
      <c r="EH8" s="49" t="e">
        <f t="shared" si="91"/>
        <v>#REF!</v>
      </c>
      <c r="EI8" s="48" t="e">
        <f>EH8+COUNTIF($EH$2:EH8,EH8)-1</f>
        <v>#REF!</v>
      </c>
      <c r="EJ8" s="45" t="s">
        <v>257</v>
      </c>
      <c r="EK8" s="45" t="e">
        <f>$CZ$243</f>
        <v>#REF!</v>
      </c>
      <c r="EM8" s="49" t="e">
        <f t="shared" si="92"/>
        <v>#REF!</v>
      </c>
      <c r="EN8" s="48" t="e">
        <f>EM8+COUNTIF($EM$2:EM8,EM8)-1</f>
        <v>#REF!</v>
      </c>
      <c r="EO8" s="49">
        <v>7</v>
      </c>
      <c r="EP8" t="e">
        <f t="shared" si="93"/>
        <v>#REF!</v>
      </c>
      <c r="EQ8" s="45" t="e">
        <f t="shared" si="98"/>
        <v>#REF!</v>
      </c>
      <c r="ES8" s="49">
        <v>7</v>
      </c>
      <c r="ET8" t="e">
        <f t="shared" si="77"/>
        <v>#REF!</v>
      </c>
      <c r="EU8" s="45" t="e">
        <f t="shared" si="94"/>
        <v>#REF!</v>
      </c>
      <c r="EW8" s="48" t="e">
        <f t="shared" si="95"/>
        <v>#REF!</v>
      </c>
      <c r="EX8" s="48" t="e">
        <f>EW8+COUNTIF($EW$2:EW8,EW8)-1</f>
        <v>#REF!</v>
      </c>
      <c r="EY8" s="48">
        <v>7</v>
      </c>
      <c r="EZ8" s="45" t="e">
        <f>#REF!</f>
        <v>#REF!</v>
      </c>
      <c r="FA8" s="45" t="e">
        <f>#REF!</f>
        <v>#REF!</v>
      </c>
      <c r="FC8" s="65" t="s">
        <v>15</v>
      </c>
      <c r="FD8" s="1" t="e">
        <f>INDEX(#REF!,MATCH($FC8,#REF!,0))</f>
        <v>#REF!</v>
      </c>
      <c r="FE8" s="65" t="s">
        <v>306</v>
      </c>
      <c r="FF8" s="50" t="e">
        <f>INDEX(#REF!,MATCH($FC8,#REF!,0))/VLOOKUP($FC$10,Divide,4,FALSE)</f>
        <v>#REF!</v>
      </c>
    </row>
    <row r="9" spans="1:174">
      <c r="A9" s="101">
        <v>8</v>
      </c>
      <c r="B9" s="135" t="e">
        <f t="shared" si="78"/>
        <v>#REF!</v>
      </c>
      <c r="C9" s="136" t="e">
        <f>B9+COUNTIF(B$2:$B9,B9)-1</f>
        <v>#REF!</v>
      </c>
      <c r="D9" s="137" t="str">
        <f>Tables!AI9</f>
        <v>Antarctica</v>
      </c>
      <c r="E9" s="138" t="e">
        <f t="shared" si="79"/>
        <v>#REF!</v>
      </c>
      <c r="F9" s="47" t="e">
        <f>SUMIFS(#REF!,#REF!,'Graph Tables'!$D9)</f>
        <v>#REF!</v>
      </c>
      <c r="G9" s="47" t="e">
        <f>SUMIFS(#REF!,#REF!,'Graph Tables'!$D9)</f>
        <v>#REF!</v>
      </c>
      <c r="H9" s="47" t="e">
        <f>SUMIFS(#REF!,#REF!,'Graph Tables'!$D9)</f>
        <v>#REF!</v>
      </c>
      <c r="I9" s="47" t="e">
        <f>SUMIFS(#REF!,#REF!,'Graph Tables'!$D9)</f>
        <v>#REF!</v>
      </c>
      <c r="J9" s="47" t="e">
        <f>SUMIFS(#REF!,#REF!,'Graph Tables'!$D9)</f>
        <v>#REF!</v>
      </c>
      <c r="K9" s="47" t="e">
        <f>SUMIFS(#REF!,#REF!,'Graph Tables'!$D9)</f>
        <v>#REF!</v>
      </c>
      <c r="L9" s="47" t="e">
        <f>SUMIFS(#REF!,#REF!,'Graph Tables'!$D9)</f>
        <v>#REF!</v>
      </c>
      <c r="M9" s="47" t="e">
        <f>SUMIFS(#REF!,#REF!,'Graph Tables'!$D9)</f>
        <v>#REF!</v>
      </c>
      <c r="N9" s="47" t="e">
        <f>SUMIFS(#REF!,#REF!,'Graph Tables'!$D9)</f>
        <v>#REF!</v>
      </c>
      <c r="O9" s="47" t="e">
        <f>SUMIFS(#REF!,#REF!,'Graph Tables'!$D9)</f>
        <v>#REF!</v>
      </c>
      <c r="P9" s="47" t="e">
        <f>SUMIFS(#REF!,#REF!,'Graph Tables'!$D9)</f>
        <v>#REF!</v>
      </c>
      <c r="Q9" s="47" t="e">
        <f>SUMIFS(#REF!,#REF!,'Graph Tables'!$D9)</f>
        <v>#REF!</v>
      </c>
      <c r="R9" s="47" t="e">
        <f>SUMIFS(#REF!,#REF!,'Graph Tables'!$D9)</f>
        <v>#REF!</v>
      </c>
      <c r="S9" s="47" t="e">
        <f>SUMIFS(#REF!,#REF!,'Graph Tables'!$D9)</f>
        <v>#REF!</v>
      </c>
      <c r="T9" s="47" t="e">
        <f>SUMIFS(#REF!,#REF!,'Graph Tables'!$D9)</f>
        <v>#REF!</v>
      </c>
      <c r="U9" s="47" t="e">
        <f>SUMIFS(#REF!,#REF!,'Graph Tables'!$D9)</f>
        <v>#REF!</v>
      </c>
      <c r="V9" s="47" t="e">
        <f>SUMIFS(#REF!,#REF!,'Graph Tables'!$D9)</f>
        <v>#REF!</v>
      </c>
      <c r="W9" s="47" t="e">
        <f>SUMIFS(#REF!,#REF!,'Graph Tables'!$D9)</f>
        <v>#REF!</v>
      </c>
      <c r="X9" s="47" t="e">
        <f>SUMIFS(#REF!,#REF!,'Graph Tables'!$D9)</f>
        <v>#REF!</v>
      </c>
      <c r="Y9" s="47" t="e">
        <f>SUMIFS(#REF!,#REF!,'Graph Tables'!$D9)</f>
        <v>#REF!</v>
      </c>
      <c r="Z9" s="47" t="e">
        <f>SUMIFS(#REF!,#REF!,'Graph Tables'!$D9)</f>
        <v>#REF!</v>
      </c>
      <c r="AA9" s="47" t="e">
        <f>SUMIFS(#REF!,#REF!,'Graph Tables'!$D9)</f>
        <v>#REF!</v>
      </c>
      <c r="AB9" s="47" t="e">
        <f>SUMIFS(#REF!,#REF!,'Graph Tables'!$D9)</f>
        <v>#REF!</v>
      </c>
      <c r="AC9" s="47" t="e">
        <f>SUMIFS(#REF!,#REF!,'Graph Tables'!$D9)</f>
        <v>#REF!</v>
      </c>
      <c r="AD9" s="47"/>
      <c r="AE9" s="49">
        <v>8</v>
      </c>
      <c r="AF9" t="e">
        <f t="shared" si="80"/>
        <v>#REF!</v>
      </c>
      <c r="AG9" s="45" t="e">
        <f t="shared" si="96"/>
        <v>#REF!</v>
      </c>
      <c r="AH9" s="47"/>
      <c r="AI9" s="101" t="e">
        <f t="shared" si="81"/>
        <v>#REF!</v>
      </c>
      <c r="AJ9" s="101" t="e">
        <f>AI9+COUNTIF(AI$2:$AI9,AI9)-1</f>
        <v>#REF!</v>
      </c>
      <c r="AK9" s="103" t="str">
        <f t="shared" si="2"/>
        <v>Antarctica</v>
      </c>
      <c r="AL9" s="71" t="e">
        <f t="shared" si="82"/>
        <v>#REF!</v>
      </c>
      <c r="AM9" s="45" t="e">
        <f t="shared" si="3"/>
        <v>#REF!</v>
      </c>
      <c r="AN9" s="45" t="e">
        <f t="shared" si="4"/>
        <v>#REF!</v>
      </c>
      <c r="AO9" s="45" t="e">
        <f t="shared" si="5"/>
        <v>#REF!</v>
      </c>
      <c r="AP9" s="45" t="e">
        <f t="shared" si="6"/>
        <v>#REF!</v>
      </c>
      <c r="AQ9" s="45" t="e">
        <f t="shared" si="7"/>
        <v>#REF!</v>
      </c>
      <c r="AR9" s="45" t="e">
        <f t="shared" si="8"/>
        <v>#REF!</v>
      </c>
      <c r="AS9" s="45" t="e">
        <f t="shared" si="9"/>
        <v>#REF!</v>
      </c>
      <c r="AT9" s="45" t="e">
        <f t="shared" si="10"/>
        <v>#REF!</v>
      </c>
      <c r="AU9" s="45" t="e">
        <f t="shared" si="11"/>
        <v>#REF!</v>
      </c>
      <c r="AV9" s="45" t="e">
        <f t="shared" si="12"/>
        <v>#REF!</v>
      </c>
      <c r="AW9" s="45" t="e">
        <f t="shared" si="13"/>
        <v>#REF!</v>
      </c>
      <c r="AX9" s="45" t="e">
        <f t="shared" si="14"/>
        <v>#REF!</v>
      </c>
      <c r="AY9" s="45" t="e">
        <f t="shared" si="15"/>
        <v>#REF!</v>
      </c>
      <c r="AZ9" s="45" t="e">
        <f t="shared" si="16"/>
        <v>#REF!</v>
      </c>
      <c r="BA9" s="45" t="e">
        <f t="shared" si="17"/>
        <v>#REF!</v>
      </c>
      <c r="BB9" s="45" t="e">
        <f t="shared" si="18"/>
        <v>#REF!</v>
      </c>
      <c r="BC9" s="45" t="e">
        <f t="shared" si="19"/>
        <v>#REF!</v>
      </c>
      <c r="BD9" s="45" t="e">
        <f t="shared" si="20"/>
        <v>#REF!</v>
      </c>
      <c r="BE9" s="45" t="e">
        <f t="shared" si="21"/>
        <v>#REF!</v>
      </c>
      <c r="BF9" s="45" t="e">
        <f t="shared" si="22"/>
        <v>#REF!</v>
      </c>
      <c r="BG9" s="45" t="e">
        <f t="shared" si="23"/>
        <v>#REF!</v>
      </c>
      <c r="BH9" s="45" t="e">
        <f t="shared" si="24"/>
        <v>#REF!</v>
      </c>
      <c r="BI9" s="45" t="e">
        <f t="shared" si="25"/>
        <v>#REF!</v>
      </c>
      <c r="BJ9" s="45" t="e">
        <f t="shared" si="26"/>
        <v>#REF!</v>
      </c>
      <c r="BK9" s="45"/>
      <c r="BL9" s="49">
        <v>8</v>
      </c>
      <c r="BM9" t="e">
        <f t="shared" si="83"/>
        <v>#REF!</v>
      </c>
      <c r="BN9" s="45" t="e">
        <f t="shared" si="97"/>
        <v>#REF!</v>
      </c>
      <c r="BO9" s="45">
        <f t="shared" si="27"/>
        <v>0</v>
      </c>
      <c r="BP9" s="45">
        <f t="shared" si="28"/>
        <v>0</v>
      </c>
      <c r="BQ9" s="45">
        <f t="shared" si="29"/>
        <v>0</v>
      </c>
      <c r="BR9" s="45">
        <f t="shared" si="30"/>
        <v>0</v>
      </c>
      <c r="BS9" s="45">
        <f t="shared" si="31"/>
        <v>0</v>
      </c>
      <c r="BT9" s="45">
        <f t="shared" si="32"/>
        <v>0</v>
      </c>
      <c r="BU9" s="45">
        <f t="shared" si="33"/>
        <v>0</v>
      </c>
      <c r="BV9" s="45">
        <f t="shared" si="34"/>
        <v>0</v>
      </c>
      <c r="BW9" s="45">
        <f t="shared" si="35"/>
        <v>0</v>
      </c>
      <c r="BX9" s="45">
        <f t="shared" si="36"/>
        <v>0</v>
      </c>
      <c r="BY9" s="45">
        <f t="shared" si="37"/>
        <v>0</v>
      </c>
      <c r="BZ9" s="45">
        <f t="shared" si="38"/>
        <v>0</v>
      </c>
      <c r="CA9" s="45">
        <f t="shared" si="39"/>
        <v>0</v>
      </c>
      <c r="CB9" s="45">
        <f t="shared" si="40"/>
        <v>0</v>
      </c>
      <c r="CC9" s="45">
        <f t="shared" si="41"/>
        <v>0</v>
      </c>
      <c r="CD9" s="45">
        <f t="shared" si="42"/>
        <v>0</v>
      </c>
      <c r="CE9" s="45">
        <f t="shared" si="43"/>
        <v>0</v>
      </c>
      <c r="CF9" s="45">
        <f t="shared" si="44"/>
        <v>0</v>
      </c>
      <c r="CG9" s="45">
        <f t="shared" si="45"/>
        <v>0</v>
      </c>
      <c r="CH9" s="45">
        <f t="shared" si="46"/>
        <v>0</v>
      </c>
      <c r="CI9" s="45">
        <f t="shared" si="47"/>
        <v>0</v>
      </c>
      <c r="CJ9" s="45">
        <f t="shared" si="48"/>
        <v>0</v>
      </c>
      <c r="CK9" s="45">
        <f t="shared" si="49"/>
        <v>0</v>
      </c>
      <c r="CL9" s="45">
        <f t="shared" si="50"/>
        <v>0</v>
      </c>
      <c r="CM9" s="45"/>
      <c r="CN9" s="106" t="e">
        <f t="shared" si="84"/>
        <v>#REF!</v>
      </c>
      <c r="CO9" s="106">
        <v>8</v>
      </c>
      <c r="CP9" s="101" t="e">
        <f t="shared" si="85"/>
        <v>#REF!</v>
      </c>
      <c r="CQ9" s="101" t="e">
        <f>CP9+COUNTIF($CP$2:CP9,CP9)-1</f>
        <v>#REF!</v>
      </c>
      <c r="CR9" s="103" t="str">
        <f t="shared" si="51"/>
        <v>Antarctica</v>
      </c>
      <c r="CS9" s="71" t="e">
        <f t="shared" si="86"/>
        <v>#REF!</v>
      </c>
      <c r="CT9" s="45" t="e">
        <f t="shared" si="52"/>
        <v>#REF!</v>
      </c>
      <c r="CU9" s="45" t="e">
        <f t="shared" si="53"/>
        <v>#REF!</v>
      </c>
      <c r="CV9" s="45" t="e">
        <f t="shared" si="54"/>
        <v>#REF!</v>
      </c>
      <c r="CW9" s="45" t="e">
        <f t="shared" si="55"/>
        <v>#REF!</v>
      </c>
      <c r="CX9" s="45" t="e">
        <f t="shared" si="56"/>
        <v>#REF!</v>
      </c>
      <c r="CY9" s="45" t="e">
        <f t="shared" si="57"/>
        <v>#REF!</v>
      </c>
      <c r="CZ9" s="45" t="e">
        <f t="shared" si="58"/>
        <v>#REF!</v>
      </c>
      <c r="DA9" s="45" t="e">
        <f t="shared" si="59"/>
        <v>#REF!</v>
      </c>
      <c r="DB9" s="45" t="e">
        <f t="shared" si="60"/>
        <v>#REF!</v>
      </c>
      <c r="DC9" s="45" t="e">
        <f t="shared" si="61"/>
        <v>#REF!</v>
      </c>
      <c r="DD9" s="45" t="e">
        <f t="shared" si="62"/>
        <v>#REF!</v>
      </c>
      <c r="DE9" s="45" t="e">
        <f t="shared" si="63"/>
        <v>#REF!</v>
      </c>
      <c r="DF9" s="45" t="e">
        <f t="shared" si="64"/>
        <v>#REF!</v>
      </c>
      <c r="DG9" s="45" t="e">
        <f t="shared" si="65"/>
        <v>#REF!</v>
      </c>
      <c r="DH9" s="45" t="e">
        <f t="shared" si="66"/>
        <v>#REF!</v>
      </c>
      <c r="DI9" s="45" t="e">
        <f t="shared" si="67"/>
        <v>#REF!</v>
      </c>
      <c r="DJ9" s="45" t="e">
        <f t="shared" si="68"/>
        <v>#REF!</v>
      </c>
      <c r="DK9" s="45" t="e">
        <f t="shared" si="69"/>
        <v>#REF!</v>
      </c>
      <c r="DL9" s="45" t="e">
        <f t="shared" si="70"/>
        <v>#REF!</v>
      </c>
      <c r="DM9" s="45" t="e">
        <f t="shared" si="71"/>
        <v>#REF!</v>
      </c>
      <c r="DN9" s="45" t="e">
        <f t="shared" si="72"/>
        <v>#REF!</v>
      </c>
      <c r="DO9" s="45" t="e">
        <f t="shared" si="73"/>
        <v>#REF!</v>
      </c>
      <c r="DP9" s="45" t="e">
        <f t="shared" si="74"/>
        <v>#REF!</v>
      </c>
      <c r="DQ9" s="45" t="e">
        <f t="shared" si="75"/>
        <v>#REF!</v>
      </c>
      <c r="DS9" s="48">
        <v>8</v>
      </c>
      <c r="DT9" s="49" t="e">
        <f t="shared" si="87"/>
        <v>#REF!</v>
      </c>
      <c r="DU9" s="48" t="e">
        <f>DT9+COUNTIF(DT$2:$DT9,DT9)-1</f>
        <v>#REF!</v>
      </c>
      <c r="DV9" s="45" t="s">
        <v>196</v>
      </c>
      <c r="DW9" s="45" t="e">
        <f>M243</f>
        <v>#REF!</v>
      </c>
      <c r="DY9" s="49" t="e">
        <f t="shared" si="88"/>
        <v>#REF!</v>
      </c>
      <c r="DZ9" s="48" t="e">
        <f>DY9+COUNTIF(DY$2:$DY9,DY9)-1</f>
        <v>#REF!</v>
      </c>
      <c r="EA9" s="49">
        <v>8</v>
      </c>
      <c r="EB9" t="e">
        <f t="shared" si="89"/>
        <v>#REF!</v>
      </c>
      <c r="EC9" s="45" t="e">
        <f t="shared" si="90"/>
        <v>#REF!</v>
      </c>
      <c r="EE9" s="120" t="e">
        <f t="shared" si="76"/>
        <v>#REF!</v>
      </c>
      <c r="EG9" s="48">
        <v>8</v>
      </c>
      <c r="EH9" s="49" t="e">
        <f t="shared" si="91"/>
        <v>#REF!</v>
      </c>
      <c r="EI9" s="48" t="e">
        <f>EH9+COUNTIF($EH$2:EH9,EH9)-1</f>
        <v>#REF!</v>
      </c>
      <c r="EJ9" s="45" t="s">
        <v>196</v>
      </c>
      <c r="EK9" s="45" t="e">
        <f>$DA$243</f>
        <v>#REF!</v>
      </c>
      <c r="EM9" s="49" t="e">
        <f t="shared" si="92"/>
        <v>#REF!</v>
      </c>
      <c r="EN9" s="48" t="e">
        <f>EM9+COUNTIF($EM$2:EM9,EM9)-1</f>
        <v>#REF!</v>
      </c>
      <c r="EO9" s="49">
        <v>8</v>
      </c>
      <c r="EP9" t="e">
        <f t="shared" si="93"/>
        <v>#REF!</v>
      </c>
      <c r="EQ9" s="45" t="e">
        <f t="shared" si="98"/>
        <v>#REF!</v>
      </c>
      <c r="ES9" s="49">
        <v>8</v>
      </c>
      <c r="ET9" t="e">
        <f t="shared" si="77"/>
        <v>#REF!</v>
      </c>
      <c r="EU9" s="45" t="e">
        <f t="shared" si="94"/>
        <v>#REF!</v>
      </c>
      <c r="EW9" s="48" t="e">
        <f t="shared" si="95"/>
        <v>#REF!</v>
      </c>
      <c r="EX9" s="48" t="e">
        <f>EW9+COUNTIF($EW$2:EW9,EW9)-1</f>
        <v>#REF!</v>
      </c>
      <c r="EY9" s="48">
        <v>8</v>
      </c>
      <c r="EZ9" s="45" t="e">
        <f>#REF!</f>
        <v>#REF!</v>
      </c>
      <c r="FA9" s="45" t="e">
        <f>#REF!</f>
        <v>#REF!</v>
      </c>
    </row>
    <row r="10" spans="1:174">
      <c r="A10" s="101">
        <v>9</v>
      </c>
      <c r="B10" s="135" t="e">
        <f t="shared" si="78"/>
        <v>#REF!</v>
      </c>
      <c r="C10" s="136" t="e">
        <f>B10+COUNTIF(B$2:$B10,B10)-1</f>
        <v>#REF!</v>
      </c>
      <c r="D10" s="137" t="str">
        <f>Tables!AI10</f>
        <v>Antigua and Barbuda</v>
      </c>
      <c r="E10" s="138" t="e">
        <f t="shared" si="79"/>
        <v>#REF!</v>
      </c>
      <c r="F10" s="47" t="e">
        <f>SUMIFS(#REF!,#REF!,'Graph Tables'!$D10)</f>
        <v>#REF!</v>
      </c>
      <c r="G10" s="47" t="e">
        <f>SUMIFS(#REF!,#REF!,'Graph Tables'!$D10)</f>
        <v>#REF!</v>
      </c>
      <c r="H10" s="47" t="e">
        <f>SUMIFS(#REF!,#REF!,'Graph Tables'!$D10)</f>
        <v>#REF!</v>
      </c>
      <c r="I10" s="47" t="e">
        <f>SUMIFS(#REF!,#REF!,'Graph Tables'!$D10)</f>
        <v>#REF!</v>
      </c>
      <c r="J10" s="47" t="e">
        <f>SUMIFS(#REF!,#REF!,'Graph Tables'!$D10)</f>
        <v>#REF!</v>
      </c>
      <c r="K10" s="47" t="e">
        <f>SUMIFS(#REF!,#REF!,'Graph Tables'!$D10)</f>
        <v>#REF!</v>
      </c>
      <c r="L10" s="47" t="e">
        <f>SUMIFS(#REF!,#REF!,'Graph Tables'!$D10)</f>
        <v>#REF!</v>
      </c>
      <c r="M10" s="47" t="e">
        <f>SUMIFS(#REF!,#REF!,'Graph Tables'!$D10)</f>
        <v>#REF!</v>
      </c>
      <c r="N10" s="47" t="e">
        <f>SUMIFS(#REF!,#REF!,'Graph Tables'!$D10)</f>
        <v>#REF!</v>
      </c>
      <c r="O10" s="47" t="e">
        <f>SUMIFS(#REF!,#REF!,'Graph Tables'!$D10)</f>
        <v>#REF!</v>
      </c>
      <c r="P10" s="47" t="e">
        <f>SUMIFS(#REF!,#REF!,'Graph Tables'!$D10)</f>
        <v>#REF!</v>
      </c>
      <c r="Q10" s="47" t="e">
        <f>SUMIFS(#REF!,#REF!,'Graph Tables'!$D10)</f>
        <v>#REF!</v>
      </c>
      <c r="R10" s="47" t="e">
        <f>SUMIFS(#REF!,#REF!,'Graph Tables'!$D10)</f>
        <v>#REF!</v>
      </c>
      <c r="S10" s="47" t="e">
        <f>SUMIFS(#REF!,#REF!,'Graph Tables'!$D10)</f>
        <v>#REF!</v>
      </c>
      <c r="T10" s="47" t="e">
        <f>SUMIFS(#REF!,#REF!,'Graph Tables'!$D10)</f>
        <v>#REF!</v>
      </c>
      <c r="U10" s="47" t="e">
        <f>SUMIFS(#REF!,#REF!,'Graph Tables'!$D10)</f>
        <v>#REF!</v>
      </c>
      <c r="V10" s="47" t="e">
        <f>SUMIFS(#REF!,#REF!,'Graph Tables'!$D10)</f>
        <v>#REF!</v>
      </c>
      <c r="W10" s="47" t="e">
        <f>SUMIFS(#REF!,#REF!,'Graph Tables'!$D10)</f>
        <v>#REF!</v>
      </c>
      <c r="X10" s="47" t="e">
        <f>SUMIFS(#REF!,#REF!,'Graph Tables'!$D10)</f>
        <v>#REF!</v>
      </c>
      <c r="Y10" s="47" t="e">
        <f>SUMIFS(#REF!,#REF!,'Graph Tables'!$D10)</f>
        <v>#REF!</v>
      </c>
      <c r="Z10" s="47" t="e">
        <f>SUMIFS(#REF!,#REF!,'Graph Tables'!$D10)</f>
        <v>#REF!</v>
      </c>
      <c r="AA10" s="47" t="e">
        <f>SUMIFS(#REF!,#REF!,'Graph Tables'!$D10)</f>
        <v>#REF!</v>
      </c>
      <c r="AB10" s="47" t="e">
        <f>SUMIFS(#REF!,#REF!,'Graph Tables'!$D10)</f>
        <v>#REF!</v>
      </c>
      <c r="AC10" s="47" t="e">
        <f>SUMIFS(#REF!,#REF!,'Graph Tables'!$D10)</f>
        <v>#REF!</v>
      </c>
      <c r="AD10" s="47"/>
      <c r="AE10" s="49">
        <v>9</v>
      </c>
      <c r="AF10" t="e">
        <f t="shared" si="80"/>
        <v>#REF!</v>
      </c>
      <c r="AG10" s="45" t="e">
        <f t="shared" si="96"/>
        <v>#REF!</v>
      </c>
      <c r="AH10" s="47"/>
      <c r="AI10" s="101" t="e">
        <f t="shared" si="81"/>
        <v>#REF!</v>
      </c>
      <c r="AJ10" s="101" t="e">
        <f>AI10+COUNTIF(AI$2:$AI10,AI10)-1</f>
        <v>#REF!</v>
      </c>
      <c r="AK10" s="103" t="str">
        <f t="shared" si="2"/>
        <v>Antigua and Barbuda</v>
      </c>
      <c r="AL10" s="71" t="e">
        <f t="shared" si="82"/>
        <v>#REF!</v>
      </c>
      <c r="AM10" s="45" t="e">
        <f t="shared" si="3"/>
        <v>#REF!</v>
      </c>
      <c r="AN10" s="45" t="e">
        <f t="shared" si="4"/>
        <v>#REF!</v>
      </c>
      <c r="AO10" s="45" t="e">
        <f t="shared" si="5"/>
        <v>#REF!</v>
      </c>
      <c r="AP10" s="45" t="e">
        <f t="shared" si="6"/>
        <v>#REF!</v>
      </c>
      <c r="AQ10" s="45" t="e">
        <f t="shared" si="7"/>
        <v>#REF!</v>
      </c>
      <c r="AR10" s="45" t="e">
        <f t="shared" si="8"/>
        <v>#REF!</v>
      </c>
      <c r="AS10" s="45" t="e">
        <f t="shared" si="9"/>
        <v>#REF!</v>
      </c>
      <c r="AT10" s="45" t="e">
        <f t="shared" si="10"/>
        <v>#REF!</v>
      </c>
      <c r="AU10" s="45" t="e">
        <f t="shared" si="11"/>
        <v>#REF!</v>
      </c>
      <c r="AV10" s="45" t="e">
        <f t="shared" si="12"/>
        <v>#REF!</v>
      </c>
      <c r="AW10" s="45" t="e">
        <f t="shared" si="13"/>
        <v>#REF!</v>
      </c>
      <c r="AX10" s="45" t="e">
        <f t="shared" si="14"/>
        <v>#REF!</v>
      </c>
      <c r="AY10" s="45" t="e">
        <f t="shared" si="15"/>
        <v>#REF!</v>
      </c>
      <c r="AZ10" s="45" t="e">
        <f t="shared" si="16"/>
        <v>#REF!</v>
      </c>
      <c r="BA10" s="45" t="e">
        <f t="shared" si="17"/>
        <v>#REF!</v>
      </c>
      <c r="BB10" s="45" t="e">
        <f t="shared" si="18"/>
        <v>#REF!</v>
      </c>
      <c r="BC10" s="45" t="e">
        <f t="shared" si="19"/>
        <v>#REF!</v>
      </c>
      <c r="BD10" s="45" t="e">
        <f t="shared" si="20"/>
        <v>#REF!</v>
      </c>
      <c r="BE10" s="45" t="e">
        <f t="shared" si="21"/>
        <v>#REF!</v>
      </c>
      <c r="BF10" s="45" t="e">
        <f t="shared" si="22"/>
        <v>#REF!</v>
      </c>
      <c r="BG10" s="45" t="e">
        <f t="shared" si="23"/>
        <v>#REF!</v>
      </c>
      <c r="BH10" s="45" t="e">
        <f t="shared" si="24"/>
        <v>#REF!</v>
      </c>
      <c r="BI10" s="45" t="e">
        <f t="shared" si="25"/>
        <v>#REF!</v>
      </c>
      <c r="BJ10" s="45" t="e">
        <f t="shared" si="26"/>
        <v>#REF!</v>
      </c>
      <c r="BK10" s="45"/>
      <c r="BL10" s="49">
        <v>9</v>
      </c>
      <c r="BM10" t="e">
        <f t="shared" si="83"/>
        <v>#REF!</v>
      </c>
      <c r="BN10" s="45" t="e">
        <f t="shared" si="97"/>
        <v>#REF!</v>
      </c>
      <c r="BO10" s="45">
        <f t="shared" si="27"/>
        <v>0</v>
      </c>
      <c r="BP10" s="45">
        <f t="shared" si="28"/>
        <v>0</v>
      </c>
      <c r="BQ10" s="45">
        <f t="shared" si="29"/>
        <v>0</v>
      </c>
      <c r="BR10" s="45">
        <f t="shared" si="30"/>
        <v>0</v>
      </c>
      <c r="BS10" s="45">
        <f t="shared" si="31"/>
        <v>0</v>
      </c>
      <c r="BT10" s="45">
        <f t="shared" si="32"/>
        <v>0</v>
      </c>
      <c r="BU10" s="45">
        <f t="shared" si="33"/>
        <v>0</v>
      </c>
      <c r="BV10" s="45">
        <f t="shared" si="34"/>
        <v>0</v>
      </c>
      <c r="BW10" s="45">
        <f t="shared" si="35"/>
        <v>0</v>
      </c>
      <c r="BX10" s="45">
        <f t="shared" si="36"/>
        <v>0</v>
      </c>
      <c r="BY10" s="45">
        <f t="shared" si="37"/>
        <v>0</v>
      </c>
      <c r="BZ10" s="45">
        <f t="shared" si="38"/>
        <v>0</v>
      </c>
      <c r="CA10" s="45">
        <f t="shared" si="39"/>
        <v>0</v>
      </c>
      <c r="CB10" s="45">
        <f t="shared" si="40"/>
        <v>0</v>
      </c>
      <c r="CC10" s="45">
        <f t="shared" si="41"/>
        <v>0</v>
      </c>
      <c r="CD10" s="45">
        <f t="shared" si="42"/>
        <v>0</v>
      </c>
      <c r="CE10" s="45">
        <f t="shared" si="43"/>
        <v>0</v>
      </c>
      <c r="CF10" s="45">
        <f t="shared" si="44"/>
        <v>0</v>
      </c>
      <c r="CG10" s="45">
        <f t="shared" si="45"/>
        <v>0</v>
      </c>
      <c r="CH10" s="45">
        <f t="shared" si="46"/>
        <v>0</v>
      </c>
      <c r="CI10" s="45">
        <f t="shared" si="47"/>
        <v>0</v>
      </c>
      <c r="CJ10" s="45">
        <f t="shared" si="48"/>
        <v>0</v>
      </c>
      <c r="CK10" s="45">
        <f t="shared" si="49"/>
        <v>0</v>
      </c>
      <c r="CL10" s="45">
        <f t="shared" si="50"/>
        <v>0</v>
      </c>
      <c r="CM10" s="45"/>
      <c r="CN10" s="106" t="e">
        <f t="shared" si="84"/>
        <v>#REF!</v>
      </c>
      <c r="CO10" s="106">
        <v>9</v>
      </c>
      <c r="CP10" s="101" t="e">
        <f t="shared" si="85"/>
        <v>#REF!</v>
      </c>
      <c r="CQ10" s="101" t="e">
        <f>CP10+COUNTIF($CP$2:CP10,CP10)-1</f>
        <v>#REF!</v>
      </c>
      <c r="CR10" s="103" t="str">
        <f t="shared" si="51"/>
        <v>Antigua and Barbuda</v>
      </c>
      <c r="CS10" s="71" t="e">
        <f t="shared" si="86"/>
        <v>#REF!</v>
      </c>
      <c r="CT10" s="45" t="e">
        <f t="shared" si="52"/>
        <v>#REF!</v>
      </c>
      <c r="CU10" s="45" t="e">
        <f t="shared" si="53"/>
        <v>#REF!</v>
      </c>
      <c r="CV10" s="45" t="e">
        <f t="shared" si="54"/>
        <v>#REF!</v>
      </c>
      <c r="CW10" s="45" t="e">
        <f t="shared" si="55"/>
        <v>#REF!</v>
      </c>
      <c r="CX10" s="45" t="e">
        <f t="shared" si="56"/>
        <v>#REF!</v>
      </c>
      <c r="CY10" s="45" t="e">
        <f t="shared" si="57"/>
        <v>#REF!</v>
      </c>
      <c r="CZ10" s="45" t="e">
        <f t="shared" si="58"/>
        <v>#REF!</v>
      </c>
      <c r="DA10" s="45" t="e">
        <f t="shared" si="59"/>
        <v>#REF!</v>
      </c>
      <c r="DB10" s="45" t="e">
        <f t="shared" si="60"/>
        <v>#REF!</v>
      </c>
      <c r="DC10" s="45" t="e">
        <f t="shared" si="61"/>
        <v>#REF!</v>
      </c>
      <c r="DD10" s="45" t="e">
        <f t="shared" si="62"/>
        <v>#REF!</v>
      </c>
      <c r="DE10" s="45" t="e">
        <f t="shared" si="63"/>
        <v>#REF!</v>
      </c>
      <c r="DF10" s="45" t="e">
        <f t="shared" si="64"/>
        <v>#REF!</v>
      </c>
      <c r="DG10" s="45" t="e">
        <f t="shared" si="65"/>
        <v>#REF!</v>
      </c>
      <c r="DH10" s="45" t="e">
        <f t="shared" si="66"/>
        <v>#REF!</v>
      </c>
      <c r="DI10" s="45" t="e">
        <f t="shared" si="67"/>
        <v>#REF!</v>
      </c>
      <c r="DJ10" s="45" t="e">
        <f t="shared" si="68"/>
        <v>#REF!</v>
      </c>
      <c r="DK10" s="45" t="e">
        <f t="shared" si="69"/>
        <v>#REF!</v>
      </c>
      <c r="DL10" s="45" t="e">
        <f t="shared" si="70"/>
        <v>#REF!</v>
      </c>
      <c r="DM10" s="45" t="e">
        <f t="shared" si="71"/>
        <v>#REF!</v>
      </c>
      <c r="DN10" s="45" t="e">
        <f t="shared" si="72"/>
        <v>#REF!</v>
      </c>
      <c r="DO10" s="45" t="e">
        <f t="shared" si="73"/>
        <v>#REF!</v>
      </c>
      <c r="DP10" s="45" t="e">
        <f t="shared" si="74"/>
        <v>#REF!</v>
      </c>
      <c r="DQ10" s="45" t="e">
        <f t="shared" si="75"/>
        <v>#REF!</v>
      </c>
      <c r="DS10" s="48">
        <v>9</v>
      </c>
      <c r="DT10" s="49" t="e">
        <f t="shared" si="87"/>
        <v>#REF!</v>
      </c>
      <c r="DU10" s="48" t="e">
        <f>DT10+COUNTIF(DT$2:$DT10,DT10)-1</f>
        <v>#REF!</v>
      </c>
      <c r="DV10" s="45" t="s">
        <v>197</v>
      </c>
      <c r="DW10" s="45" t="e">
        <f>N243</f>
        <v>#REF!</v>
      </c>
      <c r="DY10" s="49" t="e">
        <f t="shared" si="88"/>
        <v>#REF!</v>
      </c>
      <c r="DZ10" s="48" t="e">
        <f>DY10+COUNTIF(DY$2:$DY10,DY10)-1</f>
        <v>#REF!</v>
      </c>
      <c r="EA10" s="49">
        <v>9</v>
      </c>
      <c r="EB10" t="e">
        <f t="shared" si="89"/>
        <v>#REF!</v>
      </c>
      <c r="EC10" s="45" t="e">
        <f t="shared" si="90"/>
        <v>#REF!</v>
      </c>
      <c r="EE10" s="120" t="e">
        <f t="shared" si="76"/>
        <v>#REF!</v>
      </c>
      <c r="EG10" s="48">
        <v>9</v>
      </c>
      <c r="EH10" s="49" t="e">
        <f t="shared" si="91"/>
        <v>#REF!</v>
      </c>
      <c r="EI10" s="48" t="e">
        <f>EH10+COUNTIF($EH$2:EH10,EH10)-1</f>
        <v>#REF!</v>
      </c>
      <c r="EJ10" s="45" t="s">
        <v>197</v>
      </c>
      <c r="EK10" s="45" t="e">
        <f>$DB$243</f>
        <v>#REF!</v>
      </c>
      <c r="EM10" s="49" t="e">
        <f t="shared" si="92"/>
        <v>#REF!</v>
      </c>
      <c r="EN10" s="48" t="e">
        <f>EM10+COUNTIF($EM$2:EM10,EM10)-1</f>
        <v>#REF!</v>
      </c>
      <c r="EO10" s="49">
        <v>9</v>
      </c>
      <c r="EP10" t="e">
        <f t="shared" si="93"/>
        <v>#REF!</v>
      </c>
      <c r="EQ10" s="45" t="e">
        <f t="shared" si="98"/>
        <v>#REF!</v>
      </c>
      <c r="ES10" s="49">
        <v>9</v>
      </c>
      <c r="ET10" t="e">
        <f t="shared" si="77"/>
        <v>#REF!</v>
      </c>
      <c r="EU10" s="45" t="e">
        <f t="shared" si="94"/>
        <v>#REF!</v>
      </c>
      <c r="EW10" s="48" t="e">
        <f t="shared" si="95"/>
        <v>#REF!</v>
      </c>
      <c r="EX10" s="48" t="e">
        <f>EW10+COUNTIF($EW$2:EW10,EW10)-1</f>
        <v>#REF!</v>
      </c>
      <c r="EY10" s="48">
        <v>9</v>
      </c>
      <c r="EZ10" s="45" t="e">
        <f>#REF!</f>
        <v>#REF!</v>
      </c>
      <c r="FA10" s="45" t="e">
        <f>#REF!</f>
        <v>#REF!</v>
      </c>
      <c r="FC10">
        <v>1</v>
      </c>
      <c r="FE10" s="67" t="str">
        <f>CONCATENATE("Total Debt Maturities","",IF(FC10&gt;1," ",""),IF(FC10&gt;1,VLOOKUP(FC10,Divide,2,FALSE),""))</f>
        <v>Total Debt Maturities</v>
      </c>
    </row>
    <row r="11" spans="1:174">
      <c r="A11" s="101">
        <v>10</v>
      </c>
      <c r="B11" s="135" t="e">
        <f t="shared" si="78"/>
        <v>#REF!</v>
      </c>
      <c r="C11" s="136" t="e">
        <f>B11+COUNTIF(B$2:$B11,B11)-1</f>
        <v>#REF!</v>
      </c>
      <c r="D11" s="137" t="str">
        <f>Tables!AI11</f>
        <v>Argentina</v>
      </c>
      <c r="E11" s="138" t="e">
        <f t="shared" si="79"/>
        <v>#REF!</v>
      </c>
      <c r="F11" s="47" t="e">
        <f>SUMIFS(#REF!,#REF!,'Graph Tables'!$D11)</f>
        <v>#REF!</v>
      </c>
      <c r="G11" s="47" t="e">
        <f>SUMIFS(#REF!,#REF!,'Graph Tables'!$D11)</f>
        <v>#REF!</v>
      </c>
      <c r="H11" s="47" t="e">
        <f>SUMIFS(#REF!,#REF!,'Graph Tables'!$D11)</f>
        <v>#REF!</v>
      </c>
      <c r="I11" s="47" t="e">
        <f>SUMIFS(#REF!,#REF!,'Graph Tables'!$D11)</f>
        <v>#REF!</v>
      </c>
      <c r="J11" s="47" t="e">
        <f>SUMIFS(#REF!,#REF!,'Graph Tables'!$D11)</f>
        <v>#REF!</v>
      </c>
      <c r="K11" s="47" t="e">
        <f>SUMIFS(#REF!,#REF!,'Graph Tables'!$D11)</f>
        <v>#REF!</v>
      </c>
      <c r="L11" s="47" t="e">
        <f>SUMIFS(#REF!,#REF!,'Graph Tables'!$D11)</f>
        <v>#REF!</v>
      </c>
      <c r="M11" s="47" t="e">
        <f>SUMIFS(#REF!,#REF!,'Graph Tables'!$D11)</f>
        <v>#REF!</v>
      </c>
      <c r="N11" s="47" t="e">
        <f>SUMIFS(#REF!,#REF!,'Graph Tables'!$D11)</f>
        <v>#REF!</v>
      </c>
      <c r="O11" s="47" t="e">
        <f>SUMIFS(#REF!,#REF!,'Graph Tables'!$D11)</f>
        <v>#REF!</v>
      </c>
      <c r="P11" s="47" t="e">
        <f>SUMIFS(#REF!,#REF!,'Graph Tables'!$D11)</f>
        <v>#REF!</v>
      </c>
      <c r="Q11" s="47" t="e">
        <f>SUMIFS(#REF!,#REF!,'Graph Tables'!$D11)</f>
        <v>#REF!</v>
      </c>
      <c r="R11" s="47" t="e">
        <f>SUMIFS(#REF!,#REF!,'Graph Tables'!$D11)</f>
        <v>#REF!</v>
      </c>
      <c r="S11" s="47" t="e">
        <f>SUMIFS(#REF!,#REF!,'Graph Tables'!$D11)</f>
        <v>#REF!</v>
      </c>
      <c r="T11" s="47" t="e">
        <f>SUMIFS(#REF!,#REF!,'Graph Tables'!$D11)</f>
        <v>#REF!</v>
      </c>
      <c r="U11" s="47" t="e">
        <f>SUMIFS(#REF!,#REF!,'Graph Tables'!$D11)</f>
        <v>#REF!</v>
      </c>
      <c r="V11" s="47" t="e">
        <f>SUMIFS(#REF!,#REF!,'Graph Tables'!$D11)</f>
        <v>#REF!</v>
      </c>
      <c r="W11" s="47" t="e">
        <f>SUMIFS(#REF!,#REF!,'Graph Tables'!$D11)</f>
        <v>#REF!</v>
      </c>
      <c r="X11" s="47" t="e">
        <f>SUMIFS(#REF!,#REF!,'Graph Tables'!$D11)</f>
        <v>#REF!</v>
      </c>
      <c r="Y11" s="47" t="e">
        <f>SUMIFS(#REF!,#REF!,'Graph Tables'!$D11)</f>
        <v>#REF!</v>
      </c>
      <c r="Z11" s="47" t="e">
        <f>SUMIFS(#REF!,#REF!,'Graph Tables'!$D11)</f>
        <v>#REF!</v>
      </c>
      <c r="AA11" s="47" t="e">
        <f>SUMIFS(#REF!,#REF!,'Graph Tables'!$D11)</f>
        <v>#REF!</v>
      </c>
      <c r="AB11" s="47" t="e">
        <f>SUMIFS(#REF!,#REF!,'Graph Tables'!$D11)</f>
        <v>#REF!</v>
      </c>
      <c r="AC11" s="47" t="e">
        <f>SUMIFS(#REF!,#REF!,'Graph Tables'!$D11)</f>
        <v>#REF!</v>
      </c>
      <c r="AD11" s="47"/>
      <c r="AE11" s="49">
        <v>10</v>
      </c>
      <c r="AF11" t="e">
        <f t="shared" si="80"/>
        <v>#REF!</v>
      </c>
      <c r="AG11" s="45" t="e">
        <f t="shared" si="96"/>
        <v>#REF!</v>
      </c>
      <c r="AH11" s="47"/>
      <c r="AI11" s="101" t="e">
        <f t="shared" si="81"/>
        <v>#REF!</v>
      </c>
      <c r="AJ11" s="101" t="e">
        <f>AI11+COUNTIF(AI$2:$AI11,AI11)-1</f>
        <v>#REF!</v>
      </c>
      <c r="AK11" s="103" t="str">
        <f t="shared" si="2"/>
        <v>Argentina</v>
      </c>
      <c r="AL11" s="71" t="e">
        <f t="shared" si="82"/>
        <v>#REF!</v>
      </c>
      <c r="AM11" s="45" t="e">
        <f t="shared" si="3"/>
        <v>#REF!</v>
      </c>
      <c r="AN11" s="45" t="e">
        <f t="shared" si="4"/>
        <v>#REF!</v>
      </c>
      <c r="AO11" s="45" t="e">
        <f t="shared" si="5"/>
        <v>#REF!</v>
      </c>
      <c r="AP11" s="45" t="e">
        <f t="shared" si="6"/>
        <v>#REF!</v>
      </c>
      <c r="AQ11" s="45" t="e">
        <f t="shared" si="7"/>
        <v>#REF!</v>
      </c>
      <c r="AR11" s="45" t="e">
        <f t="shared" si="8"/>
        <v>#REF!</v>
      </c>
      <c r="AS11" s="45" t="e">
        <f t="shared" si="9"/>
        <v>#REF!</v>
      </c>
      <c r="AT11" s="45" t="e">
        <f t="shared" si="10"/>
        <v>#REF!</v>
      </c>
      <c r="AU11" s="45" t="e">
        <f t="shared" si="11"/>
        <v>#REF!</v>
      </c>
      <c r="AV11" s="45" t="e">
        <f t="shared" si="12"/>
        <v>#REF!</v>
      </c>
      <c r="AW11" s="45" t="e">
        <f t="shared" si="13"/>
        <v>#REF!</v>
      </c>
      <c r="AX11" s="45" t="e">
        <f t="shared" si="14"/>
        <v>#REF!</v>
      </c>
      <c r="AY11" s="45" t="e">
        <f t="shared" si="15"/>
        <v>#REF!</v>
      </c>
      <c r="AZ11" s="45" t="e">
        <f t="shared" si="16"/>
        <v>#REF!</v>
      </c>
      <c r="BA11" s="45" t="e">
        <f t="shared" si="17"/>
        <v>#REF!</v>
      </c>
      <c r="BB11" s="45" t="e">
        <f t="shared" si="18"/>
        <v>#REF!</v>
      </c>
      <c r="BC11" s="45" t="e">
        <f t="shared" si="19"/>
        <v>#REF!</v>
      </c>
      <c r="BD11" s="45" t="e">
        <f t="shared" si="20"/>
        <v>#REF!</v>
      </c>
      <c r="BE11" s="45" t="e">
        <f t="shared" si="21"/>
        <v>#REF!</v>
      </c>
      <c r="BF11" s="45" t="e">
        <f t="shared" si="22"/>
        <v>#REF!</v>
      </c>
      <c r="BG11" s="45" t="e">
        <f t="shared" si="23"/>
        <v>#REF!</v>
      </c>
      <c r="BH11" s="45" t="e">
        <f t="shared" si="24"/>
        <v>#REF!</v>
      </c>
      <c r="BI11" s="45" t="e">
        <f t="shared" si="25"/>
        <v>#REF!</v>
      </c>
      <c r="BJ11" s="45" t="e">
        <f t="shared" si="26"/>
        <v>#REF!</v>
      </c>
      <c r="BK11" s="45"/>
      <c r="BL11" s="49">
        <v>10</v>
      </c>
      <c r="BM11" t="e">
        <f t="shared" si="83"/>
        <v>#REF!</v>
      </c>
      <c r="BN11" s="45" t="e">
        <f t="shared" si="97"/>
        <v>#REF!</v>
      </c>
      <c r="BO11" s="45">
        <f t="shared" si="27"/>
        <v>0</v>
      </c>
      <c r="BP11" s="45">
        <f t="shared" si="28"/>
        <v>0</v>
      </c>
      <c r="BQ11" s="45">
        <f t="shared" si="29"/>
        <v>0</v>
      </c>
      <c r="BR11" s="45">
        <f t="shared" si="30"/>
        <v>0</v>
      </c>
      <c r="BS11" s="45">
        <f t="shared" si="31"/>
        <v>0</v>
      </c>
      <c r="BT11" s="45">
        <f t="shared" si="32"/>
        <v>0</v>
      </c>
      <c r="BU11" s="45">
        <f t="shared" si="33"/>
        <v>0</v>
      </c>
      <c r="BV11" s="45">
        <f t="shared" si="34"/>
        <v>0</v>
      </c>
      <c r="BW11" s="45">
        <f t="shared" si="35"/>
        <v>0</v>
      </c>
      <c r="BX11" s="45">
        <f t="shared" si="36"/>
        <v>0</v>
      </c>
      <c r="BY11" s="45">
        <f t="shared" si="37"/>
        <v>0</v>
      </c>
      <c r="BZ11" s="45">
        <f t="shared" si="38"/>
        <v>0</v>
      </c>
      <c r="CA11" s="45">
        <f t="shared" si="39"/>
        <v>0</v>
      </c>
      <c r="CB11" s="45">
        <f t="shared" si="40"/>
        <v>0</v>
      </c>
      <c r="CC11" s="45">
        <f t="shared" si="41"/>
        <v>0</v>
      </c>
      <c r="CD11" s="45">
        <f t="shared" si="42"/>
        <v>0</v>
      </c>
      <c r="CE11" s="45">
        <f t="shared" si="43"/>
        <v>0</v>
      </c>
      <c r="CF11" s="45">
        <f t="shared" si="44"/>
        <v>0</v>
      </c>
      <c r="CG11" s="45">
        <f t="shared" si="45"/>
        <v>0</v>
      </c>
      <c r="CH11" s="45">
        <f t="shared" si="46"/>
        <v>0</v>
      </c>
      <c r="CI11" s="45">
        <f t="shared" si="47"/>
        <v>0</v>
      </c>
      <c r="CJ11" s="45">
        <f t="shared" si="48"/>
        <v>0</v>
      </c>
      <c r="CK11" s="45">
        <f t="shared" si="49"/>
        <v>0</v>
      </c>
      <c r="CL11" s="45">
        <f t="shared" si="50"/>
        <v>0</v>
      </c>
      <c r="CM11" s="45"/>
      <c r="CN11" s="106" t="e">
        <f t="shared" si="84"/>
        <v>#REF!</v>
      </c>
      <c r="CO11" s="106">
        <v>10</v>
      </c>
      <c r="CP11" s="101" t="e">
        <f t="shared" si="85"/>
        <v>#REF!</v>
      </c>
      <c r="CQ11" s="101" t="e">
        <f>CP11+COUNTIF($CP$2:CP11,CP11)-1</f>
        <v>#REF!</v>
      </c>
      <c r="CR11" s="103" t="str">
        <f t="shared" si="51"/>
        <v>Argentina</v>
      </c>
      <c r="CS11" s="71" t="e">
        <f t="shared" si="86"/>
        <v>#REF!</v>
      </c>
      <c r="CT11" s="45" t="e">
        <f t="shared" si="52"/>
        <v>#REF!</v>
      </c>
      <c r="CU11" s="45" t="e">
        <f t="shared" si="53"/>
        <v>#REF!</v>
      </c>
      <c r="CV11" s="45" t="e">
        <f t="shared" si="54"/>
        <v>#REF!</v>
      </c>
      <c r="CW11" s="45" t="e">
        <f t="shared" si="55"/>
        <v>#REF!</v>
      </c>
      <c r="CX11" s="45" t="e">
        <f t="shared" si="56"/>
        <v>#REF!</v>
      </c>
      <c r="CY11" s="45" t="e">
        <f t="shared" si="57"/>
        <v>#REF!</v>
      </c>
      <c r="CZ11" s="45" t="e">
        <f t="shared" si="58"/>
        <v>#REF!</v>
      </c>
      <c r="DA11" s="45" t="e">
        <f t="shared" si="59"/>
        <v>#REF!</v>
      </c>
      <c r="DB11" s="45" t="e">
        <f t="shared" si="60"/>
        <v>#REF!</v>
      </c>
      <c r="DC11" s="45" t="e">
        <f t="shared" si="61"/>
        <v>#REF!</v>
      </c>
      <c r="DD11" s="45" t="e">
        <f t="shared" si="62"/>
        <v>#REF!</v>
      </c>
      <c r="DE11" s="45" t="e">
        <f t="shared" si="63"/>
        <v>#REF!</v>
      </c>
      <c r="DF11" s="45" t="e">
        <f t="shared" si="64"/>
        <v>#REF!</v>
      </c>
      <c r="DG11" s="45" t="e">
        <f t="shared" si="65"/>
        <v>#REF!</v>
      </c>
      <c r="DH11" s="45" t="e">
        <f t="shared" si="66"/>
        <v>#REF!</v>
      </c>
      <c r="DI11" s="45" t="e">
        <f t="shared" si="67"/>
        <v>#REF!</v>
      </c>
      <c r="DJ11" s="45" t="e">
        <f t="shared" si="68"/>
        <v>#REF!</v>
      </c>
      <c r="DK11" s="45" t="e">
        <f t="shared" si="69"/>
        <v>#REF!</v>
      </c>
      <c r="DL11" s="45" t="e">
        <f t="shared" si="70"/>
        <v>#REF!</v>
      </c>
      <c r="DM11" s="45" t="e">
        <f t="shared" si="71"/>
        <v>#REF!</v>
      </c>
      <c r="DN11" s="45" t="e">
        <f t="shared" si="72"/>
        <v>#REF!</v>
      </c>
      <c r="DO11" s="45" t="e">
        <f t="shared" si="73"/>
        <v>#REF!</v>
      </c>
      <c r="DP11" s="45" t="e">
        <f t="shared" si="74"/>
        <v>#REF!</v>
      </c>
      <c r="DQ11" s="45" t="e">
        <f t="shared" si="75"/>
        <v>#REF!</v>
      </c>
      <c r="DS11" s="48">
        <v>10</v>
      </c>
      <c r="DT11" s="49" t="e">
        <f t="shared" si="87"/>
        <v>#REF!</v>
      </c>
      <c r="DU11" s="48" t="e">
        <f>DT11+COUNTIF(DT$2:$DT11,DT11)-1</f>
        <v>#REF!</v>
      </c>
      <c r="DV11" s="45" t="s">
        <v>258</v>
      </c>
      <c r="DW11" s="45" t="e">
        <f>O243</f>
        <v>#REF!</v>
      </c>
      <c r="DY11" s="49" t="e">
        <f t="shared" si="88"/>
        <v>#REF!</v>
      </c>
      <c r="DZ11" s="48" t="e">
        <f>DY11+COUNTIF(DY$2:$DY11,DY11)-1</f>
        <v>#REF!</v>
      </c>
      <c r="EA11" s="49">
        <v>10</v>
      </c>
      <c r="EB11" t="e">
        <f t="shared" si="89"/>
        <v>#REF!</v>
      </c>
      <c r="EC11" s="45" t="e">
        <f t="shared" si="90"/>
        <v>#REF!</v>
      </c>
      <c r="EE11" s="120" t="e">
        <f t="shared" si="76"/>
        <v>#REF!</v>
      </c>
      <c r="EG11" s="48">
        <v>10</v>
      </c>
      <c r="EH11" s="49" t="e">
        <f t="shared" si="91"/>
        <v>#REF!</v>
      </c>
      <c r="EI11" s="48" t="e">
        <f>EH11+COUNTIF($EH$2:EH11,EH11)-1</f>
        <v>#REF!</v>
      </c>
      <c r="EJ11" s="45" t="s">
        <v>258</v>
      </c>
      <c r="EK11" s="45" t="e">
        <f>$DC$243</f>
        <v>#REF!</v>
      </c>
      <c r="EM11" s="49" t="e">
        <f t="shared" si="92"/>
        <v>#REF!</v>
      </c>
      <c r="EN11" s="48" t="e">
        <f>EM11+COUNTIF($EM$2:EM11,EM11)-1</f>
        <v>#REF!</v>
      </c>
      <c r="EO11" s="49">
        <v>10</v>
      </c>
      <c r="EP11" t="e">
        <f t="shared" si="93"/>
        <v>#REF!</v>
      </c>
      <c r="EQ11" s="45" t="e">
        <f t="shared" si="98"/>
        <v>#REF!</v>
      </c>
      <c r="ES11" s="49">
        <v>10</v>
      </c>
      <c r="ET11" t="e">
        <f t="shared" si="77"/>
        <v>#REF!</v>
      </c>
      <c r="EU11" s="45" t="e">
        <f t="shared" si="94"/>
        <v>#REF!</v>
      </c>
      <c r="EW11" s="48" t="e">
        <f t="shared" si="95"/>
        <v>#REF!</v>
      </c>
      <c r="EX11" s="48" t="e">
        <f>EW11+COUNTIF($EW$2:EW11,EW11)-1</f>
        <v>#REF!</v>
      </c>
      <c r="EY11" s="48">
        <v>10</v>
      </c>
      <c r="EZ11" s="45" t="e">
        <f>#REF!</f>
        <v>#REF!</v>
      </c>
      <c r="FA11" s="45" t="e">
        <f>#REF!</f>
        <v>#REF!</v>
      </c>
    </row>
    <row r="12" spans="1:174">
      <c r="A12" s="101">
        <v>11</v>
      </c>
      <c r="B12" s="135" t="e">
        <f t="shared" si="78"/>
        <v>#REF!</v>
      </c>
      <c r="C12" s="136" t="e">
        <f>B12+COUNTIF(B$2:$B12,B12)-1</f>
        <v>#REF!</v>
      </c>
      <c r="D12" s="137" t="str">
        <f>Tables!AI12</f>
        <v>Armenia</v>
      </c>
      <c r="E12" s="138" t="e">
        <f t="shared" si="79"/>
        <v>#REF!</v>
      </c>
      <c r="F12" s="47" t="e">
        <f>SUMIFS(#REF!,#REF!,'Graph Tables'!$D12)</f>
        <v>#REF!</v>
      </c>
      <c r="G12" s="47" t="e">
        <f>SUMIFS(#REF!,#REF!,'Graph Tables'!$D12)</f>
        <v>#REF!</v>
      </c>
      <c r="H12" s="47" t="e">
        <f>SUMIFS(#REF!,#REF!,'Graph Tables'!$D12)</f>
        <v>#REF!</v>
      </c>
      <c r="I12" s="47" t="e">
        <f>SUMIFS(#REF!,#REF!,'Graph Tables'!$D12)</f>
        <v>#REF!</v>
      </c>
      <c r="J12" s="47" t="e">
        <f>SUMIFS(#REF!,#REF!,'Graph Tables'!$D12)</f>
        <v>#REF!</v>
      </c>
      <c r="K12" s="47" t="e">
        <f>SUMIFS(#REF!,#REF!,'Graph Tables'!$D12)</f>
        <v>#REF!</v>
      </c>
      <c r="L12" s="47" t="e">
        <f>SUMIFS(#REF!,#REF!,'Graph Tables'!$D12)</f>
        <v>#REF!</v>
      </c>
      <c r="M12" s="47" t="e">
        <f>SUMIFS(#REF!,#REF!,'Graph Tables'!$D12)</f>
        <v>#REF!</v>
      </c>
      <c r="N12" s="47" t="e">
        <f>SUMIFS(#REF!,#REF!,'Graph Tables'!$D12)</f>
        <v>#REF!</v>
      </c>
      <c r="O12" s="47" t="e">
        <f>SUMIFS(#REF!,#REF!,'Graph Tables'!$D12)</f>
        <v>#REF!</v>
      </c>
      <c r="P12" s="47" t="e">
        <f>SUMIFS(#REF!,#REF!,'Graph Tables'!$D12)</f>
        <v>#REF!</v>
      </c>
      <c r="Q12" s="47" t="e">
        <f>SUMIFS(#REF!,#REF!,'Graph Tables'!$D12)</f>
        <v>#REF!</v>
      </c>
      <c r="R12" s="47" t="e">
        <f>SUMIFS(#REF!,#REF!,'Graph Tables'!$D12)</f>
        <v>#REF!</v>
      </c>
      <c r="S12" s="47" t="e">
        <f>SUMIFS(#REF!,#REF!,'Graph Tables'!$D12)</f>
        <v>#REF!</v>
      </c>
      <c r="T12" s="47" t="e">
        <f>SUMIFS(#REF!,#REF!,'Graph Tables'!$D12)</f>
        <v>#REF!</v>
      </c>
      <c r="U12" s="47" t="e">
        <f>SUMIFS(#REF!,#REF!,'Graph Tables'!$D12)</f>
        <v>#REF!</v>
      </c>
      <c r="V12" s="47" t="e">
        <f>SUMIFS(#REF!,#REF!,'Graph Tables'!$D12)</f>
        <v>#REF!</v>
      </c>
      <c r="W12" s="47" t="e">
        <f>SUMIFS(#REF!,#REF!,'Graph Tables'!$D12)</f>
        <v>#REF!</v>
      </c>
      <c r="X12" s="47" t="e">
        <f>SUMIFS(#REF!,#REF!,'Graph Tables'!$D12)</f>
        <v>#REF!</v>
      </c>
      <c r="Y12" s="47" t="e">
        <f>SUMIFS(#REF!,#REF!,'Graph Tables'!$D12)</f>
        <v>#REF!</v>
      </c>
      <c r="Z12" s="47" t="e">
        <f>SUMIFS(#REF!,#REF!,'Graph Tables'!$D12)</f>
        <v>#REF!</v>
      </c>
      <c r="AA12" s="47" t="e">
        <f>SUMIFS(#REF!,#REF!,'Graph Tables'!$D12)</f>
        <v>#REF!</v>
      </c>
      <c r="AB12" s="47" t="e">
        <f>SUMIFS(#REF!,#REF!,'Graph Tables'!$D12)</f>
        <v>#REF!</v>
      </c>
      <c r="AC12" s="47" t="e">
        <f>SUMIFS(#REF!,#REF!,'Graph Tables'!$D12)</f>
        <v>#REF!</v>
      </c>
      <c r="AD12" s="47"/>
      <c r="AE12" s="49">
        <v>11</v>
      </c>
      <c r="AF12" t="e">
        <f t="shared" si="80"/>
        <v>#REF!</v>
      </c>
      <c r="AG12" s="45" t="e">
        <f t="shared" si="96"/>
        <v>#REF!</v>
      </c>
      <c r="AH12" s="47"/>
      <c r="AI12" s="101" t="e">
        <f t="shared" si="81"/>
        <v>#REF!</v>
      </c>
      <c r="AJ12" s="101" t="e">
        <f>AI12+COUNTIF(AI$2:$AI12,AI12)-1</f>
        <v>#REF!</v>
      </c>
      <c r="AK12" s="103" t="str">
        <f t="shared" si="2"/>
        <v>Armenia</v>
      </c>
      <c r="AL12" s="71" t="e">
        <f t="shared" si="82"/>
        <v>#REF!</v>
      </c>
      <c r="AM12" s="45" t="e">
        <f t="shared" si="3"/>
        <v>#REF!</v>
      </c>
      <c r="AN12" s="45" t="e">
        <f t="shared" si="4"/>
        <v>#REF!</v>
      </c>
      <c r="AO12" s="45" t="e">
        <f t="shared" si="5"/>
        <v>#REF!</v>
      </c>
      <c r="AP12" s="45" t="e">
        <f t="shared" si="6"/>
        <v>#REF!</v>
      </c>
      <c r="AQ12" s="45" t="e">
        <f t="shared" si="7"/>
        <v>#REF!</v>
      </c>
      <c r="AR12" s="45" t="e">
        <f t="shared" si="8"/>
        <v>#REF!</v>
      </c>
      <c r="AS12" s="45" t="e">
        <f t="shared" si="9"/>
        <v>#REF!</v>
      </c>
      <c r="AT12" s="45" t="e">
        <f t="shared" si="10"/>
        <v>#REF!</v>
      </c>
      <c r="AU12" s="45" t="e">
        <f t="shared" si="11"/>
        <v>#REF!</v>
      </c>
      <c r="AV12" s="45" t="e">
        <f t="shared" si="12"/>
        <v>#REF!</v>
      </c>
      <c r="AW12" s="45" t="e">
        <f t="shared" si="13"/>
        <v>#REF!</v>
      </c>
      <c r="AX12" s="45" t="e">
        <f t="shared" si="14"/>
        <v>#REF!</v>
      </c>
      <c r="AY12" s="45" t="e">
        <f t="shared" si="15"/>
        <v>#REF!</v>
      </c>
      <c r="AZ12" s="45" t="e">
        <f t="shared" si="16"/>
        <v>#REF!</v>
      </c>
      <c r="BA12" s="45" t="e">
        <f t="shared" si="17"/>
        <v>#REF!</v>
      </c>
      <c r="BB12" s="45" t="e">
        <f t="shared" si="18"/>
        <v>#REF!</v>
      </c>
      <c r="BC12" s="45" t="e">
        <f t="shared" si="19"/>
        <v>#REF!</v>
      </c>
      <c r="BD12" s="45" t="e">
        <f t="shared" si="20"/>
        <v>#REF!</v>
      </c>
      <c r="BE12" s="45" t="e">
        <f t="shared" si="21"/>
        <v>#REF!</v>
      </c>
      <c r="BF12" s="45" t="e">
        <f t="shared" si="22"/>
        <v>#REF!</v>
      </c>
      <c r="BG12" s="45" t="e">
        <f t="shared" si="23"/>
        <v>#REF!</v>
      </c>
      <c r="BH12" s="45" t="e">
        <f t="shared" si="24"/>
        <v>#REF!</v>
      </c>
      <c r="BI12" s="45" t="e">
        <f t="shared" si="25"/>
        <v>#REF!</v>
      </c>
      <c r="BJ12" s="45" t="e">
        <f t="shared" si="26"/>
        <v>#REF!</v>
      </c>
      <c r="BK12" s="45"/>
      <c r="BL12" s="49">
        <v>11</v>
      </c>
      <c r="BM12" t="e">
        <f t="shared" si="83"/>
        <v>#REF!</v>
      </c>
      <c r="BN12" s="45" t="e">
        <f t="shared" si="97"/>
        <v>#REF!</v>
      </c>
      <c r="BO12" s="45">
        <f t="shared" si="27"/>
        <v>0</v>
      </c>
      <c r="BP12" s="45">
        <f t="shared" si="28"/>
        <v>0</v>
      </c>
      <c r="BQ12" s="45">
        <f t="shared" si="29"/>
        <v>0</v>
      </c>
      <c r="BR12" s="45">
        <f t="shared" si="30"/>
        <v>0</v>
      </c>
      <c r="BS12" s="45">
        <f t="shared" si="31"/>
        <v>0</v>
      </c>
      <c r="BT12" s="45">
        <f t="shared" si="32"/>
        <v>0</v>
      </c>
      <c r="BU12" s="45">
        <f t="shared" si="33"/>
        <v>0</v>
      </c>
      <c r="BV12" s="45">
        <f t="shared" si="34"/>
        <v>0</v>
      </c>
      <c r="BW12" s="45">
        <f t="shared" si="35"/>
        <v>0</v>
      </c>
      <c r="BX12" s="45">
        <f t="shared" si="36"/>
        <v>0</v>
      </c>
      <c r="BY12" s="45">
        <f t="shared" si="37"/>
        <v>0</v>
      </c>
      <c r="BZ12" s="45">
        <f t="shared" si="38"/>
        <v>0</v>
      </c>
      <c r="CA12" s="45">
        <f t="shared" si="39"/>
        <v>0</v>
      </c>
      <c r="CB12" s="45">
        <f t="shared" si="40"/>
        <v>0</v>
      </c>
      <c r="CC12" s="45">
        <f t="shared" si="41"/>
        <v>0</v>
      </c>
      <c r="CD12" s="45">
        <f t="shared" si="42"/>
        <v>0</v>
      </c>
      <c r="CE12" s="45">
        <f t="shared" si="43"/>
        <v>0</v>
      </c>
      <c r="CF12" s="45">
        <f t="shared" si="44"/>
        <v>0</v>
      </c>
      <c r="CG12" s="45">
        <f t="shared" si="45"/>
        <v>0</v>
      </c>
      <c r="CH12" s="45">
        <f t="shared" si="46"/>
        <v>0</v>
      </c>
      <c r="CI12" s="45">
        <f t="shared" si="47"/>
        <v>0</v>
      </c>
      <c r="CJ12" s="45">
        <f t="shared" si="48"/>
        <v>0</v>
      </c>
      <c r="CK12" s="45">
        <f t="shared" si="49"/>
        <v>0</v>
      </c>
      <c r="CL12" s="45">
        <f t="shared" si="50"/>
        <v>0</v>
      </c>
      <c r="CM12" s="45"/>
      <c r="CN12" s="106" t="e">
        <f t="shared" si="84"/>
        <v>#REF!</v>
      </c>
      <c r="CO12" s="106">
        <v>11</v>
      </c>
      <c r="CP12" s="101" t="e">
        <f t="shared" si="85"/>
        <v>#REF!</v>
      </c>
      <c r="CQ12" s="101" t="e">
        <f>CP12+COUNTIF($CP$2:CP12,CP12)-1</f>
        <v>#REF!</v>
      </c>
      <c r="CR12" s="103" t="str">
        <f t="shared" si="51"/>
        <v>Armenia</v>
      </c>
      <c r="CS12" s="71" t="e">
        <f t="shared" si="86"/>
        <v>#REF!</v>
      </c>
      <c r="CT12" s="45" t="e">
        <f t="shared" si="52"/>
        <v>#REF!</v>
      </c>
      <c r="CU12" s="45" t="e">
        <f t="shared" si="53"/>
        <v>#REF!</v>
      </c>
      <c r="CV12" s="45" t="e">
        <f t="shared" si="54"/>
        <v>#REF!</v>
      </c>
      <c r="CW12" s="45" t="e">
        <f t="shared" si="55"/>
        <v>#REF!</v>
      </c>
      <c r="CX12" s="45" t="e">
        <f t="shared" si="56"/>
        <v>#REF!</v>
      </c>
      <c r="CY12" s="45" t="e">
        <f t="shared" si="57"/>
        <v>#REF!</v>
      </c>
      <c r="CZ12" s="45" t="e">
        <f t="shared" si="58"/>
        <v>#REF!</v>
      </c>
      <c r="DA12" s="45" t="e">
        <f t="shared" si="59"/>
        <v>#REF!</v>
      </c>
      <c r="DB12" s="45" t="e">
        <f t="shared" si="60"/>
        <v>#REF!</v>
      </c>
      <c r="DC12" s="45" t="e">
        <f t="shared" si="61"/>
        <v>#REF!</v>
      </c>
      <c r="DD12" s="45" t="e">
        <f t="shared" si="62"/>
        <v>#REF!</v>
      </c>
      <c r="DE12" s="45" t="e">
        <f t="shared" si="63"/>
        <v>#REF!</v>
      </c>
      <c r="DF12" s="45" t="e">
        <f t="shared" si="64"/>
        <v>#REF!</v>
      </c>
      <c r="DG12" s="45" t="e">
        <f t="shared" si="65"/>
        <v>#REF!</v>
      </c>
      <c r="DH12" s="45" t="e">
        <f t="shared" si="66"/>
        <v>#REF!</v>
      </c>
      <c r="DI12" s="45" t="e">
        <f t="shared" si="67"/>
        <v>#REF!</v>
      </c>
      <c r="DJ12" s="45" t="e">
        <f t="shared" si="68"/>
        <v>#REF!</v>
      </c>
      <c r="DK12" s="45" t="e">
        <f t="shared" si="69"/>
        <v>#REF!</v>
      </c>
      <c r="DL12" s="45" t="e">
        <f t="shared" si="70"/>
        <v>#REF!</v>
      </c>
      <c r="DM12" s="45" t="e">
        <f t="shared" si="71"/>
        <v>#REF!</v>
      </c>
      <c r="DN12" s="45" t="e">
        <f t="shared" si="72"/>
        <v>#REF!</v>
      </c>
      <c r="DO12" s="45" t="e">
        <f t="shared" si="73"/>
        <v>#REF!</v>
      </c>
      <c r="DP12" s="45" t="e">
        <f t="shared" si="74"/>
        <v>#REF!</v>
      </c>
      <c r="DQ12" s="45" t="e">
        <f t="shared" si="75"/>
        <v>#REF!</v>
      </c>
      <c r="DS12" s="48">
        <v>11</v>
      </c>
      <c r="DT12" s="49" t="e">
        <f t="shared" si="87"/>
        <v>#REF!</v>
      </c>
      <c r="DU12" s="48" t="e">
        <f>DT12+COUNTIF(DT$2:$DT12,DT12)-1</f>
        <v>#REF!</v>
      </c>
      <c r="DV12" s="108" t="s">
        <v>307</v>
      </c>
      <c r="DW12" s="45" t="e">
        <f>P243</f>
        <v>#REF!</v>
      </c>
      <c r="DY12" s="49" t="e">
        <f t="shared" si="88"/>
        <v>#REF!</v>
      </c>
      <c r="DZ12" s="48" t="e">
        <f>DY12+COUNTIF(DY$2:$DY12,DY12)-1</f>
        <v>#REF!</v>
      </c>
      <c r="EA12" s="49">
        <v>11</v>
      </c>
      <c r="EB12" t="e">
        <f t="shared" si="89"/>
        <v>#REF!</v>
      </c>
      <c r="EC12" s="45" t="e">
        <f t="shared" si="90"/>
        <v>#REF!</v>
      </c>
      <c r="EE12" s="120" t="e">
        <f t="shared" si="76"/>
        <v>#REF!</v>
      </c>
      <c r="EG12" s="48">
        <v>11</v>
      </c>
      <c r="EH12" s="49" t="e">
        <f t="shared" si="91"/>
        <v>#REF!</v>
      </c>
      <c r="EI12" s="48" t="e">
        <f>EH12+COUNTIF($EH$2:EH12,EH12)-1</f>
        <v>#REF!</v>
      </c>
      <c r="EJ12" s="108" t="s">
        <v>307</v>
      </c>
      <c r="EK12" s="45" t="e">
        <f>$DD$243</f>
        <v>#REF!</v>
      </c>
      <c r="EM12" s="49" t="e">
        <f t="shared" si="92"/>
        <v>#REF!</v>
      </c>
      <c r="EN12" s="48" t="e">
        <f>EM12+COUNTIF($EM$2:EM12,EM12)-1</f>
        <v>#REF!</v>
      </c>
      <c r="EO12" s="49">
        <v>11</v>
      </c>
      <c r="EP12" t="e">
        <f t="shared" si="93"/>
        <v>#REF!</v>
      </c>
      <c r="EQ12" s="45" t="e">
        <f t="shared" si="98"/>
        <v>#REF!</v>
      </c>
      <c r="FC12" s="59" t="s">
        <v>292</v>
      </c>
      <c r="FD12" s="46"/>
      <c r="FE12" s="46"/>
      <c r="FF12" s="63">
        <f>LARGE($FJ$12:$FM$12,4)</f>
        <v>1</v>
      </c>
      <c r="FG12" s="63">
        <f>LARGE($FJ$12:$FM$12,3)</f>
        <v>1</v>
      </c>
      <c r="FH12" s="63">
        <f>LARGE($FJ$12:$FM$12,2)</f>
        <v>1</v>
      </c>
      <c r="FI12" s="63">
        <f>LARGE($FJ$12:$FM$12,1)</f>
        <v>1</v>
      </c>
      <c r="FJ12" s="64">
        <f t="shared" ref="FJ12:FM13" si="99">IFERROR(VLOOKUP(FJ14,Period,2,FALSE),1)</f>
        <v>1</v>
      </c>
      <c r="FK12" s="64">
        <f t="shared" si="99"/>
        <v>1</v>
      </c>
      <c r="FL12" s="64">
        <f t="shared" si="99"/>
        <v>1</v>
      </c>
      <c r="FM12" s="64">
        <f t="shared" si="99"/>
        <v>1</v>
      </c>
    </row>
    <row r="13" spans="1:174">
      <c r="A13" s="101">
        <v>12</v>
      </c>
      <c r="B13" s="135" t="e">
        <f t="shared" si="78"/>
        <v>#REF!</v>
      </c>
      <c r="C13" s="136" t="e">
        <f>B13+COUNTIF(B$2:$B13,B13)-1</f>
        <v>#REF!</v>
      </c>
      <c r="D13" s="137" t="str">
        <f>Tables!AI13</f>
        <v>Aruba</v>
      </c>
      <c r="E13" s="138" t="e">
        <f t="shared" si="79"/>
        <v>#REF!</v>
      </c>
      <c r="F13" s="47" t="e">
        <f>SUMIFS(#REF!,#REF!,'Graph Tables'!$D13)</f>
        <v>#REF!</v>
      </c>
      <c r="G13" s="47" t="e">
        <f>SUMIFS(#REF!,#REF!,'Graph Tables'!$D13)</f>
        <v>#REF!</v>
      </c>
      <c r="H13" s="47" t="e">
        <f>SUMIFS(#REF!,#REF!,'Graph Tables'!$D13)</f>
        <v>#REF!</v>
      </c>
      <c r="I13" s="47" t="e">
        <f>SUMIFS(#REF!,#REF!,'Graph Tables'!$D13)</f>
        <v>#REF!</v>
      </c>
      <c r="J13" s="47" t="e">
        <f>SUMIFS(#REF!,#REF!,'Graph Tables'!$D13)</f>
        <v>#REF!</v>
      </c>
      <c r="K13" s="47" t="e">
        <f>SUMIFS(#REF!,#REF!,'Graph Tables'!$D13)</f>
        <v>#REF!</v>
      </c>
      <c r="L13" s="47" t="e">
        <f>SUMIFS(#REF!,#REF!,'Graph Tables'!$D13)</f>
        <v>#REF!</v>
      </c>
      <c r="M13" s="47" t="e">
        <f>SUMIFS(#REF!,#REF!,'Graph Tables'!$D13)</f>
        <v>#REF!</v>
      </c>
      <c r="N13" s="47" t="e">
        <f>SUMIFS(#REF!,#REF!,'Graph Tables'!$D13)</f>
        <v>#REF!</v>
      </c>
      <c r="O13" s="47" t="e">
        <f>SUMIFS(#REF!,#REF!,'Graph Tables'!$D13)</f>
        <v>#REF!</v>
      </c>
      <c r="P13" s="47" t="e">
        <f>SUMIFS(#REF!,#REF!,'Graph Tables'!$D13)</f>
        <v>#REF!</v>
      </c>
      <c r="Q13" s="47" t="e">
        <f>SUMIFS(#REF!,#REF!,'Graph Tables'!$D13)</f>
        <v>#REF!</v>
      </c>
      <c r="R13" s="47" t="e">
        <f>SUMIFS(#REF!,#REF!,'Graph Tables'!$D13)</f>
        <v>#REF!</v>
      </c>
      <c r="S13" s="47" t="e">
        <f>SUMIFS(#REF!,#REF!,'Graph Tables'!$D13)</f>
        <v>#REF!</v>
      </c>
      <c r="T13" s="47" t="e">
        <f>SUMIFS(#REF!,#REF!,'Graph Tables'!$D13)</f>
        <v>#REF!</v>
      </c>
      <c r="U13" s="47" t="e">
        <f>SUMIFS(#REF!,#REF!,'Graph Tables'!$D13)</f>
        <v>#REF!</v>
      </c>
      <c r="V13" s="47" t="e">
        <f>SUMIFS(#REF!,#REF!,'Graph Tables'!$D13)</f>
        <v>#REF!</v>
      </c>
      <c r="W13" s="47" t="e">
        <f>SUMIFS(#REF!,#REF!,'Graph Tables'!$D13)</f>
        <v>#REF!</v>
      </c>
      <c r="X13" s="47" t="e">
        <f>SUMIFS(#REF!,#REF!,'Graph Tables'!$D13)</f>
        <v>#REF!</v>
      </c>
      <c r="Y13" s="47" t="e">
        <f>SUMIFS(#REF!,#REF!,'Graph Tables'!$D13)</f>
        <v>#REF!</v>
      </c>
      <c r="Z13" s="47" t="e">
        <f>SUMIFS(#REF!,#REF!,'Graph Tables'!$D13)</f>
        <v>#REF!</v>
      </c>
      <c r="AA13" s="47" t="e">
        <f>SUMIFS(#REF!,#REF!,'Graph Tables'!$D13)</f>
        <v>#REF!</v>
      </c>
      <c r="AB13" s="47" t="e">
        <f>SUMIFS(#REF!,#REF!,'Graph Tables'!$D13)</f>
        <v>#REF!</v>
      </c>
      <c r="AC13" s="47" t="e">
        <f>SUMIFS(#REF!,#REF!,'Graph Tables'!$D13)</f>
        <v>#REF!</v>
      </c>
      <c r="AD13" s="47"/>
      <c r="AE13" s="49">
        <v>12</v>
      </c>
      <c r="AF13" t="e">
        <f t="shared" si="80"/>
        <v>#REF!</v>
      </c>
      <c r="AG13" s="45" t="e">
        <f t="shared" si="96"/>
        <v>#REF!</v>
      </c>
      <c r="AH13" s="47"/>
      <c r="AI13" s="101" t="e">
        <f t="shared" si="81"/>
        <v>#REF!</v>
      </c>
      <c r="AJ13" s="101" t="e">
        <f>AI13+COUNTIF(AI$2:$AI13,AI13)-1</f>
        <v>#REF!</v>
      </c>
      <c r="AK13" s="103" t="str">
        <f t="shared" si="2"/>
        <v>Aruba</v>
      </c>
      <c r="AL13" s="71" t="e">
        <f t="shared" si="82"/>
        <v>#REF!</v>
      </c>
      <c r="AM13" s="45" t="e">
        <f t="shared" si="3"/>
        <v>#REF!</v>
      </c>
      <c r="AN13" s="45" t="e">
        <f t="shared" si="4"/>
        <v>#REF!</v>
      </c>
      <c r="AO13" s="45" t="e">
        <f t="shared" si="5"/>
        <v>#REF!</v>
      </c>
      <c r="AP13" s="45" t="e">
        <f t="shared" si="6"/>
        <v>#REF!</v>
      </c>
      <c r="AQ13" s="45" t="e">
        <f t="shared" si="7"/>
        <v>#REF!</v>
      </c>
      <c r="AR13" s="45" t="e">
        <f t="shared" si="8"/>
        <v>#REF!</v>
      </c>
      <c r="AS13" s="45" t="e">
        <f t="shared" si="9"/>
        <v>#REF!</v>
      </c>
      <c r="AT13" s="45" t="e">
        <f t="shared" si="10"/>
        <v>#REF!</v>
      </c>
      <c r="AU13" s="45" t="e">
        <f t="shared" si="11"/>
        <v>#REF!</v>
      </c>
      <c r="AV13" s="45" t="e">
        <f t="shared" si="12"/>
        <v>#REF!</v>
      </c>
      <c r="AW13" s="45" t="e">
        <f t="shared" si="13"/>
        <v>#REF!</v>
      </c>
      <c r="AX13" s="45" t="e">
        <f t="shared" si="14"/>
        <v>#REF!</v>
      </c>
      <c r="AY13" s="45" t="e">
        <f t="shared" si="15"/>
        <v>#REF!</v>
      </c>
      <c r="AZ13" s="45" t="e">
        <f t="shared" si="16"/>
        <v>#REF!</v>
      </c>
      <c r="BA13" s="45" t="e">
        <f t="shared" si="17"/>
        <v>#REF!</v>
      </c>
      <c r="BB13" s="45" t="e">
        <f t="shared" si="18"/>
        <v>#REF!</v>
      </c>
      <c r="BC13" s="45" t="e">
        <f t="shared" si="19"/>
        <v>#REF!</v>
      </c>
      <c r="BD13" s="45" t="e">
        <f t="shared" si="20"/>
        <v>#REF!</v>
      </c>
      <c r="BE13" s="45" t="e">
        <f t="shared" si="21"/>
        <v>#REF!</v>
      </c>
      <c r="BF13" s="45" t="e">
        <f t="shared" si="22"/>
        <v>#REF!</v>
      </c>
      <c r="BG13" s="45" t="e">
        <f t="shared" si="23"/>
        <v>#REF!</v>
      </c>
      <c r="BH13" s="45" t="e">
        <f t="shared" si="24"/>
        <v>#REF!</v>
      </c>
      <c r="BI13" s="45" t="e">
        <f t="shared" si="25"/>
        <v>#REF!</v>
      </c>
      <c r="BJ13" s="45" t="e">
        <f t="shared" si="26"/>
        <v>#REF!</v>
      </c>
      <c r="BK13" s="45"/>
      <c r="BL13" s="49">
        <v>12</v>
      </c>
      <c r="BM13" t="e">
        <f t="shared" si="83"/>
        <v>#REF!</v>
      </c>
      <c r="BN13" s="45" t="e">
        <f t="shared" si="97"/>
        <v>#REF!</v>
      </c>
      <c r="BO13" s="45">
        <f t="shared" si="27"/>
        <v>0</v>
      </c>
      <c r="BP13" s="45">
        <f t="shared" si="28"/>
        <v>0</v>
      </c>
      <c r="BQ13" s="45">
        <f t="shared" si="29"/>
        <v>0</v>
      </c>
      <c r="BR13" s="45">
        <f t="shared" si="30"/>
        <v>0</v>
      </c>
      <c r="BS13" s="45">
        <f t="shared" si="31"/>
        <v>0</v>
      </c>
      <c r="BT13" s="45">
        <f t="shared" si="32"/>
        <v>0</v>
      </c>
      <c r="BU13" s="45">
        <f t="shared" si="33"/>
        <v>0</v>
      </c>
      <c r="BV13" s="45">
        <f t="shared" si="34"/>
        <v>0</v>
      </c>
      <c r="BW13" s="45">
        <f t="shared" si="35"/>
        <v>0</v>
      </c>
      <c r="BX13" s="45">
        <f t="shared" si="36"/>
        <v>0</v>
      </c>
      <c r="BY13" s="45">
        <f t="shared" si="37"/>
        <v>0</v>
      </c>
      <c r="BZ13" s="45">
        <f t="shared" si="38"/>
        <v>0</v>
      </c>
      <c r="CA13" s="45">
        <f t="shared" si="39"/>
        <v>0</v>
      </c>
      <c r="CB13" s="45">
        <f t="shared" si="40"/>
        <v>0</v>
      </c>
      <c r="CC13" s="45">
        <f t="shared" si="41"/>
        <v>0</v>
      </c>
      <c r="CD13" s="45">
        <f t="shared" si="42"/>
        <v>0</v>
      </c>
      <c r="CE13" s="45">
        <f t="shared" si="43"/>
        <v>0</v>
      </c>
      <c r="CF13" s="45">
        <f t="shared" si="44"/>
        <v>0</v>
      </c>
      <c r="CG13" s="45">
        <f t="shared" si="45"/>
        <v>0</v>
      </c>
      <c r="CH13" s="45">
        <f t="shared" si="46"/>
        <v>0</v>
      </c>
      <c r="CI13" s="45">
        <f t="shared" si="47"/>
        <v>0</v>
      </c>
      <c r="CJ13" s="45">
        <f t="shared" si="48"/>
        <v>0</v>
      </c>
      <c r="CK13" s="45">
        <f t="shared" si="49"/>
        <v>0</v>
      </c>
      <c r="CL13" s="45">
        <f t="shared" si="50"/>
        <v>0</v>
      </c>
      <c r="CM13" s="45"/>
      <c r="CN13" s="106" t="e">
        <f t="shared" si="84"/>
        <v>#REF!</v>
      </c>
      <c r="CO13" s="106">
        <v>12</v>
      </c>
      <c r="CP13" s="101" t="e">
        <f t="shared" si="85"/>
        <v>#REF!</v>
      </c>
      <c r="CQ13" s="101" t="e">
        <f>CP13+COUNTIF($CP$2:CP13,CP13)-1</f>
        <v>#REF!</v>
      </c>
      <c r="CR13" s="103" t="str">
        <f t="shared" si="51"/>
        <v>Aruba</v>
      </c>
      <c r="CS13" s="71" t="e">
        <f t="shared" si="86"/>
        <v>#REF!</v>
      </c>
      <c r="CT13" s="45" t="e">
        <f t="shared" si="52"/>
        <v>#REF!</v>
      </c>
      <c r="CU13" s="45" t="e">
        <f t="shared" si="53"/>
        <v>#REF!</v>
      </c>
      <c r="CV13" s="45" t="e">
        <f t="shared" si="54"/>
        <v>#REF!</v>
      </c>
      <c r="CW13" s="45" t="e">
        <f t="shared" si="55"/>
        <v>#REF!</v>
      </c>
      <c r="CX13" s="45" t="e">
        <f t="shared" si="56"/>
        <v>#REF!</v>
      </c>
      <c r="CY13" s="45" t="e">
        <f t="shared" si="57"/>
        <v>#REF!</v>
      </c>
      <c r="CZ13" s="45" t="e">
        <f t="shared" si="58"/>
        <v>#REF!</v>
      </c>
      <c r="DA13" s="45" t="e">
        <f t="shared" si="59"/>
        <v>#REF!</v>
      </c>
      <c r="DB13" s="45" t="e">
        <f t="shared" si="60"/>
        <v>#REF!</v>
      </c>
      <c r="DC13" s="45" t="e">
        <f t="shared" si="61"/>
        <v>#REF!</v>
      </c>
      <c r="DD13" s="45" t="e">
        <f t="shared" si="62"/>
        <v>#REF!</v>
      </c>
      <c r="DE13" s="45" t="e">
        <f t="shared" si="63"/>
        <v>#REF!</v>
      </c>
      <c r="DF13" s="45" t="e">
        <f t="shared" si="64"/>
        <v>#REF!</v>
      </c>
      <c r="DG13" s="45" t="e">
        <f t="shared" si="65"/>
        <v>#REF!</v>
      </c>
      <c r="DH13" s="45" t="e">
        <f t="shared" si="66"/>
        <v>#REF!</v>
      </c>
      <c r="DI13" s="45" t="e">
        <f t="shared" si="67"/>
        <v>#REF!</v>
      </c>
      <c r="DJ13" s="45" t="e">
        <f t="shared" si="68"/>
        <v>#REF!</v>
      </c>
      <c r="DK13" s="45" t="e">
        <f t="shared" si="69"/>
        <v>#REF!</v>
      </c>
      <c r="DL13" s="45" t="e">
        <f t="shared" si="70"/>
        <v>#REF!</v>
      </c>
      <c r="DM13" s="45" t="e">
        <f t="shared" si="71"/>
        <v>#REF!</v>
      </c>
      <c r="DN13" s="45" t="e">
        <f t="shared" si="72"/>
        <v>#REF!</v>
      </c>
      <c r="DO13" s="45" t="e">
        <f t="shared" si="73"/>
        <v>#REF!</v>
      </c>
      <c r="DP13" s="45" t="e">
        <f t="shared" si="74"/>
        <v>#REF!</v>
      </c>
      <c r="DQ13" s="45" t="e">
        <f t="shared" si="75"/>
        <v>#REF!</v>
      </c>
      <c r="DS13" s="48">
        <v>12</v>
      </c>
      <c r="DT13" s="49" t="e">
        <f t="shared" si="87"/>
        <v>#REF!</v>
      </c>
      <c r="DU13" s="48" t="e">
        <f>DT13+COUNTIF(DT$2:$DT13,DT13)-1</f>
        <v>#REF!</v>
      </c>
      <c r="DV13" s="45" t="s">
        <v>259</v>
      </c>
      <c r="DW13" s="45" t="e">
        <f>Q243</f>
        <v>#REF!</v>
      </c>
      <c r="DY13" s="49" t="e">
        <f t="shared" si="88"/>
        <v>#REF!</v>
      </c>
      <c r="DZ13" s="48" t="e">
        <f>DY13+COUNTIF(DY$2:$DY13,DY13)-1</f>
        <v>#REF!</v>
      </c>
      <c r="EA13" s="49">
        <v>12</v>
      </c>
      <c r="EB13" t="e">
        <f t="shared" si="89"/>
        <v>#REF!</v>
      </c>
      <c r="EC13" s="45" t="e">
        <f t="shared" si="90"/>
        <v>#REF!</v>
      </c>
      <c r="EE13" s="120" t="e">
        <f t="shared" si="76"/>
        <v>#REF!</v>
      </c>
      <c r="EG13" s="48">
        <v>12</v>
      </c>
      <c r="EH13" s="49" t="e">
        <f t="shared" si="91"/>
        <v>#REF!</v>
      </c>
      <c r="EI13" s="48" t="e">
        <f>EH13+COUNTIF($EH$2:EH13,EH13)-1</f>
        <v>#REF!</v>
      </c>
      <c r="EJ13" s="45" t="s">
        <v>259</v>
      </c>
      <c r="EK13" s="45" t="e">
        <f>$DE$243</f>
        <v>#REF!</v>
      </c>
      <c r="EM13" s="49" t="e">
        <f t="shared" si="92"/>
        <v>#REF!</v>
      </c>
      <c r="EN13" s="48" t="e">
        <f>EM13+COUNTIF($EM$2:EM13,EM13)-1</f>
        <v>#REF!</v>
      </c>
      <c r="EO13" s="49">
        <v>12</v>
      </c>
      <c r="EP13" t="e">
        <f t="shared" si="93"/>
        <v>#REF!</v>
      </c>
      <c r="EQ13" s="45" t="e">
        <f t="shared" si="98"/>
        <v>#REF!</v>
      </c>
      <c r="ES13" s="67" t="s">
        <v>308</v>
      </c>
      <c r="ET13" s="104" t="e">
        <f>IF(#REF!=0,"",10-COUNTIFS(FA2:FA11,0))</f>
        <v>#REF!</v>
      </c>
      <c r="FC13" s="59"/>
      <c r="FD13" s="46"/>
      <c r="FE13" s="46"/>
      <c r="FF13" s="63">
        <f>COUNTIF($FJ$14:$FM$14,FF$14)</f>
        <v>0</v>
      </c>
      <c r="FG13" s="63">
        <f>COUNTIF($FJ$14:$FM$14,FG$14)</f>
        <v>0</v>
      </c>
      <c r="FH13" s="63">
        <f>COUNTIF($FJ$14:$FM$14,FH$14)</f>
        <v>0</v>
      </c>
      <c r="FI13" s="63">
        <f>COUNTIF($FJ$14:$FM$14,FI$14)</f>
        <v>0</v>
      </c>
      <c r="FJ13" s="64">
        <f t="shared" si="99"/>
        <v>1</v>
      </c>
      <c r="FK13" s="64">
        <f t="shared" si="99"/>
        <v>1</v>
      </c>
      <c r="FL13" s="64">
        <f t="shared" si="99"/>
        <v>1</v>
      </c>
      <c r="FM13" s="64">
        <f t="shared" si="99"/>
        <v>1</v>
      </c>
    </row>
    <row r="14" spans="1:174">
      <c r="A14" s="101">
        <v>13</v>
      </c>
      <c r="B14" s="135" t="e">
        <f t="shared" si="78"/>
        <v>#REF!</v>
      </c>
      <c r="C14" s="136" t="e">
        <f>B14+COUNTIF(B$2:$B14,B14)-1</f>
        <v>#REF!</v>
      </c>
      <c r="D14" s="137" t="str">
        <f>Tables!AI14</f>
        <v>Australia</v>
      </c>
      <c r="E14" s="138" t="e">
        <f t="shared" si="79"/>
        <v>#REF!</v>
      </c>
      <c r="F14" s="47" t="e">
        <f>SUMIFS(#REF!,#REF!,'Graph Tables'!$D14)</f>
        <v>#REF!</v>
      </c>
      <c r="G14" s="47" t="e">
        <f>SUMIFS(#REF!,#REF!,'Graph Tables'!$D14)</f>
        <v>#REF!</v>
      </c>
      <c r="H14" s="47" t="e">
        <f>SUMIFS(#REF!,#REF!,'Graph Tables'!$D14)</f>
        <v>#REF!</v>
      </c>
      <c r="I14" s="47" t="e">
        <f>SUMIFS(#REF!,#REF!,'Graph Tables'!$D14)</f>
        <v>#REF!</v>
      </c>
      <c r="J14" s="47" t="e">
        <f>SUMIFS(#REF!,#REF!,'Graph Tables'!$D14)</f>
        <v>#REF!</v>
      </c>
      <c r="K14" s="47" t="e">
        <f>SUMIFS(#REF!,#REF!,'Graph Tables'!$D14)</f>
        <v>#REF!</v>
      </c>
      <c r="L14" s="47" t="e">
        <f>SUMIFS(#REF!,#REF!,'Graph Tables'!$D14)</f>
        <v>#REF!</v>
      </c>
      <c r="M14" s="47" t="e">
        <f>SUMIFS(#REF!,#REF!,'Graph Tables'!$D14)</f>
        <v>#REF!</v>
      </c>
      <c r="N14" s="47" t="e">
        <f>SUMIFS(#REF!,#REF!,'Graph Tables'!$D14)</f>
        <v>#REF!</v>
      </c>
      <c r="O14" s="47" t="e">
        <f>SUMIFS(#REF!,#REF!,'Graph Tables'!$D14)</f>
        <v>#REF!</v>
      </c>
      <c r="P14" s="47" t="e">
        <f>SUMIFS(#REF!,#REF!,'Graph Tables'!$D14)</f>
        <v>#REF!</v>
      </c>
      <c r="Q14" s="47" t="e">
        <f>SUMIFS(#REF!,#REF!,'Graph Tables'!$D14)</f>
        <v>#REF!</v>
      </c>
      <c r="R14" s="47" t="e">
        <f>SUMIFS(#REF!,#REF!,'Graph Tables'!$D14)</f>
        <v>#REF!</v>
      </c>
      <c r="S14" s="47" t="e">
        <f>SUMIFS(#REF!,#REF!,'Graph Tables'!$D14)</f>
        <v>#REF!</v>
      </c>
      <c r="T14" s="47" t="e">
        <f>SUMIFS(#REF!,#REF!,'Graph Tables'!$D14)</f>
        <v>#REF!</v>
      </c>
      <c r="U14" s="47" t="e">
        <f>SUMIFS(#REF!,#REF!,'Graph Tables'!$D14)</f>
        <v>#REF!</v>
      </c>
      <c r="V14" s="47" t="e">
        <f>SUMIFS(#REF!,#REF!,'Graph Tables'!$D14)</f>
        <v>#REF!</v>
      </c>
      <c r="W14" s="47" t="e">
        <f>SUMIFS(#REF!,#REF!,'Graph Tables'!$D14)</f>
        <v>#REF!</v>
      </c>
      <c r="X14" s="47" t="e">
        <f>SUMIFS(#REF!,#REF!,'Graph Tables'!$D14)</f>
        <v>#REF!</v>
      </c>
      <c r="Y14" s="47" t="e">
        <f>SUMIFS(#REF!,#REF!,'Graph Tables'!$D14)</f>
        <v>#REF!</v>
      </c>
      <c r="Z14" s="47" t="e">
        <f>SUMIFS(#REF!,#REF!,'Graph Tables'!$D14)</f>
        <v>#REF!</v>
      </c>
      <c r="AA14" s="47" t="e">
        <f>SUMIFS(#REF!,#REF!,'Graph Tables'!$D14)</f>
        <v>#REF!</v>
      </c>
      <c r="AB14" s="47" t="e">
        <f>SUMIFS(#REF!,#REF!,'Graph Tables'!$D14)</f>
        <v>#REF!</v>
      </c>
      <c r="AC14" s="47" t="e">
        <f>SUMIFS(#REF!,#REF!,'Graph Tables'!$D14)</f>
        <v>#REF!</v>
      </c>
      <c r="AD14" s="47"/>
      <c r="AE14" s="49">
        <v>13</v>
      </c>
      <c r="AF14" t="e">
        <f t="shared" si="80"/>
        <v>#REF!</v>
      </c>
      <c r="AG14" s="45" t="e">
        <f t="shared" si="96"/>
        <v>#REF!</v>
      </c>
      <c r="AH14" s="47"/>
      <c r="AI14" s="101" t="e">
        <f t="shared" si="81"/>
        <v>#REF!</v>
      </c>
      <c r="AJ14" s="101" t="e">
        <f>AI14+COUNTIF(AI$2:$AI14,AI14)-1</f>
        <v>#REF!</v>
      </c>
      <c r="AK14" s="103" t="str">
        <f t="shared" si="2"/>
        <v>Australia</v>
      </c>
      <c r="AL14" s="71" t="e">
        <f t="shared" si="82"/>
        <v>#REF!</v>
      </c>
      <c r="AM14" s="45" t="e">
        <f t="shared" si="3"/>
        <v>#REF!</v>
      </c>
      <c r="AN14" s="45" t="e">
        <f t="shared" si="4"/>
        <v>#REF!</v>
      </c>
      <c r="AO14" s="45" t="e">
        <f t="shared" si="5"/>
        <v>#REF!</v>
      </c>
      <c r="AP14" s="45" t="e">
        <f t="shared" si="6"/>
        <v>#REF!</v>
      </c>
      <c r="AQ14" s="45" t="e">
        <f t="shared" si="7"/>
        <v>#REF!</v>
      </c>
      <c r="AR14" s="45" t="e">
        <f t="shared" si="8"/>
        <v>#REF!</v>
      </c>
      <c r="AS14" s="45" t="e">
        <f t="shared" si="9"/>
        <v>#REF!</v>
      </c>
      <c r="AT14" s="45" t="e">
        <f t="shared" si="10"/>
        <v>#REF!</v>
      </c>
      <c r="AU14" s="45" t="e">
        <f t="shared" si="11"/>
        <v>#REF!</v>
      </c>
      <c r="AV14" s="45" t="e">
        <f t="shared" si="12"/>
        <v>#REF!</v>
      </c>
      <c r="AW14" s="45" t="e">
        <f t="shared" si="13"/>
        <v>#REF!</v>
      </c>
      <c r="AX14" s="45" t="e">
        <f t="shared" si="14"/>
        <v>#REF!</v>
      </c>
      <c r="AY14" s="45" t="e">
        <f t="shared" si="15"/>
        <v>#REF!</v>
      </c>
      <c r="AZ14" s="45" t="e">
        <f t="shared" si="16"/>
        <v>#REF!</v>
      </c>
      <c r="BA14" s="45" t="e">
        <f t="shared" si="17"/>
        <v>#REF!</v>
      </c>
      <c r="BB14" s="45" t="e">
        <f t="shared" si="18"/>
        <v>#REF!</v>
      </c>
      <c r="BC14" s="45" t="e">
        <f t="shared" si="19"/>
        <v>#REF!</v>
      </c>
      <c r="BD14" s="45" t="e">
        <f t="shared" si="20"/>
        <v>#REF!</v>
      </c>
      <c r="BE14" s="45" t="e">
        <f t="shared" si="21"/>
        <v>#REF!</v>
      </c>
      <c r="BF14" s="45" t="e">
        <f t="shared" si="22"/>
        <v>#REF!</v>
      </c>
      <c r="BG14" s="45" t="e">
        <f t="shared" si="23"/>
        <v>#REF!</v>
      </c>
      <c r="BH14" s="45" t="e">
        <f t="shared" si="24"/>
        <v>#REF!</v>
      </c>
      <c r="BI14" s="45" t="e">
        <f t="shared" si="25"/>
        <v>#REF!</v>
      </c>
      <c r="BJ14" s="45" t="e">
        <f t="shared" si="26"/>
        <v>#REF!</v>
      </c>
      <c r="BK14" s="45"/>
      <c r="BL14" s="49">
        <v>13</v>
      </c>
      <c r="BM14" t="e">
        <f t="shared" si="83"/>
        <v>#REF!</v>
      </c>
      <c r="BN14" s="45" t="e">
        <f t="shared" si="97"/>
        <v>#REF!</v>
      </c>
      <c r="BO14" s="45">
        <f t="shared" si="27"/>
        <v>0</v>
      </c>
      <c r="BP14" s="45">
        <f t="shared" si="28"/>
        <v>0</v>
      </c>
      <c r="BQ14" s="45">
        <f t="shared" si="29"/>
        <v>0</v>
      </c>
      <c r="BR14" s="45">
        <f t="shared" si="30"/>
        <v>0</v>
      </c>
      <c r="BS14" s="45">
        <f t="shared" si="31"/>
        <v>0</v>
      </c>
      <c r="BT14" s="45">
        <f t="shared" si="32"/>
        <v>0</v>
      </c>
      <c r="BU14" s="45">
        <f t="shared" si="33"/>
        <v>0</v>
      </c>
      <c r="BV14" s="45">
        <f t="shared" si="34"/>
        <v>0</v>
      </c>
      <c r="BW14" s="45">
        <f t="shared" si="35"/>
        <v>0</v>
      </c>
      <c r="BX14" s="45">
        <f t="shared" si="36"/>
        <v>0</v>
      </c>
      <c r="BY14" s="45">
        <f t="shared" si="37"/>
        <v>0</v>
      </c>
      <c r="BZ14" s="45">
        <f t="shared" si="38"/>
        <v>0</v>
      </c>
      <c r="CA14" s="45">
        <f t="shared" si="39"/>
        <v>0</v>
      </c>
      <c r="CB14" s="45">
        <f t="shared" si="40"/>
        <v>0</v>
      </c>
      <c r="CC14" s="45">
        <f t="shared" si="41"/>
        <v>0</v>
      </c>
      <c r="CD14" s="45">
        <f t="shared" si="42"/>
        <v>0</v>
      </c>
      <c r="CE14" s="45">
        <f t="shared" si="43"/>
        <v>0</v>
      </c>
      <c r="CF14" s="45">
        <f t="shared" si="44"/>
        <v>0</v>
      </c>
      <c r="CG14" s="45">
        <f t="shared" si="45"/>
        <v>0</v>
      </c>
      <c r="CH14" s="45">
        <f t="shared" si="46"/>
        <v>0</v>
      </c>
      <c r="CI14" s="45">
        <f t="shared" si="47"/>
        <v>0</v>
      </c>
      <c r="CJ14" s="45">
        <f t="shared" si="48"/>
        <v>0</v>
      </c>
      <c r="CK14" s="45">
        <f t="shared" si="49"/>
        <v>0</v>
      </c>
      <c r="CL14" s="45">
        <f t="shared" si="50"/>
        <v>0</v>
      </c>
      <c r="CM14" s="45"/>
      <c r="CN14" s="106" t="e">
        <f t="shared" si="84"/>
        <v>#REF!</v>
      </c>
      <c r="CO14" s="106">
        <v>13</v>
      </c>
      <c r="CP14" s="101" t="e">
        <f t="shared" si="85"/>
        <v>#REF!</v>
      </c>
      <c r="CQ14" s="101" t="e">
        <f>CP14+COUNTIF($CP$2:CP14,CP14)-1</f>
        <v>#REF!</v>
      </c>
      <c r="CR14" s="103" t="str">
        <f t="shared" si="51"/>
        <v>Australia</v>
      </c>
      <c r="CS14" s="71" t="e">
        <f t="shared" si="86"/>
        <v>#REF!</v>
      </c>
      <c r="CT14" s="45" t="e">
        <f t="shared" si="52"/>
        <v>#REF!</v>
      </c>
      <c r="CU14" s="45" t="e">
        <f t="shared" si="53"/>
        <v>#REF!</v>
      </c>
      <c r="CV14" s="45" t="e">
        <f t="shared" si="54"/>
        <v>#REF!</v>
      </c>
      <c r="CW14" s="45" t="e">
        <f t="shared" si="55"/>
        <v>#REF!</v>
      </c>
      <c r="CX14" s="45" t="e">
        <f t="shared" si="56"/>
        <v>#REF!</v>
      </c>
      <c r="CY14" s="45" t="e">
        <f t="shared" si="57"/>
        <v>#REF!</v>
      </c>
      <c r="CZ14" s="45" t="e">
        <f t="shared" si="58"/>
        <v>#REF!</v>
      </c>
      <c r="DA14" s="45" t="e">
        <f t="shared" si="59"/>
        <v>#REF!</v>
      </c>
      <c r="DB14" s="45" t="e">
        <f t="shared" si="60"/>
        <v>#REF!</v>
      </c>
      <c r="DC14" s="45" t="e">
        <f t="shared" si="61"/>
        <v>#REF!</v>
      </c>
      <c r="DD14" s="45" t="e">
        <f t="shared" si="62"/>
        <v>#REF!</v>
      </c>
      <c r="DE14" s="45" t="e">
        <f t="shared" si="63"/>
        <v>#REF!</v>
      </c>
      <c r="DF14" s="45" t="e">
        <f t="shared" si="64"/>
        <v>#REF!</v>
      </c>
      <c r="DG14" s="45" t="e">
        <f t="shared" si="65"/>
        <v>#REF!</v>
      </c>
      <c r="DH14" s="45" t="e">
        <f t="shared" si="66"/>
        <v>#REF!</v>
      </c>
      <c r="DI14" s="45" t="e">
        <f t="shared" si="67"/>
        <v>#REF!</v>
      </c>
      <c r="DJ14" s="45" t="e">
        <f t="shared" si="68"/>
        <v>#REF!</v>
      </c>
      <c r="DK14" s="45" t="e">
        <f t="shared" si="69"/>
        <v>#REF!</v>
      </c>
      <c r="DL14" s="45" t="e">
        <f t="shared" si="70"/>
        <v>#REF!</v>
      </c>
      <c r="DM14" s="45" t="e">
        <f t="shared" si="71"/>
        <v>#REF!</v>
      </c>
      <c r="DN14" s="45" t="e">
        <f t="shared" si="72"/>
        <v>#REF!</v>
      </c>
      <c r="DO14" s="45" t="e">
        <f t="shared" si="73"/>
        <v>#REF!</v>
      </c>
      <c r="DP14" s="45" t="e">
        <f t="shared" si="74"/>
        <v>#REF!</v>
      </c>
      <c r="DQ14" s="45" t="e">
        <f t="shared" si="75"/>
        <v>#REF!</v>
      </c>
      <c r="DS14" s="48">
        <v>13</v>
      </c>
      <c r="DT14" s="49" t="e">
        <f t="shared" si="87"/>
        <v>#REF!</v>
      </c>
      <c r="DU14" s="48" t="e">
        <f>DT14+COUNTIF(DT$2:$DT14,DT14)-1</f>
        <v>#REF!</v>
      </c>
      <c r="DV14" s="45" t="s">
        <v>260</v>
      </c>
      <c r="DW14" s="45" t="e">
        <f>R243</f>
        <v>#REF!</v>
      </c>
      <c r="DY14" s="49" t="e">
        <f t="shared" si="88"/>
        <v>#REF!</v>
      </c>
      <c r="DZ14" s="48" t="e">
        <f>DY14+COUNTIF(DY$2:$DY14,DY14)-1</f>
        <v>#REF!</v>
      </c>
      <c r="EA14" s="49">
        <v>13</v>
      </c>
      <c r="EB14" t="e">
        <f t="shared" si="89"/>
        <v>#REF!</v>
      </c>
      <c r="EC14" s="45" t="e">
        <f t="shared" si="90"/>
        <v>#REF!</v>
      </c>
      <c r="EE14" s="120" t="e">
        <f t="shared" si="76"/>
        <v>#REF!</v>
      </c>
      <c r="EG14" s="48">
        <v>13</v>
      </c>
      <c r="EH14" s="49" t="e">
        <f t="shared" si="91"/>
        <v>#REF!</v>
      </c>
      <c r="EI14" s="48" t="e">
        <f>EH14+COUNTIF($EH$2:EH14,EH14)-1</f>
        <v>#REF!</v>
      </c>
      <c r="EJ14" s="45" t="s">
        <v>260</v>
      </c>
      <c r="EK14" s="45" t="e">
        <f>$DF$243</f>
        <v>#REF!</v>
      </c>
      <c r="EM14" s="49" t="e">
        <f t="shared" si="92"/>
        <v>#REF!</v>
      </c>
      <c r="EN14" s="48" t="e">
        <f>EM14+COUNTIF($EM$2:EM14,EM14)-1</f>
        <v>#REF!</v>
      </c>
      <c r="EO14" s="49">
        <v>13</v>
      </c>
      <c r="EP14" t="e">
        <f t="shared" si="93"/>
        <v>#REF!</v>
      </c>
      <c r="EQ14" s="45" t="e">
        <f t="shared" si="98"/>
        <v>#REF!</v>
      </c>
      <c r="ES14" s="67" t="s">
        <v>309</v>
      </c>
      <c r="ET14" s="104" t="e">
        <f>ROUND(IF(#REF!=0,0,SUM(EU2:EU11)*100),0)</f>
        <v>#REF!</v>
      </c>
      <c r="FC14" s="46" t="s">
        <v>310</v>
      </c>
      <c r="FD14" s="46" t="s">
        <v>295</v>
      </c>
      <c r="FE14" s="46"/>
      <c r="FF14" s="54" t="str">
        <f>VLOOKUP(FF12,PeriodNr,3,FALSE)</f>
        <v>Not reported</v>
      </c>
      <c r="FG14" s="54" t="str">
        <f>VLOOKUP(FG12,PeriodNr,3,FALSE)</f>
        <v>Not reported</v>
      </c>
      <c r="FH14" s="54" t="str">
        <f>VLOOKUP(FH12,PeriodNr,3,FALSE)</f>
        <v>Not reported</v>
      </c>
      <c r="FI14" s="54" t="str">
        <f>VLOOKUP(FI12,PeriodNr,3,FALSE)</f>
        <v>Not reported</v>
      </c>
      <c r="FJ14" s="54" t="e">
        <f>CONCATENATE(#REF!," ",#REF!)</f>
        <v>#REF!</v>
      </c>
      <c r="FK14" s="54" t="e">
        <f>CONCATENATE(#REF!," ",#REF!)</f>
        <v>#REF!</v>
      </c>
      <c r="FL14" s="54" t="e">
        <f>CONCATENATE(#REF!," ",#REF!)</f>
        <v>#REF!</v>
      </c>
      <c r="FM14" s="54" t="e">
        <f>CONCATENATE(#REF!," ",#REF!)</f>
        <v>#REF!</v>
      </c>
    </row>
    <row r="15" spans="1:174">
      <c r="A15" s="101">
        <v>14</v>
      </c>
      <c r="B15" s="135" t="e">
        <f t="shared" si="78"/>
        <v>#REF!</v>
      </c>
      <c r="C15" s="136" t="e">
        <f>B15+COUNTIF(B$2:$B15,B15)-1</f>
        <v>#REF!</v>
      </c>
      <c r="D15" s="137" t="str">
        <f>Tables!AI15</f>
        <v>Austria</v>
      </c>
      <c r="E15" s="138" t="e">
        <f t="shared" si="79"/>
        <v>#REF!</v>
      </c>
      <c r="F15" s="47" t="e">
        <f>SUMIFS(#REF!,#REF!,'Graph Tables'!$D15)</f>
        <v>#REF!</v>
      </c>
      <c r="G15" s="47" t="e">
        <f>SUMIFS(#REF!,#REF!,'Graph Tables'!$D15)</f>
        <v>#REF!</v>
      </c>
      <c r="H15" s="47" t="e">
        <f>SUMIFS(#REF!,#REF!,'Graph Tables'!$D15)</f>
        <v>#REF!</v>
      </c>
      <c r="I15" s="47" t="e">
        <f>SUMIFS(#REF!,#REF!,'Graph Tables'!$D15)</f>
        <v>#REF!</v>
      </c>
      <c r="J15" s="47" t="e">
        <f>SUMIFS(#REF!,#REF!,'Graph Tables'!$D15)</f>
        <v>#REF!</v>
      </c>
      <c r="K15" s="47" t="e">
        <f>SUMIFS(#REF!,#REF!,'Graph Tables'!$D15)</f>
        <v>#REF!</v>
      </c>
      <c r="L15" s="47" t="e">
        <f>SUMIFS(#REF!,#REF!,'Graph Tables'!$D15)</f>
        <v>#REF!</v>
      </c>
      <c r="M15" s="47" t="e">
        <f>SUMIFS(#REF!,#REF!,'Graph Tables'!$D15)</f>
        <v>#REF!</v>
      </c>
      <c r="N15" s="47" t="e">
        <f>SUMIFS(#REF!,#REF!,'Graph Tables'!$D15)</f>
        <v>#REF!</v>
      </c>
      <c r="O15" s="47" t="e">
        <f>SUMIFS(#REF!,#REF!,'Graph Tables'!$D15)</f>
        <v>#REF!</v>
      </c>
      <c r="P15" s="47" t="e">
        <f>SUMIFS(#REF!,#REF!,'Graph Tables'!$D15)</f>
        <v>#REF!</v>
      </c>
      <c r="Q15" s="47" t="e">
        <f>SUMIFS(#REF!,#REF!,'Graph Tables'!$D15)</f>
        <v>#REF!</v>
      </c>
      <c r="R15" s="47" t="e">
        <f>SUMIFS(#REF!,#REF!,'Graph Tables'!$D15)</f>
        <v>#REF!</v>
      </c>
      <c r="S15" s="47" t="e">
        <f>SUMIFS(#REF!,#REF!,'Graph Tables'!$D15)</f>
        <v>#REF!</v>
      </c>
      <c r="T15" s="47" t="e">
        <f>SUMIFS(#REF!,#REF!,'Graph Tables'!$D15)</f>
        <v>#REF!</v>
      </c>
      <c r="U15" s="47" t="e">
        <f>SUMIFS(#REF!,#REF!,'Graph Tables'!$D15)</f>
        <v>#REF!</v>
      </c>
      <c r="V15" s="47" t="e">
        <f>SUMIFS(#REF!,#REF!,'Graph Tables'!$D15)</f>
        <v>#REF!</v>
      </c>
      <c r="W15" s="47" t="e">
        <f>SUMIFS(#REF!,#REF!,'Graph Tables'!$D15)</f>
        <v>#REF!</v>
      </c>
      <c r="X15" s="47" t="e">
        <f>SUMIFS(#REF!,#REF!,'Graph Tables'!$D15)</f>
        <v>#REF!</v>
      </c>
      <c r="Y15" s="47" t="e">
        <f>SUMIFS(#REF!,#REF!,'Graph Tables'!$D15)</f>
        <v>#REF!</v>
      </c>
      <c r="Z15" s="47" t="e">
        <f>SUMIFS(#REF!,#REF!,'Graph Tables'!$D15)</f>
        <v>#REF!</v>
      </c>
      <c r="AA15" s="47" t="e">
        <f>SUMIFS(#REF!,#REF!,'Graph Tables'!$D15)</f>
        <v>#REF!</v>
      </c>
      <c r="AB15" s="47" t="e">
        <f>SUMIFS(#REF!,#REF!,'Graph Tables'!$D15)</f>
        <v>#REF!</v>
      </c>
      <c r="AC15" s="47" t="e">
        <f>SUMIFS(#REF!,#REF!,'Graph Tables'!$D15)</f>
        <v>#REF!</v>
      </c>
      <c r="AD15" s="47"/>
      <c r="AE15" s="49">
        <v>14</v>
      </c>
      <c r="AF15" t="e">
        <f t="shared" si="80"/>
        <v>#REF!</v>
      </c>
      <c r="AG15" s="45" t="e">
        <f t="shared" si="96"/>
        <v>#REF!</v>
      </c>
      <c r="AH15" s="47"/>
      <c r="AI15" s="101" t="e">
        <f t="shared" si="81"/>
        <v>#REF!</v>
      </c>
      <c r="AJ15" s="101" t="e">
        <f>AI15+COUNTIF(AI$2:$AI15,AI15)-1</f>
        <v>#REF!</v>
      </c>
      <c r="AK15" s="103" t="str">
        <f t="shared" si="2"/>
        <v>Austria</v>
      </c>
      <c r="AL15" s="71" t="e">
        <f t="shared" si="82"/>
        <v>#REF!</v>
      </c>
      <c r="AM15" s="45" t="e">
        <f t="shared" si="3"/>
        <v>#REF!</v>
      </c>
      <c r="AN15" s="45" t="e">
        <f t="shared" si="4"/>
        <v>#REF!</v>
      </c>
      <c r="AO15" s="45" t="e">
        <f t="shared" si="5"/>
        <v>#REF!</v>
      </c>
      <c r="AP15" s="45" t="e">
        <f t="shared" si="6"/>
        <v>#REF!</v>
      </c>
      <c r="AQ15" s="45" t="e">
        <f t="shared" si="7"/>
        <v>#REF!</v>
      </c>
      <c r="AR15" s="45" t="e">
        <f t="shared" si="8"/>
        <v>#REF!</v>
      </c>
      <c r="AS15" s="45" t="e">
        <f t="shared" si="9"/>
        <v>#REF!</v>
      </c>
      <c r="AT15" s="45" t="e">
        <f t="shared" si="10"/>
        <v>#REF!</v>
      </c>
      <c r="AU15" s="45" t="e">
        <f t="shared" si="11"/>
        <v>#REF!</v>
      </c>
      <c r="AV15" s="45" t="e">
        <f t="shared" si="12"/>
        <v>#REF!</v>
      </c>
      <c r="AW15" s="45" t="e">
        <f t="shared" si="13"/>
        <v>#REF!</v>
      </c>
      <c r="AX15" s="45" t="e">
        <f t="shared" si="14"/>
        <v>#REF!</v>
      </c>
      <c r="AY15" s="45" t="e">
        <f t="shared" si="15"/>
        <v>#REF!</v>
      </c>
      <c r="AZ15" s="45" t="e">
        <f t="shared" si="16"/>
        <v>#REF!</v>
      </c>
      <c r="BA15" s="45" t="e">
        <f t="shared" si="17"/>
        <v>#REF!</v>
      </c>
      <c r="BB15" s="45" t="e">
        <f t="shared" si="18"/>
        <v>#REF!</v>
      </c>
      <c r="BC15" s="45" t="e">
        <f t="shared" si="19"/>
        <v>#REF!</v>
      </c>
      <c r="BD15" s="45" t="e">
        <f t="shared" si="20"/>
        <v>#REF!</v>
      </c>
      <c r="BE15" s="45" t="e">
        <f t="shared" si="21"/>
        <v>#REF!</v>
      </c>
      <c r="BF15" s="45" t="e">
        <f t="shared" si="22"/>
        <v>#REF!</v>
      </c>
      <c r="BG15" s="45" t="e">
        <f t="shared" si="23"/>
        <v>#REF!</v>
      </c>
      <c r="BH15" s="45" t="e">
        <f t="shared" si="24"/>
        <v>#REF!</v>
      </c>
      <c r="BI15" s="45" t="e">
        <f t="shared" si="25"/>
        <v>#REF!</v>
      </c>
      <c r="BJ15" s="45" t="e">
        <f t="shared" si="26"/>
        <v>#REF!</v>
      </c>
      <c r="BK15" s="45"/>
      <c r="BL15" s="49">
        <v>14</v>
      </c>
      <c r="BM15" t="e">
        <f t="shared" si="83"/>
        <v>#REF!</v>
      </c>
      <c r="BN15" s="45" t="e">
        <f t="shared" si="97"/>
        <v>#REF!</v>
      </c>
      <c r="BO15" s="45">
        <f t="shared" si="27"/>
        <v>0</v>
      </c>
      <c r="BP15" s="45">
        <f t="shared" si="28"/>
        <v>0</v>
      </c>
      <c r="BQ15" s="45">
        <f t="shared" si="29"/>
        <v>0</v>
      </c>
      <c r="BR15" s="45">
        <f t="shared" si="30"/>
        <v>0</v>
      </c>
      <c r="BS15" s="45">
        <f t="shared" si="31"/>
        <v>0</v>
      </c>
      <c r="BT15" s="45">
        <f t="shared" si="32"/>
        <v>0</v>
      </c>
      <c r="BU15" s="45">
        <f t="shared" si="33"/>
        <v>0</v>
      </c>
      <c r="BV15" s="45">
        <f t="shared" si="34"/>
        <v>0</v>
      </c>
      <c r="BW15" s="45">
        <f t="shared" si="35"/>
        <v>0</v>
      </c>
      <c r="BX15" s="45">
        <f t="shared" si="36"/>
        <v>0</v>
      </c>
      <c r="BY15" s="45">
        <f t="shared" si="37"/>
        <v>0</v>
      </c>
      <c r="BZ15" s="45">
        <f t="shared" si="38"/>
        <v>0</v>
      </c>
      <c r="CA15" s="45">
        <f t="shared" si="39"/>
        <v>0</v>
      </c>
      <c r="CB15" s="45">
        <f t="shared" si="40"/>
        <v>0</v>
      </c>
      <c r="CC15" s="45">
        <f t="shared" si="41"/>
        <v>0</v>
      </c>
      <c r="CD15" s="45">
        <f t="shared" si="42"/>
        <v>0</v>
      </c>
      <c r="CE15" s="45">
        <f t="shared" si="43"/>
        <v>0</v>
      </c>
      <c r="CF15" s="45">
        <f t="shared" si="44"/>
        <v>0</v>
      </c>
      <c r="CG15" s="45">
        <f t="shared" si="45"/>
        <v>0</v>
      </c>
      <c r="CH15" s="45">
        <f t="shared" si="46"/>
        <v>0</v>
      </c>
      <c r="CI15" s="45">
        <f t="shared" si="47"/>
        <v>0</v>
      </c>
      <c r="CJ15" s="45">
        <f t="shared" si="48"/>
        <v>0</v>
      </c>
      <c r="CK15" s="45">
        <f t="shared" si="49"/>
        <v>0</v>
      </c>
      <c r="CL15" s="45">
        <f t="shared" si="50"/>
        <v>0</v>
      </c>
      <c r="CM15" s="45"/>
      <c r="CN15" s="106" t="e">
        <f t="shared" si="84"/>
        <v>#REF!</v>
      </c>
      <c r="CO15" s="106">
        <v>14</v>
      </c>
      <c r="CP15" s="101" t="e">
        <f t="shared" si="85"/>
        <v>#REF!</v>
      </c>
      <c r="CQ15" s="101" t="e">
        <f>CP15+COUNTIF($CP$2:CP15,CP15)-1</f>
        <v>#REF!</v>
      </c>
      <c r="CR15" s="103" t="str">
        <f t="shared" si="51"/>
        <v>Austria</v>
      </c>
      <c r="CS15" s="71" t="e">
        <f t="shared" si="86"/>
        <v>#REF!</v>
      </c>
      <c r="CT15" s="45" t="e">
        <f t="shared" si="52"/>
        <v>#REF!</v>
      </c>
      <c r="CU15" s="45" t="e">
        <f t="shared" si="53"/>
        <v>#REF!</v>
      </c>
      <c r="CV15" s="45" t="e">
        <f t="shared" si="54"/>
        <v>#REF!</v>
      </c>
      <c r="CW15" s="45" t="e">
        <f t="shared" si="55"/>
        <v>#REF!</v>
      </c>
      <c r="CX15" s="45" t="e">
        <f t="shared" si="56"/>
        <v>#REF!</v>
      </c>
      <c r="CY15" s="45" t="e">
        <f t="shared" si="57"/>
        <v>#REF!</v>
      </c>
      <c r="CZ15" s="45" t="e">
        <f t="shared" si="58"/>
        <v>#REF!</v>
      </c>
      <c r="DA15" s="45" t="e">
        <f t="shared" si="59"/>
        <v>#REF!</v>
      </c>
      <c r="DB15" s="45" t="e">
        <f t="shared" si="60"/>
        <v>#REF!</v>
      </c>
      <c r="DC15" s="45" t="e">
        <f t="shared" si="61"/>
        <v>#REF!</v>
      </c>
      <c r="DD15" s="45" t="e">
        <f t="shared" si="62"/>
        <v>#REF!</v>
      </c>
      <c r="DE15" s="45" t="e">
        <f t="shared" si="63"/>
        <v>#REF!</v>
      </c>
      <c r="DF15" s="45" t="e">
        <f t="shared" si="64"/>
        <v>#REF!</v>
      </c>
      <c r="DG15" s="45" t="e">
        <f t="shared" si="65"/>
        <v>#REF!</v>
      </c>
      <c r="DH15" s="45" t="e">
        <f t="shared" si="66"/>
        <v>#REF!</v>
      </c>
      <c r="DI15" s="45" t="e">
        <f t="shared" si="67"/>
        <v>#REF!</v>
      </c>
      <c r="DJ15" s="45" t="e">
        <f t="shared" si="68"/>
        <v>#REF!</v>
      </c>
      <c r="DK15" s="45" t="e">
        <f t="shared" si="69"/>
        <v>#REF!</v>
      </c>
      <c r="DL15" s="45" t="e">
        <f t="shared" si="70"/>
        <v>#REF!</v>
      </c>
      <c r="DM15" s="45" t="e">
        <f t="shared" si="71"/>
        <v>#REF!</v>
      </c>
      <c r="DN15" s="45" t="e">
        <f t="shared" si="72"/>
        <v>#REF!</v>
      </c>
      <c r="DO15" s="45" t="e">
        <f t="shared" si="73"/>
        <v>#REF!</v>
      </c>
      <c r="DP15" s="45" t="e">
        <f t="shared" si="74"/>
        <v>#REF!</v>
      </c>
      <c r="DQ15" s="45" t="e">
        <f t="shared" si="75"/>
        <v>#REF!</v>
      </c>
      <c r="DS15" s="48">
        <v>14</v>
      </c>
      <c r="DT15" s="49" t="e">
        <f t="shared" si="87"/>
        <v>#REF!</v>
      </c>
      <c r="DU15" s="48" t="e">
        <f>DT15+COUNTIF(DT$2:$DT15,DT15)-1</f>
        <v>#REF!</v>
      </c>
      <c r="DV15" s="45" t="s">
        <v>261</v>
      </c>
      <c r="DW15" s="45" t="e">
        <f>S243</f>
        <v>#REF!</v>
      </c>
      <c r="DY15" s="49" t="e">
        <f t="shared" si="88"/>
        <v>#REF!</v>
      </c>
      <c r="DZ15" s="48" t="e">
        <f>DY15+COUNTIF(DY$2:$DY15,DY15)-1</f>
        <v>#REF!</v>
      </c>
      <c r="EA15" s="49">
        <v>14</v>
      </c>
      <c r="EB15" t="e">
        <f t="shared" si="89"/>
        <v>#REF!</v>
      </c>
      <c r="EC15" s="45" t="e">
        <f t="shared" si="90"/>
        <v>#REF!</v>
      </c>
      <c r="EE15" s="120" t="e">
        <f t="shared" si="76"/>
        <v>#REF!</v>
      </c>
      <c r="EG15" s="48">
        <v>14</v>
      </c>
      <c r="EH15" s="49" t="e">
        <f t="shared" si="91"/>
        <v>#REF!</v>
      </c>
      <c r="EI15" s="48" t="e">
        <f>EH15+COUNTIF($EH$2:EH15,EH15)-1</f>
        <v>#REF!</v>
      </c>
      <c r="EJ15" s="45" t="s">
        <v>261</v>
      </c>
      <c r="EK15" s="45" t="e">
        <f>$DG$243</f>
        <v>#REF!</v>
      </c>
      <c r="EM15" s="49" t="e">
        <f t="shared" si="92"/>
        <v>#REF!</v>
      </c>
      <c r="EN15" s="48" t="e">
        <f>EM15+COUNTIF($EM$2:EM15,EM15)-1</f>
        <v>#REF!</v>
      </c>
      <c r="EO15" s="49">
        <v>14</v>
      </c>
      <c r="EP15" t="e">
        <f t="shared" si="93"/>
        <v>#REF!</v>
      </c>
      <c r="EQ15" s="45" t="e">
        <f t="shared" si="98"/>
        <v>#REF!</v>
      </c>
      <c r="ES15" s="67" t="s">
        <v>311</v>
      </c>
      <c r="ET15" s="109" t="e">
        <f>IF(#REF!=0,100,ROUND(100-(SUM(EU2:EU11)*100),2))</f>
        <v>#REF!</v>
      </c>
      <c r="FC15" s="65" t="s">
        <v>9</v>
      </c>
      <c r="FD15" s="1" t="e">
        <f>INDEX(#REF!,MATCH($FC15,#REF!,0))</f>
        <v>#REF!</v>
      </c>
      <c r="FE15" s="65" t="s">
        <v>312</v>
      </c>
      <c r="FF15" s="50" t="e">
        <f>IF(FF13=0,NA(),IF(FF$12=1,FG15,SUMIF($FJ$12:$FM$12,FF$12,$FJ15:$FM15))/IF(FF13&gt;0,FF13,1))</f>
        <v>#N/A</v>
      </c>
      <c r="FG15" s="50" t="e">
        <f>IF(FG13=0,NA(),IF(FG$12=1,FH15,SUMIF($FJ$12:$FM$12,FG$12,$FJ15:$FM15))/IF(FG13&gt;0,FG13,1))</f>
        <v>#N/A</v>
      </c>
      <c r="FH15" s="50" t="e">
        <f>IF(FH13=0,NA(),IF(FH$12=1,FI15,SUMIF($FJ$12:$FM$12,FH$12,$FJ15:$FM15))/IF(FH13&gt;0,FH13,1))</f>
        <v>#N/A</v>
      </c>
      <c r="FI15" s="50" t="e">
        <f>IF(FI13=0,NA(),IF(FI$12=1,0,SUMIF($FJ$12:$FM$12,FI$12,$FJ15:$FM15))/IF(FI13&gt;0,FI13,1))</f>
        <v>#N/A</v>
      </c>
      <c r="FJ15" s="132" t="e">
        <f>INDEX(#REF!,MATCH($FC15,#REF!,0))/VLOOKUP($FC$18,Divide,4,FALSE)</f>
        <v>#REF!</v>
      </c>
      <c r="FK15" s="132" t="e">
        <f>INDEX(#REF!,MATCH($FC15,#REF!,0))/VLOOKUP($FC$18,Divide,4,FALSE)</f>
        <v>#REF!</v>
      </c>
      <c r="FL15" s="132" t="e">
        <f>INDEX(#REF!,MATCH($FC15,#REF!,0))/VLOOKUP($FC$18,Divide,4,FALSE)</f>
        <v>#REF!</v>
      </c>
      <c r="FM15" s="132" t="e">
        <f>INDEX(#REF!,MATCH($FC15,#REF!,0))/VLOOKUP($FC$18,Divide,4,FALSE)</f>
        <v>#REF!</v>
      </c>
    </row>
    <row r="16" spans="1:174" ht="15" customHeight="1">
      <c r="A16" s="101">
        <v>15</v>
      </c>
      <c r="B16" s="135" t="e">
        <f t="shared" si="78"/>
        <v>#REF!</v>
      </c>
      <c r="C16" s="136" t="e">
        <f>B16+COUNTIF(B$2:$B16,B16)-1</f>
        <v>#REF!</v>
      </c>
      <c r="D16" s="137" t="str">
        <f>Tables!AI16</f>
        <v>Azerbaijan</v>
      </c>
      <c r="E16" s="138" t="e">
        <f t="shared" si="79"/>
        <v>#REF!</v>
      </c>
      <c r="F16" s="47" t="e">
        <f>SUMIFS(#REF!,#REF!,'Graph Tables'!$D16)</f>
        <v>#REF!</v>
      </c>
      <c r="G16" s="47" t="e">
        <f>SUMIFS(#REF!,#REF!,'Graph Tables'!$D16)</f>
        <v>#REF!</v>
      </c>
      <c r="H16" s="47" t="e">
        <f>SUMIFS(#REF!,#REF!,'Graph Tables'!$D16)</f>
        <v>#REF!</v>
      </c>
      <c r="I16" s="47" t="e">
        <f>SUMIFS(#REF!,#REF!,'Graph Tables'!$D16)</f>
        <v>#REF!</v>
      </c>
      <c r="J16" s="47" t="e">
        <f>SUMIFS(#REF!,#REF!,'Graph Tables'!$D16)</f>
        <v>#REF!</v>
      </c>
      <c r="K16" s="47" t="e">
        <f>SUMIFS(#REF!,#REF!,'Graph Tables'!$D16)</f>
        <v>#REF!</v>
      </c>
      <c r="L16" s="47" t="e">
        <f>SUMIFS(#REF!,#REF!,'Graph Tables'!$D16)</f>
        <v>#REF!</v>
      </c>
      <c r="M16" s="47" t="e">
        <f>SUMIFS(#REF!,#REF!,'Graph Tables'!$D16)</f>
        <v>#REF!</v>
      </c>
      <c r="N16" s="47" t="e">
        <f>SUMIFS(#REF!,#REF!,'Graph Tables'!$D16)</f>
        <v>#REF!</v>
      </c>
      <c r="O16" s="47" t="e">
        <f>SUMIFS(#REF!,#REF!,'Graph Tables'!$D16)</f>
        <v>#REF!</v>
      </c>
      <c r="P16" s="47" t="e">
        <f>SUMIFS(#REF!,#REF!,'Graph Tables'!$D16)</f>
        <v>#REF!</v>
      </c>
      <c r="Q16" s="47" t="e">
        <f>SUMIFS(#REF!,#REF!,'Graph Tables'!$D16)</f>
        <v>#REF!</v>
      </c>
      <c r="R16" s="47" t="e">
        <f>SUMIFS(#REF!,#REF!,'Graph Tables'!$D16)</f>
        <v>#REF!</v>
      </c>
      <c r="S16" s="47" t="e">
        <f>SUMIFS(#REF!,#REF!,'Graph Tables'!$D16)</f>
        <v>#REF!</v>
      </c>
      <c r="T16" s="47" t="e">
        <f>SUMIFS(#REF!,#REF!,'Graph Tables'!$D16)</f>
        <v>#REF!</v>
      </c>
      <c r="U16" s="47" t="e">
        <f>SUMIFS(#REF!,#REF!,'Graph Tables'!$D16)</f>
        <v>#REF!</v>
      </c>
      <c r="V16" s="47" t="e">
        <f>SUMIFS(#REF!,#REF!,'Graph Tables'!$D16)</f>
        <v>#REF!</v>
      </c>
      <c r="W16" s="47" t="e">
        <f>SUMIFS(#REF!,#REF!,'Graph Tables'!$D16)</f>
        <v>#REF!</v>
      </c>
      <c r="X16" s="47" t="e">
        <f>SUMIFS(#REF!,#REF!,'Graph Tables'!$D16)</f>
        <v>#REF!</v>
      </c>
      <c r="Y16" s="47" t="e">
        <f>SUMIFS(#REF!,#REF!,'Graph Tables'!$D16)</f>
        <v>#REF!</v>
      </c>
      <c r="Z16" s="47" t="e">
        <f>SUMIFS(#REF!,#REF!,'Graph Tables'!$D16)</f>
        <v>#REF!</v>
      </c>
      <c r="AA16" s="47" t="e">
        <f>SUMIFS(#REF!,#REF!,'Graph Tables'!$D16)</f>
        <v>#REF!</v>
      </c>
      <c r="AB16" s="47" t="e">
        <f>SUMIFS(#REF!,#REF!,'Graph Tables'!$D16)</f>
        <v>#REF!</v>
      </c>
      <c r="AC16" s="47" t="e">
        <f>SUMIFS(#REF!,#REF!,'Graph Tables'!$D16)</f>
        <v>#REF!</v>
      </c>
      <c r="AD16" s="47"/>
      <c r="AE16" s="49">
        <v>15</v>
      </c>
      <c r="AF16" t="e">
        <f t="shared" si="80"/>
        <v>#REF!</v>
      </c>
      <c r="AG16" s="45" t="e">
        <f t="shared" si="96"/>
        <v>#REF!</v>
      </c>
      <c r="AH16" s="47"/>
      <c r="AI16" s="101" t="e">
        <f t="shared" si="81"/>
        <v>#REF!</v>
      </c>
      <c r="AJ16" s="101" t="e">
        <f>AI16+COUNTIF(AI$2:$AI16,AI16)-1</f>
        <v>#REF!</v>
      </c>
      <c r="AK16" s="103" t="str">
        <f t="shared" si="2"/>
        <v>Azerbaijan</v>
      </c>
      <c r="AL16" s="71" t="e">
        <f t="shared" si="82"/>
        <v>#REF!</v>
      </c>
      <c r="AM16" s="45" t="e">
        <f t="shared" si="3"/>
        <v>#REF!</v>
      </c>
      <c r="AN16" s="45" t="e">
        <f t="shared" si="4"/>
        <v>#REF!</v>
      </c>
      <c r="AO16" s="45" t="e">
        <f t="shared" si="5"/>
        <v>#REF!</v>
      </c>
      <c r="AP16" s="45" t="e">
        <f t="shared" si="6"/>
        <v>#REF!</v>
      </c>
      <c r="AQ16" s="45" t="e">
        <f t="shared" si="7"/>
        <v>#REF!</v>
      </c>
      <c r="AR16" s="45" t="e">
        <f t="shared" si="8"/>
        <v>#REF!</v>
      </c>
      <c r="AS16" s="45" t="e">
        <f t="shared" si="9"/>
        <v>#REF!</v>
      </c>
      <c r="AT16" s="45" t="e">
        <f t="shared" si="10"/>
        <v>#REF!</v>
      </c>
      <c r="AU16" s="45" t="e">
        <f t="shared" si="11"/>
        <v>#REF!</v>
      </c>
      <c r="AV16" s="45" t="e">
        <f t="shared" si="12"/>
        <v>#REF!</v>
      </c>
      <c r="AW16" s="45" t="e">
        <f t="shared" si="13"/>
        <v>#REF!</v>
      </c>
      <c r="AX16" s="45" t="e">
        <f t="shared" si="14"/>
        <v>#REF!</v>
      </c>
      <c r="AY16" s="45" t="e">
        <f t="shared" si="15"/>
        <v>#REF!</v>
      </c>
      <c r="AZ16" s="45" t="e">
        <f t="shared" si="16"/>
        <v>#REF!</v>
      </c>
      <c r="BA16" s="45" t="e">
        <f t="shared" si="17"/>
        <v>#REF!</v>
      </c>
      <c r="BB16" s="45" t="e">
        <f t="shared" si="18"/>
        <v>#REF!</v>
      </c>
      <c r="BC16" s="45" t="e">
        <f t="shared" si="19"/>
        <v>#REF!</v>
      </c>
      <c r="BD16" s="45" t="e">
        <f t="shared" si="20"/>
        <v>#REF!</v>
      </c>
      <c r="BE16" s="45" t="e">
        <f t="shared" si="21"/>
        <v>#REF!</v>
      </c>
      <c r="BF16" s="45" t="e">
        <f t="shared" si="22"/>
        <v>#REF!</v>
      </c>
      <c r="BG16" s="45" t="e">
        <f t="shared" si="23"/>
        <v>#REF!</v>
      </c>
      <c r="BH16" s="45" t="e">
        <f t="shared" si="24"/>
        <v>#REF!</v>
      </c>
      <c r="BI16" s="45" t="e">
        <f t="shared" si="25"/>
        <v>#REF!</v>
      </c>
      <c r="BJ16" s="45" t="e">
        <f t="shared" si="26"/>
        <v>#REF!</v>
      </c>
      <c r="BK16" s="45"/>
      <c r="BL16" s="49">
        <v>15</v>
      </c>
      <c r="BM16" t="e">
        <f t="shared" si="83"/>
        <v>#REF!</v>
      </c>
      <c r="BN16" s="45" t="e">
        <f t="shared" si="97"/>
        <v>#REF!</v>
      </c>
      <c r="BO16" s="45">
        <f t="shared" si="27"/>
        <v>0</v>
      </c>
      <c r="BP16" s="45">
        <f t="shared" si="28"/>
        <v>0</v>
      </c>
      <c r="BQ16" s="45">
        <f t="shared" si="29"/>
        <v>0</v>
      </c>
      <c r="BR16" s="45">
        <f t="shared" si="30"/>
        <v>0</v>
      </c>
      <c r="BS16" s="45">
        <f t="shared" si="31"/>
        <v>0</v>
      </c>
      <c r="BT16" s="45">
        <f t="shared" si="32"/>
        <v>0</v>
      </c>
      <c r="BU16" s="45">
        <f t="shared" si="33"/>
        <v>0</v>
      </c>
      <c r="BV16" s="45">
        <f t="shared" si="34"/>
        <v>0</v>
      </c>
      <c r="BW16" s="45">
        <f t="shared" si="35"/>
        <v>0</v>
      </c>
      <c r="BX16" s="45">
        <f t="shared" si="36"/>
        <v>0</v>
      </c>
      <c r="BY16" s="45">
        <f t="shared" si="37"/>
        <v>0</v>
      </c>
      <c r="BZ16" s="45">
        <f t="shared" si="38"/>
        <v>0</v>
      </c>
      <c r="CA16" s="45">
        <f t="shared" si="39"/>
        <v>0</v>
      </c>
      <c r="CB16" s="45">
        <f t="shared" si="40"/>
        <v>0</v>
      </c>
      <c r="CC16" s="45">
        <f t="shared" si="41"/>
        <v>0</v>
      </c>
      <c r="CD16" s="45">
        <f t="shared" si="42"/>
        <v>0</v>
      </c>
      <c r="CE16" s="45">
        <f t="shared" si="43"/>
        <v>0</v>
      </c>
      <c r="CF16" s="45">
        <f t="shared" si="44"/>
        <v>0</v>
      </c>
      <c r="CG16" s="45">
        <f t="shared" si="45"/>
        <v>0</v>
      </c>
      <c r="CH16" s="45">
        <f t="shared" si="46"/>
        <v>0</v>
      </c>
      <c r="CI16" s="45">
        <f t="shared" si="47"/>
        <v>0</v>
      </c>
      <c r="CJ16" s="45">
        <f t="shared" si="48"/>
        <v>0</v>
      </c>
      <c r="CK16" s="45">
        <f t="shared" si="49"/>
        <v>0</v>
      </c>
      <c r="CL16" s="45">
        <f t="shared" si="50"/>
        <v>0</v>
      </c>
      <c r="CM16" s="45"/>
      <c r="CN16" s="106" t="e">
        <f t="shared" si="84"/>
        <v>#REF!</v>
      </c>
      <c r="CO16" s="106">
        <v>15</v>
      </c>
      <c r="CP16" s="101" t="e">
        <f t="shared" si="85"/>
        <v>#REF!</v>
      </c>
      <c r="CQ16" s="101" t="e">
        <f>CP16+COUNTIF($CP$2:CP16,CP16)-1</f>
        <v>#REF!</v>
      </c>
      <c r="CR16" s="103" t="str">
        <f t="shared" si="51"/>
        <v>Azerbaijan</v>
      </c>
      <c r="CS16" s="71" t="e">
        <f t="shared" si="86"/>
        <v>#REF!</v>
      </c>
      <c r="CT16" s="45" t="e">
        <f t="shared" si="52"/>
        <v>#REF!</v>
      </c>
      <c r="CU16" s="45" t="e">
        <f t="shared" si="53"/>
        <v>#REF!</v>
      </c>
      <c r="CV16" s="45" t="e">
        <f t="shared" si="54"/>
        <v>#REF!</v>
      </c>
      <c r="CW16" s="45" t="e">
        <f t="shared" si="55"/>
        <v>#REF!</v>
      </c>
      <c r="CX16" s="45" t="e">
        <f t="shared" si="56"/>
        <v>#REF!</v>
      </c>
      <c r="CY16" s="45" t="e">
        <f t="shared" si="57"/>
        <v>#REF!</v>
      </c>
      <c r="CZ16" s="45" t="e">
        <f t="shared" si="58"/>
        <v>#REF!</v>
      </c>
      <c r="DA16" s="45" t="e">
        <f t="shared" si="59"/>
        <v>#REF!</v>
      </c>
      <c r="DB16" s="45" t="e">
        <f t="shared" si="60"/>
        <v>#REF!</v>
      </c>
      <c r="DC16" s="45" t="e">
        <f t="shared" si="61"/>
        <v>#REF!</v>
      </c>
      <c r="DD16" s="45" t="e">
        <f t="shared" si="62"/>
        <v>#REF!</v>
      </c>
      <c r="DE16" s="45" t="e">
        <f t="shared" si="63"/>
        <v>#REF!</v>
      </c>
      <c r="DF16" s="45" t="e">
        <f t="shared" si="64"/>
        <v>#REF!</v>
      </c>
      <c r="DG16" s="45" t="e">
        <f t="shared" si="65"/>
        <v>#REF!</v>
      </c>
      <c r="DH16" s="45" t="e">
        <f t="shared" si="66"/>
        <v>#REF!</v>
      </c>
      <c r="DI16" s="45" t="e">
        <f t="shared" si="67"/>
        <v>#REF!</v>
      </c>
      <c r="DJ16" s="45" t="e">
        <f t="shared" si="68"/>
        <v>#REF!</v>
      </c>
      <c r="DK16" s="45" t="e">
        <f t="shared" si="69"/>
        <v>#REF!</v>
      </c>
      <c r="DL16" s="45" t="e">
        <f t="shared" si="70"/>
        <v>#REF!</v>
      </c>
      <c r="DM16" s="45" t="e">
        <f t="shared" si="71"/>
        <v>#REF!</v>
      </c>
      <c r="DN16" s="45" t="e">
        <f t="shared" si="72"/>
        <v>#REF!</v>
      </c>
      <c r="DO16" s="45" t="e">
        <f t="shared" si="73"/>
        <v>#REF!</v>
      </c>
      <c r="DP16" s="45" t="e">
        <f t="shared" si="74"/>
        <v>#REF!</v>
      </c>
      <c r="DQ16" s="45" t="e">
        <f t="shared" si="75"/>
        <v>#REF!</v>
      </c>
      <c r="DS16" s="48">
        <v>15</v>
      </c>
      <c r="DT16" s="49" t="e">
        <f t="shared" si="87"/>
        <v>#REF!</v>
      </c>
      <c r="DU16" s="48" t="e">
        <f>DT16+COUNTIF(DT$2:$DT16,DT16)-1</f>
        <v>#REF!</v>
      </c>
      <c r="DV16" s="108" t="s">
        <v>262</v>
      </c>
      <c r="DW16" s="45" t="e">
        <f>T243</f>
        <v>#REF!</v>
      </c>
      <c r="DY16" s="49" t="e">
        <f t="shared" si="88"/>
        <v>#REF!</v>
      </c>
      <c r="DZ16" s="48" t="e">
        <f>DY16+COUNTIF(DY$2:$DY16,DY16)-1</f>
        <v>#REF!</v>
      </c>
      <c r="EA16" s="49">
        <v>15</v>
      </c>
      <c r="EB16" t="e">
        <f t="shared" si="89"/>
        <v>#REF!</v>
      </c>
      <c r="EC16" s="45" t="e">
        <f t="shared" si="90"/>
        <v>#REF!</v>
      </c>
      <c r="EE16" s="120" t="e">
        <f t="shared" si="76"/>
        <v>#REF!</v>
      </c>
      <c r="EG16" s="48">
        <v>15</v>
      </c>
      <c r="EH16" s="49" t="e">
        <f t="shared" si="91"/>
        <v>#REF!</v>
      </c>
      <c r="EI16" s="48" t="e">
        <f>EH16+COUNTIF($EH$2:EH16,EH16)-1</f>
        <v>#REF!</v>
      </c>
      <c r="EJ16" s="108" t="s">
        <v>262</v>
      </c>
      <c r="EK16" s="45" t="e">
        <f>$DH$243</f>
        <v>#REF!</v>
      </c>
      <c r="EM16" s="49" t="e">
        <f t="shared" si="92"/>
        <v>#REF!</v>
      </c>
      <c r="EN16" s="48" t="e">
        <f>EM16+COUNTIF($EM$2:EM16,EM16)-1</f>
        <v>#REF!</v>
      </c>
      <c r="EO16" s="49">
        <v>15</v>
      </c>
      <c r="EP16" t="e">
        <f t="shared" si="93"/>
        <v>#REF!</v>
      </c>
      <c r="EQ16" s="45" t="e">
        <f t="shared" si="98"/>
        <v>#REF!</v>
      </c>
      <c r="ES16" s="67" t="s">
        <v>313</v>
      </c>
      <c r="ET16" t="e">
        <f>IF(#REF!=0,"Top tenants and percentages have not been specified yet.",CONCATENATE(IF(ET13=1,"This ","These "),ET13,IF(ET13=1," tenant"," tenants"),IF(ET13=1," represents "," represent "),ET14,"% of gross rental income."))</f>
        <v>#REF!</v>
      </c>
      <c r="FC16" s="65" t="s">
        <v>19</v>
      </c>
      <c r="FD16" s="1" t="e">
        <f>INDEX(#REF!,MATCH($FC16,#REF!,0))</f>
        <v>#REF!</v>
      </c>
      <c r="FE16" s="65" t="s">
        <v>314</v>
      </c>
      <c r="FF16" s="60" t="e">
        <f>IF(FF13=0,NA(),IF(FF$12=1,FG16,SUMIF($FJ$12:$FM$12,FF$12,$FJ16:$FM16))/IF(FF13&gt;0,FF13,1))</f>
        <v>#N/A</v>
      </c>
      <c r="FG16" s="60" t="e">
        <f>IF(FG13=0,NA(),IF(FG$12=1,FH16,SUMIF($FJ$12:$FM$12,FG$12,$FJ16:$FM16))/IF(FG13&gt;0,FG13,1))</f>
        <v>#N/A</v>
      </c>
      <c r="FH16" s="60" t="e">
        <f>IF(FH13=0,NA(),IF(FH$12=1,FI16,SUMIF($FJ$12:$FM$12,FH$12,$FJ16:$FM16))/IF(FH13&gt;0,FH13,1))</f>
        <v>#N/A</v>
      </c>
      <c r="FI16" s="60" t="e">
        <f>IF(FI13=0,NA(),IF(FI$12=1,0,SUMIF($FJ$12:$FM$12,FI$12,$FJ16:$FM16))/IF(FI13&gt;0,FI13,1))</f>
        <v>#N/A</v>
      </c>
      <c r="FJ16" s="71" t="e">
        <f>INDEX(#REF!,MATCH($FC16,#REF!,0))</f>
        <v>#REF!</v>
      </c>
      <c r="FK16" s="71" t="e">
        <f>INDEX(#REF!,MATCH($FC16,#REF!,0))</f>
        <v>#REF!</v>
      </c>
      <c r="FL16" s="71" t="e">
        <f>INDEX(#REF!,MATCH($FC16,#REF!,0))</f>
        <v>#REF!</v>
      </c>
      <c r="FM16" s="71" t="e">
        <f>INDEX(#REF!,MATCH($FC16,#REF!,0))</f>
        <v>#REF!</v>
      </c>
    </row>
    <row r="17" spans="1:169">
      <c r="A17" s="101">
        <v>16</v>
      </c>
      <c r="B17" s="135" t="e">
        <f t="shared" si="78"/>
        <v>#REF!</v>
      </c>
      <c r="C17" s="136" t="e">
        <f>B17+COUNTIF(B$2:$B17,B17)-1</f>
        <v>#REF!</v>
      </c>
      <c r="D17" s="137" t="str">
        <f>Tables!AI17</f>
        <v>Bahamas</v>
      </c>
      <c r="E17" s="138" t="e">
        <f t="shared" si="79"/>
        <v>#REF!</v>
      </c>
      <c r="F17" s="47" t="e">
        <f>SUMIFS(#REF!,#REF!,'Graph Tables'!$D17)</f>
        <v>#REF!</v>
      </c>
      <c r="G17" s="47" t="e">
        <f>SUMIFS(#REF!,#REF!,'Graph Tables'!$D17)</f>
        <v>#REF!</v>
      </c>
      <c r="H17" s="47" t="e">
        <f>SUMIFS(#REF!,#REF!,'Graph Tables'!$D17)</f>
        <v>#REF!</v>
      </c>
      <c r="I17" s="47" t="e">
        <f>SUMIFS(#REF!,#REF!,'Graph Tables'!$D17)</f>
        <v>#REF!</v>
      </c>
      <c r="J17" s="47" t="e">
        <f>SUMIFS(#REF!,#REF!,'Graph Tables'!$D17)</f>
        <v>#REF!</v>
      </c>
      <c r="K17" s="47" t="e">
        <f>SUMIFS(#REF!,#REF!,'Graph Tables'!$D17)</f>
        <v>#REF!</v>
      </c>
      <c r="L17" s="47" t="e">
        <f>SUMIFS(#REF!,#REF!,'Graph Tables'!$D17)</f>
        <v>#REF!</v>
      </c>
      <c r="M17" s="47" t="e">
        <f>SUMIFS(#REF!,#REF!,'Graph Tables'!$D17)</f>
        <v>#REF!</v>
      </c>
      <c r="N17" s="47" t="e">
        <f>SUMIFS(#REF!,#REF!,'Graph Tables'!$D17)</f>
        <v>#REF!</v>
      </c>
      <c r="O17" s="47" t="e">
        <f>SUMIFS(#REF!,#REF!,'Graph Tables'!$D17)</f>
        <v>#REF!</v>
      </c>
      <c r="P17" s="47" t="e">
        <f>SUMIFS(#REF!,#REF!,'Graph Tables'!$D17)</f>
        <v>#REF!</v>
      </c>
      <c r="Q17" s="47" t="e">
        <f>SUMIFS(#REF!,#REF!,'Graph Tables'!$D17)</f>
        <v>#REF!</v>
      </c>
      <c r="R17" s="47" t="e">
        <f>SUMIFS(#REF!,#REF!,'Graph Tables'!$D17)</f>
        <v>#REF!</v>
      </c>
      <c r="S17" s="47" t="e">
        <f>SUMIFS(#REF!,#REF!,'Graph Tables'!$D17)</f>
        <v>#REF!</v>
      </c>
      <c r="T17" s="47" t="e">
        <f>SUMIFS(#REF!,#REF!,'Graph Tables'!$D17)</f>
        <v>#REF!</v>
      </c>
      <c r="U17" s="47" t="e">
        <f>SUMIFS(#REF!,#REF!,'Graph Tables'!$D17)</f>
        <v>#REF!</v>
      </c>
      <c r="V17" s="47" t="e">
        <f>SUMIFS(#REF!,#REF!,'Graph Tables'!$D17)</f>
        <v>#REF!</v>
      </c>
      <c r="W17" s="47" t="e">
        <f>SUMIFS(#REF!,#REF!,'Graph Tables'!$D17)</f>
        <v>#REF!</v>
      </c>
      <c r="X17" s="47" t="e">
        <f>SUMIFS(#REF!,#REF!,'Graph Tables'!$D17)</f>
        <v>#REF!</v>
      </c>
      <c r="Y17" s="47" t="e">
        <f>SUMIFS(#REF!,#REF!,'Graph Tables'!$D17)</f>
        <v>#REF!</v>
      </c>
      <c r="Z17" s="47" t="e">
        <f>SUMIFS(#REF!,#REF!,'Graph Tables'!$D17)</f>
        <v>#REF!</v>
      </c>
      <c r="AA17" s="47" t="e">
        <f>SUMIFS(#REF!,#REF!,'Graph Tables'!$D17)</f>
        <v>#REF!</v>
      </c>
      <c r="AB17" s="47" t="e">
        <f>SUMIFS(#REF!,#REF!,'Graph Tables'!$D17)</f>
        <v>#REF!</v>
      </c>
      <c r="AC17" s="47" t="e">
        <f>SUMIFS(#REF!,#REF!,'Graph Tables'!$D17)</f>
        <v>#REF!</v>
      </c>
      <c r="AD17" s="47"/>
      <c r="AE17" s="49">
        <v>16</v>
      </c>
      <c r="AF17" t="e">
        <f t="shared" si="80"/>
        <v>#REF!</v>
      </c>
      <c r="AG17" s="45" t="e">
        <f t="shared" si="96"/>
        <v>#REF!</v>
      </c>
      <c r="AH17" s="47"/>
      <c r="AI17" s="101" t="e">
        <f t="shared" si="81"/>
        <v>#REF!</v>
      </c>
      <c r="AJ17" s="101" t="e">
        <f>AI17+COUNTIF(AI$2:$AI17,AI17)-1</f>
        <v>#REF!</v>
      </c>
      <c r="AK17" s="103" t="str">
        <f t="shared" si="2"/>
        <v>Bahamas</v>
      </c>
      <c r="AL17" s="71" t="e">
        <f t="shared" si="82"/>
        <v>#REF!</v>
      </c>
      <c r="AM17" s="45" t="e">
        <f t="shared" si="3"/>
        <v>#REF!</v>
      </c>
      <c r="AN17" s="45" t="e">
        <f t="shared" si="4"/>
        <v>#REF!</v>
      </c>
      <c r="AO17" s="45" t="e">
        <f t="shared" si="5"/>
        <v>#REF!</v>
      </c>
      <c r="AP17" s="45" t="e">
        <f t="shared" si="6"/>
        <v>#REF!</v>
      </c>
      <c r="AQ17" s="45" t="e">
        <f t="shared" si="7"/>
        <v>#REF!</v>
      </c>
      <c r="AR17" s="45" t="e">
        <f t="shared" si="8"/>
        <v>#REF!</v>
      </c>
      <c r="AS17" s="45" t="e">
        <f t="shared" si="9"/>
        <v>#REF!</v>
      </c>
      <c r="AT17" s="45" t="e">
        <f t="shared" si="10"/>
        <v>#REF!</v>
      </c>
      <c r="AU17" s="45" t="e">
        <f t="shared" si="11"/>
        <v>#REF!</v>
      </c>
      <c r="AV17" s="45" t="e">
        <f t="shared" si="12"/>
        <v>#REF!</v>
      </c>
      <c r="AW17" s="45" t="e">
        <f t="shared" si="13"/>
        <v>#REF!</v>
      </c>
      <c r="AX17" s="45" t="e">
        <f t="shared" si="14"/>
        <v>#REF!</v>
      </c>
      <c r="AY17" s="45" t="e">
        <f t="shared" si="15"/>
        <v>#REF!</v>
      </c>
      <c r="AZ17" s="45" t="e">
        <f t="shared" si="16"/>
        <v>#REF!</v>
      </c>
      <c r="BA17" s="45" t="e">
        <f t="shared" si="17"/>
        <v>#REF!</v>
      </c>
      <c r="BB17" s="45" t="e">
        <f t="shared" si="18"/>
        <v>#REF!</v>
      </c>
      <c r="BC17" s="45" t="e">
        <f t="shared" si="19"/>
        <v>#REF!</v>
      </c>
      <c r="BD17" s="45" t="e">
        <f t="shared" si="20"/>
        <v>#REF!</v>
      </c>
      <c r="BE17" s="45" t="e">
        <f t="shared" si="21"/>
        <v>#REF!</v>
      </c>
      <c r="BF17" s="45" t="e">
        <f t="shared" si="22"/>
        <v>#REF!</v>
      </c>
      <c r="BG17" s="45" t="e">
        <f t="shared" si="23"/>
        <v>#REF!</v>
      </c>
      <c r="BH17" s="45" t="e">
        <f t="shared" si="24"/>
        <v>#REF!</v>
      </c>
      <c r="BI17" s="45" t="e">
        <f t="shared" si="25"/>
        <v>#REF!</v>
      </c>
      <c r="BJ17" s="45" t="e">
        <f t="shared" si="26"/>
        <v>#REF!</v>
      </c>
      <c r="BK17" s="45"/>
      <c r="BL17" s="49">
        <v>16</v>
      </c>
      <c r="BM17" t="e">
        <f t="shared" si="83"/>
        <v>#REF!</v>
      </c>
      <c r="BN17" s="45" t="e">
        <f t="shared" si="97"/>
        <v>#REF!</v>
      </c>
      <c r="BO17" s="45">
        <f t="shared" si="27"/>
        <v>0</v>
      </c>
      <c r="BP17" s="45">
        <f t="shared" si="28"/>
        <v>0</v>
      </c>
      <c r="BQ17" s="45">
        <f t="shared" si="29"/>
        <v>0</v>
      </c>
      <c r="BR17" s="45">
        <f t="shared" si="30"/>
        <v>0</v>
      </c>
      <c r="BS17" s="45">
        <f t="shared" si="31"/>
        <v>0</v>
      </c>
      <c r="BT17" s="45">
        <f t="shared" si="32"/>
        <v>0</v>
      </c>
      <c r="BU17" s="45">
        <f t="shared" si="33"/>
        <v>0</v>
      </c>
      <c r="BV17" s="45">
        <f t="shared" si="34"/>
        <v>0</v>
      </c>
      <c r="BW17" s="45">
        <f t="shared" si="35"/>
        <v>0</v>
      </c>
      <c r="BX17" s="45">
        <f t="shared" si="36"/>
        <v>0</v>
      </c>
      <c r="BY17" s="45">
        <f t="shared" si="37"/>
        <v>0</v>
      </c>
      <c r="BZ17" s="45">
        <f t="shared" si="38"/>
        <v>0</v>
      </c>
      <c r="CA17" s="45">
        <f t="shared" si="39"/>
        <v>0</v>
      </c>
      <c r="CB17" s="45">
        <f t="shared" si="40"/>
        <v>0</v>
      </c>
      <c r="CC17" s="45">
        <f t="shared" si="41"/>
        <v>0</v>
      </c>
      <c r="CD17" s="45">
        <f t="shared" si="42"/>
        <v>0</v>
      </c>
      <c r="CE17" s="45">
        <f t="shared" si="43"/>
        <v>0</v>
      </c>
      <c r="CF17" s="45">
        <f t="shared" si="44"/>
        <v>0</v>
      </c>
      <c r="CG17" s="45">
        <f t="shared" si="45"/>
        <v>0</v>
      </c>
      <c r="CH17" s="45">
        <f t="shared" si="46"/>
        <v>0</v>
      </c>
      <c r="CI17" s="45">
        <f t="shared" si="47"/>
        <v>0</v>
      </c>
      <c r="CJ17" s="45">
        <f t="shared" si="48"/>
        <v>0</v>
      </c>
      <c r="CK17" s="45">
        <f t="shared" si="49"/>
        <v>0</v>
      </c>
      <c r="CL17" s="45">
        <f t="shared" si="50"/>
        <v>0</v>
      </c>
      <c r="CM17" s="45"/>
      <c r="CN17" s="106" t="e">
        <f t="shared" si="84"/>
        <v>#REF!</v>
      </c>
      <c r="CO17" s="106">
        <v>16</v>
      </c>
      <c r="CP17" s="101" t="e">
        <f t="shared" si="85"/>
        <v>#REF!</v>
      </c>
      <c r="CQ17" s="101" t="e">
        <f>CP17+COUNTIF($CP$2:CP17,CP17)-1</f>
        <v>#REF!</v>
      </c>
      <c r="CR17" s="103" t="str">
        <f t="shared" si="51"/>
        <v>Bahamas</v>
      </c>
      <c r="CS17" s="71" t="e">
        <f t="shared" si="86"/>
        <v>#REF!</v>
      </c>
      <c r="CT17" s="45" t="e">
        <f t="shared" si="52"/>
        <v>#REF!</v>
      </c>
      <c r="CU17" s="45" t="e">
        <f t="shared" si="53"/>
        <v>#REF!</v>
      </c>
      <c r="CV17" s="45" t="e">
        <f t="shared" si="54"/>
        <v>#REF!</v>
      </c>
      <c r="CW17" s="45" t="e">
        <f t="shared" si="55"/>
        <v>#REF!</v>
      </c>
      <c r="CX17" s="45" t="e">
        <f t="shared" si="56"/>
        <v>#REF!</v>
      </c>
      <c r="CY17" s="45" t="e">
        <f t="shared" si="57"/>
        <v>#REF!</v>
      </c>
      <c r="CZ17" s="45" t="e">
        <f t="shared" si="58"/>
        <v>#REF!</v>
      </c>
      <c r="DA17" s="45" t="e">
        <f t="shared" si="59"/>
        <v>#REF!</v>
      </c>
      <c r="DB17" s="45" t="e">
        <f t="shared" si="60"/>
        <v>#REF!</v>
      </c>
      <c r="DC17" s="45" t="e">
        <f t="shared" si="61"/>
        <v>#REF!</v>
      </c>
      <c r="DD17" s="45" t="e">
        <f t="shared" si="62"/>
        <v>#REF!</v>
      </c>
      <c r="DE17" s="45" t="e">
        <f t="shared" si="63"/>
        <v>#REF!</v>
      </c>
      <c r="DF17" s="45" t="e">
        <f t="shared" si="64"/>
        <v>#REF!</v>
      </c>
      <c r="DG17" s="45" t="e">
        <f t="shared" si="65"/>
        <v>#REF!</v>
      </c>
      <c r="DH17" s="45" t="e">
        <f t="shared" si="66"/>
        <v>#REF!</v>
      </c>
      <c r="DI17" s="45" t="e">
        <f t="shared" si="67"/>
        <v>#REF!</v>
      </c>
      <c r="DJ17" s="45" t="e">
        <f t="shared" si="68"/>
        <v>#REF!</v>
      </c>
      <c r="DK17" s="45" t="e">
        <f t="shared" si="69"/>
        <v>#REF!</v>
      </c>
      <c r="DL17" s="45" t="e">
        <f t="shared" si="70"/>
        <v>#REF!</v>
      </c>
      <c r="DM17" s="45" t="e">
        <f t="shared" si="71"/>
        <v>#REF!</v>
      </c>
      <c r="DN17" s="45" t="e">
        <f t="shared" si="72"/>
        <v>#REF!</v>
      </c>
      <c r="DO17" s="45" t="e">
        <f t="shared" si="73"/>
        <v>#REF!</v>
      </c>
      <c r="DP17" s="45" t="e">
        <f t="shared" si="74"/>
        <v>#REF!</v>
      </c>
      <c r="DQ17" s="45" t="e">
        <f t="shared" si="75"/>
        <v>#REF!</v>
      </c>
      <c r="DS17" s="48">
        <v>16</v>
      </c>
      <c r="DT17" s="49" t="e">
        <f t="shared" si="87"/>
        <v>#REF!</v>
      </c>
      <c r="DU17" s="48" t="e">
        <f>DT17+COUNTIF(DT$2:$DT17,DT17)-1</f>
        <v>#REF!</v>
      </c>
      <c r="DV17" s="45" t="s">
        <v>263</v>
      </c>
      <c r="DW17" s="45" t="e">
        <f>U243</f>
        <v>#REF!</v>
      </c>
      <c r="DY17" s="49" t="e">
        <f t="shared" si="88"/>
        <v>#REF!</v>
      </c>
      <c r="DZ17" s="48" t="e">
        <f>DY17+COUNTIF(DY$2:$DY17,DY17)-1</f>
        <v>#REF!</v>
      </c>
      <c r="EA17" s="49">
        <v>16</v>
      </c>
      <c r="EB17" t="e">
        <f t="shared" si="89"/>
        <v>#REF!</v>
      </c>
      <c r="EC17" s="45" t="e">
        <f t="shared" si="90"/>
        <v>#REF!</v>
      </c>
      <c r="EE17" s="120" t="e">
        <f t="shared" si="76"/>
        <v>#REF!</v>
      </c>
      <c r="EG17" s="48">
        <v>16</v>
      </c>
      <c r="EH17" s="49" t="e">
        <f t="shared" si="91"/>
        <v>#REF!</v>
      </c>
      <c r="EI17" s="48" t="e">
        <f>EH17+COUNTIF($EH$2:EH17,EH17)-1</f>
        <v>#REF!</v>
      </c>
      <c r="EJ17" s="45" t="s">
        <v>263</v>
      </c>
      <c r="EK17" s="45" t="e">
        <f>$DI$243</f>
        <v>#REF!</v>
      </c>
      <c r="EM17" s="49" t="e">
        <f t="shared" si="92"/>
        <v>#REF!</v>
      </c>
      <c r="EN17" s="48" t="e">
        <f>EM17+COUNTIF($EM$2:EM17,EM17)-1</f>
        <v>#REF!</v>
      </c>
      <c r="EO17" s="49">
        <v>16</v>
      </c>
      <c r="EP17" t="e">
        <f t="shared" si="93"/>
        <v>#REF!</v>
      </c>
      <c r="EQ17" s="45" t="e">
        <f t="shared" si="98"/>
        <v>#REF!</v>
      </c>
      <c r="FC17" s="65" t="s">
        <v>16</v>
      </c>
      <c r="FD17" s="1" t="e">
        <f>INDEX(#REF!,MATCH($FC17,#REF!,0))</f>
        <v>#REF!</v>
      </c>
      <c r="FE17" s="65" t="s">
        <v>315</v>
      </c>
      <c r="FF17" s="125" t="str">
        <f>IF(FF13=0,"",IF(FF$12=1,FG17,SUMIF($FJ$12:$FM$12,FF$12,$FJ$17:$FM$17))/IF(FF13&gt;0,FF13,1))</f>
        <v/>
      </c>
      <c r="FG17" s="125" t="str">
        <f>IF(FG13=0,"",IF(FG$12=1,FH17,SUMIF($FJ$12:$FM$12,FG$12,$FJ$17:$FM$17))/IF(FG13&gt;0,FG13,1))</f>
        <v/>
      </c>
      <c r="FH17" s="125" t="str">
        <f>IF(FH13=0,"",IF(FH$12=1,FI17,SUMIF($FJ$12:$FM$12,FH$12,$FJ$17:$FM$17))/IF(FH13&gt;0,FH13,1))</f>
        <v/>
      </c>
      <c r="FI17" s="125" t="str">
        <f>IF(FI13=0,"",IF(FI$12=1,0,SUMIF($FJ$12:$FM$12,FI$12,$FJ$17:$FM$17))/IF(FI13&gt;0,FI13,1))</f>
        <v/>
      </c>
      <c r="FJ17" s="133">
        <f>IFERROR((INDEX(#REF!,MATCH($FC17,#REF!,0))/VLOOKUP($FC$18,Divide,4,FALSE))/IF(FJ15&lt;&gt;0,FJ15,1),0)</f>
        <v>0</v>
      </c>
      <c r="FK17" s="133">
        <f>IFERROR((INDEX(#REF!,MATCH($FC17,#REF!,0))/VLOOKUP($FC$18,Divide,4,FALSE))/IF(FK15&lt;&gt;0,FK15,1),0)</f>
        <v>0</v>
      </c>
      <c r="FL17" s="133">
        <f>IFERROR((INDEX(#REF!,MATCH($FC17,#REF!,0))/VLOOKUP($FC$18,Divide,4,FALSE))/IF(FL15&lt;&gt;0,FL15,1),0)</f>
        <v>0</v>
      </c>
      <c r="FM17" s="133">
        <f>IFERROR((INDEX(#REF!,MATCH($FC17,#REF!,0))/VLOOKUP($FC$18,Divide,4,FALSE))/IF(FM15&lt;&gt;0,FM15,1),0)</f>
        <v>0</v>
      </c>
    </row>
    <row r="18" spans="1:169">
      <c r="A18" s="101">
        <v>17</v>
      </c>
      <c r="B18" s="135" t="e">
        <f t="shared" si="78"/>
        <v>#REF!</v>
      </c>
      <c r="C18" s="136" t="e">
        <f>B18+COUNTIF(B$2:$B18,B18)-1</f>
        <v>#REF!</v>
      </c>
      <c r="D18" s="137" t="str">
        <f>Tables!AI18</f>
        <v>Bahrain</v>
      </c>
      <c r="E18" s="138" t="e">
        <f t="shared" si="79"/>
        <v>#REF!</v>
      </c>
      <c r="F18" s="47" t="e">
        <f>SUMIFS(#REF!,#REF!,'Graph Tables'!$D18)</f>
        <v>#REF!</v>
      </c>
      <c r="G18" s="47" t="e">
        <f>SUMIFS(#REF!,#REF!,'Graph Tables'!$D18)</f>
        <v>#REF!</v>
      </c>
      <c r="H18" s="47" t="e">
        <f>SUMIFS(#REF!,#REF!,'Graph Tables'!$D18)</f>
        <v>#REF!</v>
      </c>
      <c r="I18" s="47" t="e">
        <f>SUMIFS(#REF!,#REF!,'Graph Tables'!$D18)</f>
        <v>#REF!</v>
      </c>
      <c r="J18" s="47" t="e">
        <f>SUMIFS(#REF!,#REF!,'Graph Tables'!$D18)</f>
        <v>#REF!</v>
      </c>
      <c r="K18" s="47" t="e">
        <f>SUMIFS(#REF!,#REF!,'Graph Tables'!$D18)</f>
        <v>#REF!</v>
      </c>
      <c r="L18" s="47" t="e">
        <f>SUMIFS(#REF!,#REF!,'Graph Tables'!$D18)</f>
        <v>#REF!</v>
      </c>
      <c r="M18" s="47" t="e">
        <f>SUMIFS(#REF!,#REF!,'Graph Tables'!$D18)</f>
        <v>#REF!</v>
      </c>
      <c r="N18" s="47" t="e">
        <f>SUMIFS(#REF!,#REF!,'Graph Tables'!$D18)</f>
        <v>#REF!</v>
      </c>
      <c r="O18" s="47" t="e">
        <f>SUMIFS(#REF!,#REF!,'Graph Tables'!$D18)</f>
        <v>#REF!</v>
      </c>
      <c r="P18" s="47" t="e">
        <f>SUMIFS(#REF!,#REF!,'Graph Tables'!$D18)</f>
        <v>#REF!</v>
      </c>
      <c r="Q18" s="47" t="e">
        <f>SUMIFS(#REF!,#REF!,'Graph Tables'!$D18)</f>
        <v>#REF!</v>
      </c>
      <c r="R18" s="47" t="e">
        <f>SUMIFS(#REF!,#REF!,'Graph Tables'!$D18)</f>
        <v>#REF!</v>
      </c>
      <c r="S18" s="47" t="e">
        <f>SUMIFS(#REF!,#REF!,'Graph Tables'!$D18)</f>
        <v>#REF!</v>
      </c>
      <c r="T18" s="47" t="e">
        <f>SUMIFS(#REF!,#REF!,'Graph Tables'!$D18)</f>
        <v>#REF!</v>
      </c>
      <c r="U18" s="47" t="e">
        <f>SUMIFS(#REF!,#REF!,'Graph Tables'!$D18)</f>
        <v>#REF!</v>
      </c>
      <c r="V18" s="47" t="e">
        <f>SUMIFS(#REF!,#REF!,'Graph Tables'!$D18)</f>
        <v>#REF!</v>
      </c>
      <c r="W18" s="47" t="e">
        <f>SUMIFS(#REF!,#REF!,'Graph Tables'!$D18)</f>
        <v>#REF!</v>
      </c>
      <c r="X18" s="47" t="e">
        <f>SUMIFS(#REF!,#REF!,'Graph Tables'!$D18)</f>
        <v>#REF!</v>
      </c>
      <c r="Y18" s="47" t="e">
        <f>SUMIFS(#REF!,#REF!,'Graph Tables'!$D18)</f>
        <v>#REF!</v>
      </c>
      <c r="Z18" s="47" t="e">
        <f>SUMIFS(#REF!,#REF!,'Graph Tables'!$D18)</f>
        <v>#REF!</v>
      </c>
      <c r="AA18" s="47" t="e">
        <f>SUMIFS(#REF!,#REF!,'Graph Tables'!$D18)</f>
        <v>#REF!</v>
      </c>
      <c r="AB18" s="47" t="e">
        <f>SUMIFS(#REF!,#REF!,'Graph Tables'!$D18)</f>
        <v>#REF!</v>
      </c>
      <c r="AC18" s="47" t="e">
        <f>SUMIFS(#REF!,#REF!,'Graph Tables'!$D18)</f>
        <v>#REF!</v>
      </c>
      <c r="AD18" s="47"/>
      <c r="AE18" s="49">
        <v>17</v>
      </c>
      <c r="AF18" t="e">
        <f t="shared" si="80"/>
        <v>#REF!</v>
      </c>
      <c r="AG18" s="45" t="e">
        <f t="shared" si="96"/>
        <v>#REF!</v>
      </c>
      <c r="AH18" s="47"/>
      <c r="AI18" s="101" t="e">
        <f t="shared" si="81"/>
        <v>#REF!</v>
      </c>
      <c r="AJ18" s="101" t="e">
        <f>AI18+COUNTIF(AI$2:$AI18,AI18)-1</f>
        <v>#REF!</v>
      </c>
      <c r="AK18" s="103" t="str">
        <f t="shared" si="2"/>
        <v>Bahrain</v>
      </c>
      <c r="AL18" s="71" t="e">
        <f t="shared" si="82"/>
        <v>#REF!</v>
      </c>
      <c r="AM18" s="45" t="e">
        <f t="shared" si="3"/>
        <v>#REF!</v>
      </c>
      <c r="AN18" s="45" t="e">
        <f t="shared" si="4"/>
        <v>#REF!</v>
      </c>
      <c r="AO18" s="45" t="e">
        <f t="shared" si="5"/>
        <v>#REF!</v>
      </c>
      <c r="AP18" s="45" t="e">
        <f t="shared" si="6"/>
        <v>#REF!</v>
      </c>
      <c r="AQ18" s="45" t="e">
        <f t="shared" si="7"/>
        <v>#REF!</v>
      </c>
      <c r="AR18" s="45" t="e">
        <f t="shared" si="8"/>
        <v>#REF!</v>
      </c>
      <c r="AS18" s="45" t="e">
        <f t="shared" si="9"/>
        <v>#REF!</v>
      </c>
      <c r="AT18" s="45" t="e">
        <f t="shared" si="10"/>
        <v>#REF!</v>
      </c>
      <c r="AU18" s="45" t="e">
        <f t="shared" si="11"/>
        <v>#REF!</v>
      </c>
      <c r="AV18" s="45" t="e">
        <f t="shared" si="12"/>
        <v>#REF!</v>
      </c>
      <c r="AW18" s="45" t="e">
        <f t="shared" si="13"/>
        <v>#REF!</v>
      </c>
      <c r="AX18" s="45" t="e">
        <f t="shared" si="14"/>
        <v>#REF!</v>
      </c>
      <c r="AY18" s="45" t="e">
        <f t="shared" si="15"/>
        <v>#REF!</v>
      </c>
      <c r="AZ18" s="45" t="e">
        <f t="shared" si="16"/>
        <v>#REF!</v>
      </c>
      <c r="BA18" s="45" t="e">
        <f t="shared" si="17"/>
        <v>#REF!</v>
      </c>
      <c r="BB18" s="45" t="e">
        <f t="shared" si="18"/>
        <v>#REF!</v>
      </c>
      <c r="BC18" s="45" t="e">
        <f t="shared" si="19"/>
        <v>#REF!</v>
      </c>
      <c r="BD18" s="45" t="e">
        <f t="shared" si="20"/>
        <v>#REF!</v>
      </c>
      <c r="BE18" s="45" t="e">
        <f t="shared" si="21"/>
        <v>#REF!</v>
      </c>
      <c r="BF18" s="45" t="e">
        <f t="shared" si="22"/>
        <v>#REF!</v>
      </c>
      <c r="BG18" s="45" t="e">
        <f t="shared" si="23"/>
        <v>#REF!</v>
      </c>
      <c r="BH18" s="45" t="e">
        <f t="shared" si="24"/>
        <v>#REF!</v>
      </c>
      <c r="BI18" s="45" t="e">
        <f t="shared" si="25"/>
        <v>#REF!</v>
      </c>
      <c r="BJ18" s="45" t="e">
        <f t="shared" si="26"/>
        <v>#REF!</v>
      </c>
      <c r="BK18" s="45"/>
      <c r="BL18" s="49">
        <v>17</v>
      </c>
      <c r="BM18" t="e">
        <f t="shared" si="83"/>
        <v>#REF!</v>
      </c>
      <c r="BN18" s="45" t="e">
        <f t="shared" si="97"/>
        <v>#REF!</v>
      </c>
      <c r="BO18" s="45">
        <f t="shared" si="27"/>
        <v>0</v>
      </c>
      <c r="BP18" s="45">
        <f t="shared" si="28"/>
        <v>0</v>
      </c>
      <c r="BQ18" s="45">
        <f t="shared" si="29"/>
        <v>0</v>
      </c>
      <c r="BR18" s="45">
        <f t="shared" si="30"/>
        <v>0</v>
      </c>
      <c r="BS18" s="45">
        <f t="shared" si="31"/>
        <v>0</v>
      </c>
      <c r="BT18" s="45">
        <f t="shared" si="32"/>
        <v>0</v>
      </c>
      <c r="BU18" s="45">
        <f t="shared" si="33"/>
        <v>0</v>
      </c>
      <c r="BV18" s="45">
        <f t="shared" si="34"/>
        <v>0</v>
      </c>
      <c r="BW18" s="45">
        <f t="shared" si="35"/>
        <v>0</v>
      </c>
      <c r="BX18" s="45">
        <f t="shared" si="36"/>
        <v>0</v>
      </c>
      <c r="BY18" s="45">
        <f t="shared" si="37"/>
        <v>0</v>
      </c>
      <c r="BZ18" s="45">
        <f t="shared" si="38"/>
        <v>0</v>
      </c>
      <c r="CA18" s="45">
        <f t="shared" si="39"/>
        <v>0</v>
      </c>
      <c r="CB18" s="45">
        <f t="shared" si="40"/>
        <v>0</v>
      </c>
      <c r="CC18" s="45">
        <f t="shared" si="41"/>
        <v>0</v>
      </c>
      <c r="CD18" s="45">
        <f t="shared" si="42"/>
        <v>0</v>
      </c>
      <c r="CE18" s="45">
        <f t="shared" si="43"/>
        <v>0</v>
      </c>
      <c r="CF18" s="45">
        <f t="shared" si="44"/>
        <v>0</v>
      </c>
      <c r="CG18" s="45">
        <f t="shared" si="45"/>
        <v>0</v>
      </c>
      <c r="CH18" s="45">
        <f t="shared" si="46"/>
        <v>0</v>
      </c>
      <c r="CI18" s="45">
        <f t="shared" si="47"/>
        <v>0</v>
      </c>
      <c r="CJ18" s="45">
        <f t="shared" si="48"/>
        <v>0</v>
      </c>
      <c r="CK18" s="45">
        <f t="shared" si="49"/>
        <v>0</v>
      </c>
      <c r="CL18" s="45">
        <f t="shared" si="50"/>
        <v>0</v>
      </c>
      <c r="CM18" s="45"/>
      <c r="CN18" s="106" t="e">
        <f t="shared" si="84"/>
        <v>#REF!</v>
      </c>
      <c r="CO18" s="106">
        <v>17</v>
      </c>
      <c r="CP18" s="101" t="e">
        <f t="shared" si="85"/>
        <v>#REF!</v>
      </c>
      <c r="CQ18" s="101" t="e">
        <f>CP18+COUNTIF($CP$2:CP18,CP18)-1</f>
        <v>#REF!</v>
      </c>
      <c r="CR18" s="103" t="str">
        <f t="shared" si="51"/>
        <v>Bahrain</v>
      </c>
      <c r="CS18" s="71" t="e">
        <f t="shared" si="86"/>
        <v>#REF!</v>
      </c>
      <c r="CT18" s="45" t="e">
        <f t="shared" si="52"/>
        <v>#REF!</v>
      </c>
      <c r="CU18" s="45" t="e">
        <f t="shared" si="53"/>
        <v>#REF!</v>
      </c>
      <c r="CV18" s="45" t="e">
        <f t="shared" si="54"/>
        <v>#REF!</v>
      </c>
      <c r="CW18" s="45" t="e">
        <f t="shared" si="55"/>
        <v>#REF!</v>
      </c>
      <c r="CX18" s="45" t="e">
        <f t="shared" si="56"/>
        <v>#REF!</v>
      </c>
      <c r="CY18" s="45" t="e">
        <f t="shared" si="57"/>
        <v>#REF!</v>
      </c>
      <c r="CZ18" s="45" t="e">
        <f t="shared" si="58"/>
        <v>#REF!</v>
      </c>
      <c r="DA18" s="45" t="e">
        <f t="shared" si="59"/>
        <v>#REF!</v>
      </c>
      <c r="DB18" s="45" t="e">
        <f t="shared" si="60"/>
        <v>#REF!</v>
      </c>
      <c r="DC18" s="45" t="e">
        <f t="shared" si="61"/>
        <v>#REF!</v>
      </c>
      <c r="DD18" s="45" t="e">
        <f t="shared" si="62"/>
        <v>#REF!</v>
      </c>
      <c r="DE18" s="45" t="e">
        <f t="shared" si="63"/>
        <v>#REF!</v>
      </c>
      <c r="DF18" s="45" t="e">
        <f t="shared" si="64"/>
        <v>#REF!</v>
      </c>
      <c r="DG18" s="45" t="e">
        <f t="shared" si="65"/>
        <v>#REF!</v>
      </c>
      <c r="DH18" s="45" t="e">
        <f t="shared" si="66"/>
        <v>#REF!</v>
      </c>
      <c r="DI18" s="45" t="e">
        <f t="shared" si="67"/>
        <v>#REF!</v>
      </c>
      <c r="DJ18" s="45" t="e">
        <f t="shared" si="68"/>
        <v>#REF!</v>
      </c>
      <c r="DK18" s="45" t="e">
        <f t="shared" si="69"/>
        <v>#REF!</v>
      </c>
      <c r="DL18" s="45" t="e">
        <f t="shared" si="70"/>
        <v>#REF!</v>
      </c>
      <c r="DM18" s="45" t="e">
        <f t="shared" si="71"/>
        <v>#REF!</v>
      </c>
      <c r="DN18" s="45" t="e">
        <f t="shared" si="72"/>
        <v>#REF!</v>
      </c>
      <c r="DO18" s="45" t="e">
        <f t="shared" si="73"/>
        <v>#REF!</v>
      </c>
      <c r="DP18" s="45" t="e">
        <f t="shared" si="74"/>
        <v>#REF!</v>
      </c>
      <c r="DQ18" s="45" t="e">
        <f t="shared" si="75"/>
        <v>#REF!</v>
      </c>
      <c r="DS18" s="48">
        <v>17</v>
      </c>
      <c r="DT18" s="49" t="e">
        <f t="shared" si="87"/>
        <v>#REF!</v>
      </c>
      <c r="DU18" s="48" t="e">
        <f>DT18+COUNTIF(DT$2:$DT18,DT18)-1</f>
        <v>#REF!</v>
      </c>
      <c r="DV18" s="45" t="s">
        <v>264</v>
      </c>
      <c r="DW18" s="45" t="e">
        <f>V243</f>
        <v>#REF!</v>
      </c>
      <c r="DY18" s="49" t="e">
        <f t="shared" si="88"/>
        <v>#REF!</v>
      </c>
      <c r="DZ18" s="48" t="e">
        <f>DY18+COUNTIF(DY$2:$DY18,DY18)-1</f>
        <v>#REF!</v>
      </c>
      <c r="EA18" s="49">
        <v>17</v>
      </c>
      <c r="EB18" t="e">
        <f t="shared" si="89"/>
        <v>#REF!</v>
      </c>
      <c r="EC18" s="45" t="e">
        <f t="shared" si="90"/>
        <v>#REF!</v>
      </c>
      <c r="EE18" s="120" t="e">
        <f t="shared" si="76"/>
        <v>#REF!</v>
      </c>
      <c r="EG18" s="48">
        <v>17</v>
      </c>
      <c r="EH18" s="49" t="e">
        <f t="shared" si="91"/>
        <v>#REF!</v>
      </c>
      <c r="EI18" s="48" t="e">
        <f>EH18+COUNTIF($EH$2:EH18,EH18)-1</f>
        <v>#REF!</v>
      </c>
      <c r="EJ18" s="45" t="s">
        <v>264</v>
      </c>
      <c r="EK18" s="45" t="e">
        <f>$DJ$243</f>
        <v>#REF!</v>
      </c>
      <c r="EM18" s="49" t="e">
        <f t="shared" si="92"/>
        <v>#REF!</v>
      </c>
      <c r="EN18" s="48" t="e">
        <f>EM18+COUNTIF($EM$2:EM18,EM18)-1</f>
        <v>#REF!</v>
      </c>
      <c r="EO18" s="49">
        <v>17</v>
      </c>
      <c r="EP18" t="e">
        <f t="shared" si="93"/>
        <v>#REF!</v>
      </c>
      <c r="EQ18" s="45" t="e">
        <f t="shared" si="98"/>
        <v>#REF!</v>
      </c>
      <c r="FC18">
        <v>1</v>
      </c>
      <c r="FE18" s="67" t="str">
        <f>CONCATENATE("Key Operational Metrics","",IF(FC18&gt;1," ",""),IF(FC18&gt;1,VLOOKUP(FC18,Divide,2,FALSE),""))</f>
        <v>Key Operational Metrics</v>
      </c>
    </row>
    <row r="19" spans="1:169">
      <c r="A19" s="101">
        <v>18</v>
      </c>
      <c r="B19" s="135" t="e">
        <f t="shared" si="78"/>
        <v>#REF!</v>
      </c>
      <c r="C19" s="136" t="e">
        <f>B19+COUNTIF(B$2:$B19,B19)-1</f>
        <v>#REF!</v>
      </c>
      <c r="D19" s="137" t="str">
        <f>Tables!AI19</f>
        <v>Bangladesh</v>
      </c>
      <c r="E19" s="138" t="e">
        <f t="shared" si="79"/>
        <v>#REF!</v>
      </c>
      <c r="F19" s="47" t="e">
        <f>SUMIFS(#REF!,#REF!,'Graph Tables'!$D19)</f>
        <v>#REF!</v>
      </c>
      <c r="G19" s="47" t="e">
        <f>SUMIFS(#REF!,#REF!,'Graph Tables'!$D19)</f>
        <v>#REF!</v>
      </c>
      <c r="H19" s="47" t="e">
        <f>SUMIFS(#REF!,#REF!,'Graph Tables'!$D19)</f>
        <v>#REF!</v>
      </c>
      <c r="I19" s="47" t="e">
        <f>SUMIFS(#REF!,#REF!,'Graph Tables'!$D19)</f>
        <v>#REF!</v>
      </c>
      <c r="J19" s="47" t="e">
        <f>SUMIFS(#REF!,#REF!,'Graph Tables'!$D19)</f>
        <v>#REF!</v>
      </c>
      <c r="K19" s="47" t="e">
        <f>SUMIFS(#REF!,#REF!,'Graph Tables'!$D19)</f>
        <v>#REF!</v>
      </c>
      <c r="L19" s="47" t="e">
        <f>SUMIFS(#REF!,#REF!,'Graph Tables'!$D19)</f>
        <v>#REF!</v>
      </c>
      <c r="M19" s="47" t="e">
        <f>SUMIFS(#REF!,#REF!,'Graph Tables'!$D19)</f>
        <v>#REF!</v>
      </c>
      <c r="N19" s="47" t="e">
        <f>SUMIFS(#REF!,#REF!,'Graph Tables'!$D19)</f>
        <v>#REF!</v>
      </c>
      <c r="O19" s="47" t="e">
        <f>SUMIFS(#REF!,#REF!,'Graph Tables'!$D19)</f>
        <v>#REF!</v>
      </c>
      <c r="P19" s="47" t="e">
        <f>SUMIFS(#REF!,#REF!,'Graph Tables'!$D19)</f>
        <v>#REF!</v>
      </c>
      <c r="Q19" s="47" t="e">
        <f>SUMIFS(#REF!,#REF!,'Graph Tables'!$D19)</f>
        <v>#REF!</v>
      </c>
      <c r="R19" s="47" t="e">
        <f>SUMIFS(#REF!,#REF!,'Graph Tables'!$D19)</f>
        <v>#REF!</v>
      </c>
      <c r="S19" s="47" t="e">
        <f>SUMIFS(#REF!,#REF!,'Graph Tables'!$D19)</f>
        <v>#REF!</v>
      </c>
      <c r="T19" s="47" t="e">
        <f>SUMIFS(#REF!,#REF!,'Graph Tables'!$D19)</f>
        <v>#REF!</v>
      </c>
      <c r="U19" s="47" t="e">
        <f>SUMIFS(#REF!,#REF!,'Graph Tables'!$D19)</f>
        <v>#REF!</v>
      </c>
      <c r="V19" s="47" t="e">
        <f>SUMIFS(#REF!,#REF!,'Graph Tables'!$D19)</f>
        <v>#REF!</v>
      </c>
      <c r="W19" s="47" t="e">
        <f>SUMIFS(#REF!,#REF!,'Graph Tables'!$D19)</f>
        <v>#REF!</v>
      </c>
      <c r="X19" s="47" t="e">
        <f>SUMIFS(#REF!,#REF!,'Graph Tables'!$D19)</f>
        <v>#REF!</v>
      </c>
      <c r="Y19" s="47" t="e">
        <f>SUMIFS(#REF!,#REF!,'Graph Tables'!$D19)</f>
        <v>#REF!</v>
      </c>
      <c r="Z19" s="47" t="e">
        <f>SUMIFS(#REF!,#REF!,'Graph Tables'!$D19)</f>
        <v>#REF!</v>
      </c>
      <c r="AA19" s="47" t="e">
        <f>SUMIFS(#REF!,#REF!,'Graph Tables'!$D19)</f>
        <v>#REF!</v>
      </c>
      <c r="AB19" s="47" t="e">
        <f>SUMIFS(#REF!,#REF!,'Graph Tables'!$D19)</f>
        <v>#REF!</v>
      </c>
      <c r="AC19" s="47" t="e">
        <f>SUMIFS(#REF!,#REF!,'Graph Tables'!$D19)</f>
        <v>#REF!</v>
      </c>
      <c r="AD19" s="47"/>
      <c r="AE19" s="49">
        <v>18</v>
      </c>
      <c r="AF19" t="e">
        <f t="shared" si="80"/>
        <v>#REF!</v>
      </c>
      <c r="AG19" s="45" t="e">
        <f t="shared" si="96"/>
        <v>#REF!</v>
      </c>
      <c r="AH19" s="47"/>
      <c r="AI19" s="101" t="e">
        <f t="shared" si="81"/>
        <v>#REF!</v>
      </c>
      <c r="AJ19" s="101" t="e">
        <f>AI19+COUNTIF(AI$2:$AI19,AI19)-1</f>
        <v>#REF!</v>
      </c>
      <c r="AK19" s="103" t="str">
        <f t="shared" si="2"/>
        <v>Bangladesh</v>
      </c>
      <c r="AL19" s="71" t="e">
        <f t="shared" si="82"/>
        <v>#REF!</v>
      </c>
      <c r="AM19" s="45" t="e">
        <f t="shared" si="3"/>
        <v>#REF!</v>
      </c>
      <c r="AN19" s="45" t="e">
        <f t="shared" si="4"/>
        <v>#REF!</v>
      </c>
      <c r="AO19" s="45" t="e">
        <f t="shared" si="5"/>
        <v>#REF!</v>
      </c>
      <c r="AP19" s="45" t="e">
        <f t="shared" si="6"/>
        <v>#REF!</v>
      </c>
      <c r="AQ19" s="45" t="e">
        <f t="shared" si="7"/>
        <v>#REF!</v>
      </c>
      <c r="AR19" s="45" t="e">
        <f t="shared" si="8"/>
        <v>#REF!</v>
      </c>
      <c r="AS19" s="45" t="e">
        <f t="shared" si="9"/>
        <v>#REF!</v>
      </c>
      <c r="AT19" s="45" t="e">
        <f t="shared" si="10"/>
        <v>#REF!</v>
      </c>
      <c r="AU19" s="45" t="e">
        <f t="shared" si="11"/>
        <v>#REF!</v>
      </c>
      <c r="AV19" s="45" t="e">
        <f t="shared" si="12"/>
        <v>#REF!</v>
      </c>
      <c r="AW19" s="45" t="e">
        <f t="shared" si="13"/>
        <v>#REF!</v>
      </c>
      <c r="AX19" s="45" t="e">
        <f t="shared" si="14"/>
        <v>#REF!</v>
      </c>
      <c r="AY19" s="45" t="e">
        <f t="shared" si="15"/>
        <v>#REF!</v>
      </c>
      <c r="AZ19" s="45" t="e">
        <f t="shared" si="16"/>
        <v>#REF!</v>
      </c>
      <c r="BA19" s="45" t="e">
        <f t="shared" si="17"/>
        <v>#REF!</v>
      </c>
      <c r="BB19" s="45" t="e">
        <f t="shared" si="18"/>
        <v>#REF!</v>
      </c>
      <c r="BC19" s="45" t="e">
        <f t="shared" si="19"/>
        <v>#REF!</v>
      </c>
      <c r="BD19" s="45" t="e">
        <f t="shared" si="20"/>
        <v>#REF!</v>
      </c>
      <c r="BE19" s="45" t="e">
        <f t="shared" si="21"/>
        <v>#REF!</v>
      </c>
      <c r="BF19" s="45" t="e">
        <f t="shared" si="22"/>
        <v>#REF!</v>
      </c>
      <c r="BG19" s="45" t="e">
        <f t="shared" si="23"/>
        <v>#REF!</v>
      </c>
      <c r="BH19" s="45" t="e">
        <f t="shared" si="24"/>
        <v>#REF!</v>
      </c>
      <c r="BI19" s="45" t="e">
        <f t="shared" si="25"/>
        <v>#REF!</v>
      </c>
      <c r="BJ19" s="45" t="e">
        <f t="shared" si="26"/>
        <v>#REF!</v>
      </c>
      <c r="BK19" s="45"/>
      <c r="BL19" s="49">
        <v>18</v>
      </c>
      <c r="BM19" t="e">
        <f t="shared" si="83"/>
        <v>#REF!</v>
      </c>
      <c r="BN19" s="45" t="e">
        <f t="shared" si="97"/>
        <v>#REF!</v>
      </c>
      <c r="BO19" s="45">
        <f t="shared" si="27"/>
        <v>0</v>
      </c>
      <c r="BP19" s="45">
        <f t="shared" si="28"/>
        <v>0</v>
      </c>
      <c r="BQ19" s="45">
        <f t="shared" si="29"/>
        <v>0</v>
      </c>
      <c r="BR19" s="45">
        <f t="shared" si="30"/>
        <v>0</v>
      </c>
      <c r="BS19" s="45">
        <f t="shared" si="31"/>
        <v>0</v>
      </c>
      <c r="BT19" s="45">
        <f t="shared" si="32"/>
        <v>0</v>
      </c>
      <c r="BU19" s="45">
        <f t="shared" si="33"/>
        <v>0</v>
      </c>
      <c r="BV19" s="45">
        <f t="shared" si="34"/>
        <v>0</v>
      </c>
      <c r="BW19" s="45">
        <f t="shared" si="35"/>
        <v>0</v>
      </c>
      <c r="BX19" s="45">
        <f t="shared" si="36"/>
        <v>0</v>
      </c>
      <c r="BY19" s="45">
        <f t="shared" si="37"/>
        <v>0</v>
      </c>
      <c r="BZ19" s="45">
        <f t="shared" si="38"/>
        <v>0</v>
      </c>
      <c r="CA19" s="45">
        <f t="shared" si="39"/>
        <v>0</v>
      </c>
      <c r="CB19" s="45">
        <f t="shared" si="40"/>
        <v>0</v>
      </c>
      <c r="CC19" s="45">
        <f t="shared" si="41"/>
        <v>0</v>
      </c>
      <c r="CD19" s="45">
        <f t="shared" si="42"/>
        <v>0</v>
      </c>
      <c r="CE19" s="45">
        <f t="shared" si="43"/>
        <v>0</v>
      </c>
      <c r="CF19" s="45">
        <f t="shared" si="44"/>
        <v>0</v>
      </c>
      <c r="CG19" s="45">
        <f t="shared" si="45"/>
        <v>0</v>
      </c>
      <c r="CH19" s="45">
        <f t="shared" si="46"/>
        <v>0</v>
      </c>
      <c r="CI19" s="45">
        <f t="shared" si="47"/>
        <v>0</v>
      </c>
      <c r="CJ19" s="45">
        <f t="shared" si="48"/>
        <v>0</v>
      </c>
      <c r="CK19" s="45">
        <f t="shared" si="49"/>
        <v>0</v>
      </c>
      <c r="CL19" s="45">
        <f t="shared" si="50"/>
        <v>0</v>
      </c>
      <c r="CM19" s="45"/>
      <c r="CN19" s="106" t="e">
        <f t="shared" si="84"/>
        <v>#REF!</v>
      </c>
      <c r="CO19" s="106">
        <v>18</v>
      </c>
      <c r="CP19" s="101" t="e">
        <f t="shared" si="85"/>
        <v>#REF!</v>
      </c>
      <c r="CQ19" s="101" t="e">
        <f>CP19+COUNTIF($CP$2:CP19,CP19)-1</f>
        <v>#REF!</v>
      </c>
      <c r="CR19" s="103" t="str">
        <f t="shared" si="51"/>
        <v>Bangladesh</v>
      </c>
      <c r="CS19" s="71" t="e">
        <f t="shared" si="86"/>
        <v>#REF!</v>
      </c>
      <c r="CT19" s="45" t="e">
        <f t="shared" si="52"/>
        <v>#REF!</v>
      </c>
      <c r="CU19" s="45" t="e">
        <f t="shared" si="53"/>
        <v>#REF!</v>
      </c>
      <c r="CV19" s="45" t="e">
        <f t="shared" si="54"/>
        <v>#REF!</v>
      </c>
      <c r="CW19" s="45" t="e">
        <f t="shared" si="55"/>
        <v>#REF!</v>
      </c>
      <c r="CX19" s="45" t="e">
        <f t="shared" si="56"/>
        <v>#REF!</v>
      </c>
      <c r="CY19" s="45" t="e">
        <f t="shared" si="57"/>
        <v>#REF!</v>
      </c>
      <c r="CZ19" s="45" t="e">
        <f t="shared" si="58"/>
        <v>#REF!</v>
      </c>
      <c r="DA19" s="45" t="e">
        <f t="shared" si="59"/>
        <v>#REF!</v>
      </c>
      <c r="DB19" s="45" t="e">
        <f t="shared" si="60"/>
        <v>#REF!</v>
      </c>
      <c r="DC19" s="45" t="e">
        <f t="shared" si="61"/>
        <v>#REF!</v>
      </c>
      <c r="DD19" s="45" t="e">
        <f t="shared" si="62"/>
        <v>#REF!</v>
      </c>
      <c r="DE19" s="45" t="e">
        <f t="shared" si="63"/>
        <v>#REF!</v>
      </c>
      <c r="DF19" s="45" t="e">
        <f t="shared" si="64"/>
        <v>#REF!</v>
      </c>
      <c r="DG19" s="45" t="e">
        <f t="shared" si="65"/>
        <v>#REF!</v>
      </c>
      <c r="DH19" s="45" t="e">
        <f t="shared" si="66"/>
        <v>#REF!</v>
      </c>
      <c r="DI19" s="45" t="e">
        <f t="shared" si="67"/>
        <v>#REF!</v>
      </c>
      <c r="DJ19" s="45" t="e">
        <f t="shared" si="68"/>
        <v>#REF!</v>
      </c>
      <c r="DK19" s="45" t="e">
        <f t="shared" si="69"/>
        <v>#REF!</v>
      </c>
      <c r="DL19" s="45" t="e">
        <f t="shared" si="70"/>
        <v>#REF!</v>
      </c>
      <c r="DM19" s="45" t="e">
        <f t="shared" si="71"/>
        <v>#REF!</v>
      </c>
      <c r="DN19" s="45" t="e">
        <f t="shared" si="72"/>
        <v>#REF!</v>
      </c>
      <c r="DO19" s="45" t="e">
        <f t="shared" si="73"/>
        <v>#REF!</v>
      </c>
      <c r="DP19" s="45" t="e">
        <f t="shared" si="74"/>
        <v>#REF!</v>
      </c>
      <c r="DQ19" s="45" t="e">
        <f t="shared" si="75"/>
        <v>#REF!</v>
      </c>
      <c r="DS19" s="48">
        <v>18</v>
      </c>
      <c r="DT19" s="49" t="e">
        <f t="shared" si="87"/>
        <v>#REF!</v>
      </c>
      <c r="DU19" s="48" t="e">
        <f>DT19+COUNTIF(DT$2:$DT19,DT19)-1</f>
        <v>#REF!</v>
      </c>
      <c r="DV19" s="45" t="s">
        <v>265</v>
      </c>
      <c r="DW19" s="45" t="e">
        <f>W243</f>
        <v>#REF!</v>
      </c>
      <c r="DY19" s="49" t="e">
        <f t="shared" si="88"/>
        <v>#REF!</v>
      </c>
      <c r="DZ19" s="48" t="e">
        <f>DY19+COUNTIF(DY$2:$DY19,DY19)-1</f>
        <v>#REF!</v>
      </c>
      <c r="EA19" s="49">
        <v>18</v>
      </c>
      <c r="EB19" t="e">
        <f t="shared" si="89"/>
        <v>#REF!</v>
      </c>
      <c r="EC19" s="45" t="e">
        <f t="shared" si="90"/>
        <v>#REF!</v>
      </c>
      <c r="EE19" s="120" t="e">
        <f t="shared" si="76"/>
        <v>#REF!</v>
      </c>
      <c r="EG19" s="48">
        <v>18</v>
      </c>
      <c r="EH19" s="49" t="e">
        <f t="shared" si="91"/>
        <v>#REF!</v>
      </c>
      <c r="EI19" s="48" t="e">
        <f>EH19+COUNTIF($EH$2:EH19,EH19)-1</f>
        <v>#REF!</v>
      </c>
      <c r="EJ19" s="45" t="s">
        <v>265</v>
      </c>
      <c r="EK19" s="45" t="e">
        <f>$DK$243</f>
        <v>#REF!</v>
      </c>
      <c r="EM19" s="49" t="e">
        <f t="shared" si="92"/>
        <v>#REF!</v>
      </c>
      <c r="EN19" s="48" t="e">
        <f>EM19+COUNTIF($EM$2:EM19,EM19)-1</f>
        <v>#REF!</v>
      </c>
      <c r="EO19" s="49">
        <v>18</v>
      </c>
      <c r="EP19" t="e">
        <f t="shared" si="93"/>
        <v>#REF!</v>
      </c>
      <c r="EQ19" s="45" t="e">
        <f t="shared" si="98"/>
        <v>#REF!</v>
      </c>
    </row>
    <row r="20" spans="1:169">
      <c r="A20" s="101">
        <v>19</v>
      </c>
      <c r="B20" s="135" t="e">
        <f t="shared" si="78"/>
        <v>#REF!</v>
      </c>
      <c r="C20" s="136" t="e">
        <f>B20+COUNTIF(B$2:$B20,B20)-1</f>
        <v>#REF!</v>
      </c>
      <c r="D20" s="137" t="str">
        <f>Tables!AI20</f>
        <v>Barbados</v>
      </c>
      <c r="E20" s="138" t="e">
        <f t="shared" si="79"/>
        <v>#REF!</v>
      </c>
      <c r="F20" s="47" t="e">
        <f>SUMIFS(#REF!,#REF!,'Graph Tables'!$D20)</f>
        <v>#REF!</v>
      </c>
      <c r="G20" s="47" t="e">
        <f>SUMIFS(#REF!,#REF!,'Graph Tables'!$D20)</f>
        <v>#REF!</v>
      </c>
      <c r="H20" s="47" t="e">
        <f>SUMIFS(#REF!,#REF!,'Graph Tables'!$D20)</f>
        <v>#REF!</v>
      </c>
      <c r="I20" s="47" t="e">
        <f>SUMIFS(#REF!,#REF!,'Graph Tables'!$D20)</f>
        <v>#REF!</v>
      </c>
      <c r="J20" s="47" t="e">
        <f>SUMIFS(#REF!,#REF!,'Graph Tables'!$D20)</f>
        <v>#REF!</v>
      </c>
      <c r="K20" s="47" t="e">
        <f>SUMIFS(#REF!,#REF!,'Graph Tables'!$D20)</f>
        <v>#REF!</v>
      </c>
      <c r="L20" s="47" t="e">
        <f>SUMIFS(#REF!,#REF!,'Graph Tables'!$D20)</f>
        <v>#REF!</v>
      </c>
      <c r="M20" s="47" t="e">
        <f>SUMIFS(#REF!,#REF!,'Graph Tables'!$D20)</f>
        <v>#REF!</v>
      </c>
      <c r="N20" s="47" t="e">
        <f>SUMIFS(#REF!,#REF!,'Graph Tables'!$D20)</f>
        <v>#REF!</v>
      </c>
      <c r="O20" s="47" t="e">
        <f>SUMIFS(#REF!,#REF!,'Graph Tables'!$D20)</f>
        <v>#REF!</v>
      </c>
      <c r="P20" s="47" t="e">
        <f>SUMIFS(#REF!,#REF!,'Graph Tables'!$D20)</f>
        <v>#REF!</v>
      </c>
      <c r="Q20" s="47" t="e">
        <f>SUMIFS(#REF!,#REF!,'Graph Tables'!$D20)</f>
        <v>#REF!</v>
      </c>
      <c r="R20" s="47" t="e">
        <f>SUMIFS(#REF!,#REF!,'Graph Tables'!$D20)</f>
        <v>#REF!</v>
      </c>
      <c r="S20" s="47" t="e">
        <f>SUMIFS(#REF!,#REF!,'Graph Tables'!$D20)</f>
        <v>#REF!</v>
      </c>
      <c r="T20" s="47" t="e">
        <f>SUMIFS(#REF!,#REF!,'Graph Tables'!$D20)</f>
        <v>#REF!</v>
      </c>
      <c r="U20" s="47" t="e">
        <f>SUMIFS(#REF!,#REF!,'Graph Tables'!$D20)</f>
        <v>#REF!</v>
      </c>
      <c r="V20" s="47" t="e">
        <f>SUMIFS(#REF!,#REF!,'Graph Tables'!$D20)</f>
        <v>#REF!</v>
      </c>
      <c r="W20" s="47" t="e">
        <f>SUMIFS(#REF!,#REF!,'Graph Tables'!$D20)</f>
        <v>#REF!</v>
      </c>
      <c r="X20" s="47" t="e">
        <f>SUMIFS(#REF!,#REF!,'Graph Tables'!$D20)</f>
        <v>#REF!</v>
      </c>
      <c r="Y20" s="47" t="e">
        <f>SUMIFS(#REF!,#REF!,'Graph Tables'!$D20)</f>
        <v>#REF!</v>
      </c>
      <c r="Z20" s="47" t="e">
        <f>SUMIFS(#REF!,#REF!,'Graph Tables'!$D20)</f>
        <v>#REF!</v>
      </c>
      <c r="AA20" s="47" t="e">
        <f>SUMIFS(#REF!,#REF!,'Graph Tables'!$D20)</f>
        <v>#REF!</v>
      </c>
      <c r="AB20" s="47" t="e">
        <f>SUMIFS(#REF!,#REF!,'Graph Tables'!$D20)</f>
        <v>#REF!</v>
      </c>
      <c r="AC20" s="47" t="e">
        <f>SUMIFS(#REF!,#REF!,'Graph Tables'!$D20)</f>
        <v>#REF!</v>
      </c>
      <c r="AD20" s="47"/>
      <c r="AE20" s="49">
        <v>19</v>
      </c>
      <c r="AF20" t="e">
        <f t="shared" si="80"/>
        <v>#REF!</v>
      </c>
      <c r="AG20" s="45" t="e">
        <f t="shared" si="96"/>
        <v>#REF!</v>
      </c>
      <c r="AH20" s="47"/>
      <c r="AI20" s="101" t="e">
        <f t="shared" si="81"/>
        <v>#REF!</v>
      </c>
      <c r="AJ20" s="101" t="e">
        <f>AI20+COUNTIF(AI$2:$AI20,AI20)-1</f>
        <v>#REF!</v>
      </c>
      <c r="AK20" s="103" t="str">
        <f t="shared" si="2"/>
        <v>Barbados</v>
      </c>
      <c r="AL20" s="71" t="e">
        <f t="shared" si="82"/>
        <v>#REF!</v>
      </c>
      <c r="AM20" s="45" t="e">
        <f t="shared" si="3"/>
        <v>#REF!</v>
      </c>
      <c r="AN20" s="45" t="e">
        <f t="shared" si="4"/>
        <v>#REF!</v>
      </c>
      <c r="AO20" s="45" t="e">
        <f t="shared" si="5"/>
        <v>#REF!</v>
      </c>
      <c r="AP20" s="45" t="e">
        <f t="shared" si="6"/>
        <v>#REF!</v>
      </c>
      <c r="AQ20" s="45" t="e">
        <f t="shared" si="7"/>
        <v>#REF!</v>
      </c>
      <c r="AR20" s="45" t="e">
        <f t="shared" si="8"/>
        <v>#REF!</v>
      </c>
      <c r="AS20" s="45" t="e">
        <f t="shared" si="9"/>
        <v>#REF!</v>
      </c>
      <c r="AT20" s="45" t="e">
        <f t="shared" si="10"/>
        <v>#REF!</v>
      </c>
      <c r="AU20" s="45" t="e">
        <f t="shared" si="11"/>
        <v>#REF!</v>
      </c>
      <c r="AV20" s="45" t="e">
        <f t="shared" si="12"/>
        <v>#REF!</v>
      </c>
      <c r="AW20" s="45" t="e">
        <f t="shared" si="13"/>
        <v>#REF!</v>
      </c>
      <c r="AX20" s="45" t="e">
        <f t="shared" si="14"/>
        <v>#REF!</v>
      </c>
      <c r="AY20" s="45" t="e">
        <f t="shared" si="15"/>
        <v>#REF!</v>
      </c>
      <c r="AZ20" s="45" t="e">
        <f t="shared" si="16"/>
        <v>#REF!</v>
      </c>
      <c r="BA20" s="45" t="e">
        <f t="shared" si="17"/>
        <v>#REF!</v>
      </c>
      <c r="BB20" s="45" t="e">
        <f t="shared" si="18"/>
        <v>#REF!</v>
      </c>
      <c r="BC20" s="45" t="e">
        <f t="shared" si="19"/>
        <v>#REF!</v>
      </c>
      <c r="BD20" s="45" t="e">
        <f t="shared" si="20"/>
        <v>#REF!</v>
      </c>
      <c r="BE20" s="45" t="e">
        <f t="shared" si="21"/>
        <v>#REF!</v>
      </c>
      <c r="BF20" s="45" t="e">
        <f t="shared" si="22"/>
        <v>#REF!</v>
      </c>
      <c r="BG20" s="45" t="e">
        <f t="shared" si="23"/>
        <v>#REF!</v>
      </c>
      <c r="BH20" s="45" t="e">
        <f t="shared" si="24"/>
        <v>#REF!</v>
      </c>
      <c r="BI20" s="45" t="e">
        <f t="shared" si="25"/>
        <v>#REF!</v>
      </c>
      <c r="BJ20" s="45" t="e">
        <f t="shared" si="26"/>
        <v>#REF!</v>
      </c>
      <c r="BK20" s="45"/>
      <c r="BL20" s="49">
        <v>19</v>
      </c>
      <c r="BM20" t="e">
        <f t="shared" si="83"/>
        <v>#REF!</v>
      </c>
      <c r="BN20" s="45" t="e">
        <f t="shared" si="97"/>
        <v>#REF!</v>
      </c>
      <c r="BO20" s="45">
        <f t="shared" si="27"/>
        <v>0</v>
      </c>
      <c r="BP20" s="45">
        <f t="shared" si="28"/>
        <v>0</v>
      </c>
      <c r="BQ20" s="45">
        <f t="shared" si="29"/>
        <v>0</v>
      </c>
      <c r="BR20" s="45">
        <f t="shared" si="30"/>
        <v>0</v>
      </c>
      <c r="BS20" s="45">
        <f t="shared" si="31"/>
        <v>0</v>
      </c>
      <c r="BT20" s="45">
        <f t="shared" si="32"/>
        <v>0</v>
      </c>
      <c r="BU20" s="45">
        <f t="shared" si="33"/>
        <v>0</v>
      </c>
      <c r="BV20" s="45">
        <f t="shared" si="34"/>
        <v>0</v>
      </c>
      <c r="BW20" s="45">
        <f t="shared" si="35"/>
        <v>0</v>
      </c>
      <c r="BX20" s="45">
        <f t="shared" si="36"/>
        <v>0</v>
      </c>
      <c r="BY20" s="45">
        <f t="shared" si="37"/>
        <v>0</v>
      </c>
      <c r="BZ20" s="45">
        <f t="shared" si="38"/>
        <v>0</v>
      </c>
      <c r="CA20" s="45">
        <f t="shared" si="39"/>
        <v>0</v>
      </c>
      <c r="CB20" s="45">
        <f t="shared" si="40"/>
        <v>0</v>
      </c>
      <c r="CC20" s="45">
        <f t="shared" si="41"/>
        <v>0</v>
      </c>
      <c r="CD20" s="45">
        <f t="shared" si="42"/>
        <v>0</v>
      </c>
      <c r="CE20" s="45">
        <f t="shared" si="43"/>
        <v>0</v>
      </c>
      <c r="CF20" s="45">
        <f t="shared" si="44"/>
        <v>0</v>
      </c>
      <c r="CG20" s="45">
        <f t="shared" si="45"/>
        <v>0</v>
      </c>
      <c r="CH20" s="45">
        <f t="shared" si="46"/>
        <v>0</v>
      </c>
      <c r="CI20" s="45">
        <f t="shared" si="47"/>
        <v>0</v>
      </c>
      <c r="CJ20" s="45">
        <f t="shared" si="48"/>
        <v>0</v>
      </c>
      <c r="CK20" s="45">
        <f t="shared" si="49"/>
        <v>0</v>
      </c>
      <c r="CL20" s="45">
        <f t="shared" si="50"/>
        <v>0</v>
      </c>
      <c r="CM20" s="45"/>
      <c r="CN20" s="106" t="e">
        <f t="shared" si="84"/>
        <v>#REF!</v>
      </c>
      <c r="CO20" s="106">
        <v>19</v>
      </c>
      <c r="CP20" s="101" t="e">
        <f t="shared" si="85"/>
        <v>#REF!</v>
      </c>
      <c r="CQ20" s="101" t="e">
        <f>CP20+COUNTIF($CP$2:CP20,CP20)-1</f>
        <v>#REF!</v>
      </c>
      <c r="CR20" s="103" t="str">
        <f t="shared" si="51"/>
        <v>Barbados</v>
      </c>
      <c r="CS20" s="71" t="e">
        <f t="shared" si="86"/>
        <v>#REF!</v>
      </c>
      <c r="CT20" s="45" t="e">
        <f t="shared" si="52"/>
        <v>#REF!</v>
      </c>
      <c r="CU20" s="45" t="e">
        <f t="shared" si="53"/>
        <v>#REF!</v>
      </c>
      <c r="CV20" s="45" t="e">
        <f t="shared" si="54"/>
        <v>#REF!</v>
      </c>
      <c r="CW20" s="45" t="e">
        <f t="shared" si="55"/>
        <v>#REF!</v>
      </c>
      <c r="CX20" s="45" t="e">
        <f t="shared" si="56"/>
        <v>#REF!</v>
      </c>
      <c r="CY20" s="45" t="e">
        <f t="shared" si="57"/>
        <v>#REF!</v>
      </c>
      <c r="CZ20" s="45" t="e">
        <f t="shared" si="58"/>
        <v>#REF!</v>
      </c>
      <c r="DA20" s="45" t="e">
        <f t="shared" si="59"/>
        <v>#REF!</v>
      </c>
      <c r="DB20" s="45" t="e">
        <f t="shared" si="60"/>
        <v>#REF!</v>
      </c>
      <c r="DC20" s="45" t="e">
        <f t="shared" si="61"/>
        <v>#REF!</v>
      </c>
      <c r="DD20" s="45" t="e">
        <f t="shared" si="62"/>
        <v>#REF!</v>
      </c>
      <c r="DE20" s="45" t="e">
        <f t="shared" si="63"/>
        <v>#REF!</v>
      </c>
      <c r="DF20" s="45" t="e">
        <f t="shared" si="64"/>
        <v>#REF!</v>
      </c>
      <c r="DG20" s="45" t="e">
        <f t="shared" si="65"/>
        <v>#REF!</v>
      </c>
      <c r="DH20" s="45" t="e">
        <f t="shared" si="66"/>
        <v>#REF!</v>
      </c>
      <c r="DI20" s="45" t="e">
        <f t="shared" si="67"/>
        <v>#REF!</v>
      </c>
      <c r="DJ20" s="45" t="e">
        <f t="shared" si="68"/>
        <v>#REF!</v>
      </c>
      <c r="DK20" s="45" t="e">
        <f t="shared" si="69"/>
        <v>#REF!</v>
      </c>
      <c r="DL20" s="45" t="e">
        <f t="shared" si="70"/>
        <v>#REF!</v>
      </c>
      <c r="DM20" s="45" t="e">
        <f t="shared" si="71"/>
        <v>#REF!</v>
      </c>
      <c r="DN20" s="45" t="e">
        <f t="shared" si="72"/>
        <v>#REF!</v>
      </c>
      <c r="DO20" s="45" t="e">
        <f t="shared" si="73"/>
        <v>#REF!</v>
      </c>
      <c r="DP20" s="45" t="e">
        <f t="shared" si="74"/>
        <v>#REF!</v>
      </c>
      <c r="DQ20" s="45" t="e">
        <f t="shared" si="75"/>
        <v>#REF!</v>
      </c>
      <c r="DS20" s="48">
        <v>19</v>
      </c>
      <c r="DT20" s="49" t="e">
        <f t="shared" si="87"/>
        <v>#REF!</v>
      </c>
      <c r="DU20" s="48" t="e">
        <f>DT20+COUNTIF(DT$2:$DT20,DT20)-1</f>
        <v>#REF!</v>
      </c>
      <c r="DV20" s="108" t="s">
        <v>266</v>
      </c>
      <c r="DW20" s="45" t="e">
        <f>X243</f>
        <v>#REF!</v>
      </c>
      <c r="DY20" s="49" t="e">
        <f t="shared" si="88"/>
        <v>#REF!</v>
      </c>
      <c r="DZ20" s="48" t="e">
        <f>DY20+COUNTIF(DY$2:$DY20,DY20)-1</f>
        <v>#REF!</v>
      </c>
      <c r="EA20" s="49">
        <v>19</v>
      </c>
      <c r="EB20" t="e">
        <f t="shared" si="89"/>
        <v>#REF!</v>
      </c>
      <c r="EC20" s="45" t="e">
        <f t="shared" si="90"/>
        <v>#REF!</v>
      </c>
      <c r="EE20" s="120" t="e">
        <f t="shared" si="76"/>
        <v>#REF!</v>
      </c>
      <c r="EG20" s="48">
        <v>19</v>
      </c>
      <c r="EH20" s="49" t="e">
        <f t="shared" si="91"/>
        <v>#REF!</v>
      </c>
      <c r="EI20" s="48" t="e">
        <f>EH20+COUNTIF($EH$2:EH20,EH20)-1</f>
        <v>#REF!</v>
      </c>
      <c r="EJ20" s="108" t="s">
        <v>266</v>
      </c>
      <c r="EK20" s="45" t="e">
        <f>$DL$243</f>
        <v>#REF!</v>
      </c>
      <c r="EM20" s="49" t="e">
        <f t="shared" si="92"/>
        <v>#REF!</v>
      </c>
      <c r="EN20" s="48" t="e">
        <f>EM20+COUNTIF($EM$2:EM20,EM20)-1</f>
        <v>#REF!</v>
      </c>
      <c r="EO20" s="49">
        <v>19</v>
      </c>
      <c r="EP20" t="e">
        <f t="shared" si="93"/>
        <v>#REF!</v>
      </c>
      <c r="EQ20" s="45" t="e">
        <f t="shared" si="98"/>
        <v>#REF!</v>
      </c>
      <c r="FC20" s="59" t="s">
        <v>292</v>
      </c>
      <c r="FD20" s="46"/>
      <c r="FE20" s="46"/>
      <c r="FF20" s="63">
        <f>LARGE($FJ$20:$FM$20,4)</f>
        <v>1</v>
      </c>
      <c r="FG20" s="63">
        <f>LARGE($FJ$20:$FM$20,3)</f>
        <v>1</v>
      </c>
      <c r="FH20" s="63">
        <f>LARGE($FJ$20:$FM$20,2)</f>
        <v>1</v>
      </c>
      <c r="FI20" s="63">
        <f>LARGE($FJ$20:$FM$20,1)</f>
        <v>1</v>
      </c>
      <c r="FJ20" s="64">
        <f t="shared" ref="FJ20:FM21" si="100">IFERROR(VLOOKUP(FJ22,Period,2,FALSE),1)</f>
        <v>1</v>
      </c>
      <c r="FK20" s="64">
        <f t="shared" si="100"/>
        <v>1</v>
      </c>
      <c r="FL20" s="64">
        <f t="shared" si="100"/>
        <v>1</v>
      </c>
      <c r="FM20" s="64">
        <f t="shared" si="100"/>
        <v>1</v>
      </c>
    </row>
    <row r="21" spans="1:169">
      <c r="A21" s="101">
        <v>20</v>
      </c>
      <c r="B21" s="135" t="e">
        <f t="shared" si="78"/>
        <v>#REF!</v>
      </c>
      <c r="C21" s="136" t="e">
        <f>B21+COUNTIF(B$2:$B21,B21)-1</f>
        <v>#REF!</v>
      </c>
      <c r="D21" s="137" t="str">
        <f>Tables!AI21</f>
        <v>Belarus</v>
      </c>
      <c r="E21" s="138" t="e">
        <f t="shared" si="79"/>
        <v>#REF!</v>
      </c>
      <c r="F21" s="47" t="e">
        <f>SUMIFS(#REF!,#REF!,'Graph Tables'!$D21)</f>
        <v>#REF!</v>
      </c>
      <c r="G21" s="47" t="e">
        <f>SUMIFS(#REF!,#REF!,'Graph Tables'!$D21)</f>
        <v>#REF!</v>
      </c>
      <c r="H21" s="47" t="e">
        <f>SUMIFS(#REF!,#REF!,'Graph Tables'!$D21)</f>
        <v>#REF!</v>
      </c>
      <c r="I21" s="47" t="e">
        <f>SUMIFS(#REF!,#REF!,'Graph Tables'!$D21)</f>
        <v>#REF!</v>
      </c>
      <c r="J21" s="47" t="e">
        <f>SUMIFS(#REF!,#REF!,'Graph Tables'!$D21)</f>
        <v>#REF!</v>
      </c>
      <c r="K21" s="47" t="e">
        <f>SUMIFS(#REF!,#REF!,'Graph Tables'!$D21)</f>
        <v>#REF!</v>
      </c>
      <c r="L21" s="47" t="e">
        <f>SUMIFS(#REF!,#REF!,'Graph Tables'!$D21)</f>
        <v>#REF!</v>
      </c>
      <c r="M21" s="47" t="e">
        <f>SUMIFS(#REF!,#REF!,'Graph Tables'!$D21)</f>
        <v>#REF!</v>
      </c>
      <c r="N21" s="47" t="e">
        <f>SUMIFS(#REF!,#REF!,'Graph Tables'!$D21)</f>
        <v>#REF!</v>
      </c>
      <c r="O21" s="47" t="e">
        <f>SUMIFS(#REF!,#REF!,'Graph Tables'!$D21)</f>
        <v>#REF!</v>
      </c>
      <c r="P21" s="47" t="e">
        <f>SUMIFS(#REF!,#REF!,'Graph Tables'!$D21)</f>
        <v>#REF!</v>
      </c>
      <c r="Q21" s="47" t="e">
        <f>SUMIFS(#REF!,#REF!,'Graph Tables'!$D21)</f>
        <v>#REF!</v>
      </c>
      <c r="R21" s="47" t="e">
        <f>SUMIFS(#REF!,#REF!,'Graph Tables'!$D21)</f>
        <v>#REF!</v>
      </c>
      <c r="S21" s="47" t="e">
        <f>SUMIFS(#REF!,#REF!,'Graph Tables'!$D21)</f>
        <v>#REF!</v>
      </c>
      <c r="T21" s="47" t="e">
        <f>SUMIFS(#REF!,#REF!,'Graph Tables'!$D21)</f>
        <v>#REF!</v>
      </c>
      <c r="U21" s="47" t="e">
        <f>SUMIFS(#REF!,#REF!,'Graph Tables'!$D21)</f>
        <v>#REF!</v>
      </c>
      <c r="V21" s="47" t="e">
        <f>SUMIFS(#REF!,#REF!,'Graph Tables'!$D21)</f>
        <v>#REF!</v>
      </c>
      <c r="W21" s="47" t="e">
        <f>SUMIFS(#REF!,#REF!,'Graph Tables'!$D21)</f>
        <v>#REF!</v>
      </c>
      <c r="X21" s="47" t="e">
        <f>SUMIFS(#REF!,#REF!,'Graph Tables'!$D21)</f>
        <v>#REF!</v>
      </c>
      <c r="Y21" s="47" t="e">
        <f>SUMIFS(#REF!,#REF!,'Graph Tables'!$D21)</f>
        <v>#REF!</v>
      </c>
      <c r="Z21" s="47" t="e">
        <f>SUMIFS(#REF!,#REF!,'Graph Tables'!$D21)</f>
        <v>#REF!</v>
      </c>
      <c r="AA21" s="47" t="e">
        <f>SUMIFS(#REF!,#REF!,'Graph Tables'!$D21)</f>
        <v>#REF!</v>
      </c>
      <c r="AB21" s="47" t="e">
        <f>SUMIFS(#REF!,#REF!,'Graph Tables'!$D21)</f>
        <v>#REF!</v>
      </c>
      <c r="AC21" s="47" t="e">
        <f>SUMIFS(#REF!,#REF!,'Graph Tables'!$D21)</f>
        <v>#REF!</v>
      </c>
      <c r="AD21" s="47"/>
      <c r="AE21" s="49">
        <v>20</v>
      </c>
      <c r="AF21" t="e">
        <f t="shared" si="80"/>
        <v>#REF!</v>
      </c>
      <c r="AG21" s="45" t="e">
        <f t="shared" si="96"/>
        <v>#REF!</v>
      </c>
      <c r="AH21" s="47"/>
      <c r="AI21" s="101" t="e">
        <f t="shared" si="81"/>
        <v>#REF!</v>
      </c>
      <c r="AJ21" s="101" t="e">
        <f>AI21+COUNTIF(AI$2:$AI21,AI21)-1</f>
        <v>#REF!</v>
      </c>
      <c r="AK21" s="103" t="str">
        <f t="shared" si="2"/>
        <v>Belarus</v>
      </c>
      <c r="AL21" s="71" t="e">
        <f t="shared" si="82"/>
        <v>#REF!</v>
      </c>
      <c r="AM21" s="45" t="e">
        <f t="shared" si="3"/>
        <v>#REF!</v>
      </c>
      <c r="AN21" s="45" t="e">
        <f t="shared" si="4"/>
        <v>#REF!</v>
      </c>
      <c r="AO21" s="45" t="e">
        <f t="shared" si="5"/>
        <v>#REF!</v>
      </c>
      <c r="AP21" s="45" t="e">
        <f t="shared" si="6"/>
        <v>#REF!</v>
      </c>
      <c r="AQ21" s="45" t="e">
        <f t="shared" si="7"/>
        <v>#REF!</v>
      </c>
      <c r="AR21" s="45" t="e">
        <f t="shared" si="8"/>
        <v>#REF!</v>
      </c>
      <c r="AS21" s="45" t="e">
        <f t="shared" si="9"/>
        <v>#REF!</v>
      </c>
      <c r="AT21" s="45" t="e">
        <f t="shared" si="10"/>
        <v>#REF!</v>
      </c>
      <c r="AU21" s="45" t="e">
        <f t="shared" si="11"/>
        <v>#REF!</v>
      </c>
      <c r="AV21" s="45" t="e">
        <f t="shared" si="12"/>
        <v>#REF!</v>
      </c>
      <c r="AW21" s="45" t="e">
        <f t="shared" si="13"/>
        <v>#REF!</v>
      </c>
      <c r="AX21" s="45" t="e">
        <f t="shared" si="14"/>
        <v>#REF!</v>
      </c>
      <c r="AY21" s="45" t="e">
        <f t="shared" si="15"/>
        <v>#REF!</v>
      </c>
      <c r="AZ21" s="45" t="e">
        <f t="shared" si="16"/>
        <v>#REF!</v>
      </c>
      <c r="BA21" s="45" t="e">
        <f t="shared" si="17"/>
        <v>#REF!</v>
      </c>
      <c r="BB21" s="45" t="e">
        <f t="shared" si="18"/>
        <v>#REF!</v>
      </c>
      <c r="BC21" s="45" t="e">
        <f t="shared" si="19"/>
        <v>#REF!</v>
      </c>
      <c r="BD21" s="45" t="e">
        <f t="shared" si="20"/>
        <v>#REF!</v>
      </c>
      <c r="BE21" s="45" t="e">
        <f t="shared" si="21"/>
        <v>#REF!</v>
      </c>
      <c r="BF21" s="45" t="e">
        <f t="shared" si="22"/>
        <v>#REF!</v>
      </c>
      <c r="BG21" s="45" t="e">
        <f t="shared" si="23"/>
        <v>#REF!</v>
      </c>
      <c r="BH21" s="45" t="e">
        <f t="shared" si="24"/>
        <v>#REF!</v>
      </c>
      <c r="BI21" s="45" t="e">
        <f t="shared" si="25"/>
        <v>#REF!</v>
      </c>
      <c r="BJ21" s="45" t="e">
        <f t="shared" si="26"/>
        <v>#REF!</v>
      </c>
      <c r="BK21" s="45"/>
      <c r="BL21" s="49">
        <v>20</v>
      </c>
      <c r="BM21" t="e">
        <f t="shared" si="83"/>
        <v>#REF!</v>
      </c>
      <c r="BN21" s="45" t="e">
        <f t="shared" si="97"/>
        <v>#REF!</v>
      </c>
      <c r="BO21" s="45">
        <f t="shared" si="27"/>
        <v>0</v>
      </c>
      <c r="BP21" s="45">
        <f t="shared" si="28"/>
        <v>0</v>
      </c>
      <c r="BQ21" s="45">
        <f t="shared" si="29"/>
        <v>0</v>
      </c>
      <c r="BR21" s="45">
        <f t="shared" si="30"/>
        <v>0</v>
      </c>
      <c r="BS21" s="45">
        <f t="shared" si="31"/>
        <v>0</v>
      </c>
      <c r="BT21" s="45">
        <f t="shared" si="32"/>
        <v>0</v>
      </c>
      <c r="BU21" s="45">
        <f t="shared" si="33"/>
        <v>0</v>
      </c>
      <c r="BV21" s="45">
        <f t="shared" si="34"/>
        <v>0</v>
      </c>
      <c r="BW21" s="45">
        <f t="shared" si="35"/>
        <v>0</v>
      </c>
      <c r="BX21" s="45">
        <f t="shared" si="36"/>
        <v>0</v>
      </c>
      <c r="BY21" s="45">
        <f t="shared" si="37"/>
        <v>0</v>
      </c>
      <c r="BZ21" s="45">
        <f t="shared" si="38"/>
        <v>0</v>
      </c>
      <c r="CA21" s="45">
        <f t="shared" si="39"/>
        <v>0</v>
      </c>
      <c r="CB21" s="45">
        <f t="shared" si="40"/>
        <v>0</v>
      </c>
      <c r="CC21" s="45">
        <f t="shared" si="41"/>
        <v>0</v>
      </c>
      <c r="CD21" s="45">
        <f t="shared" si="42"/>
        <v>0</v>
      </c>
      <c r="CE21" s="45">
        <f t="shared" si="43"/>
        <v>0</v>
      </c>
      <c r="CF21" s="45">
        <f t="shared" si="44"/>
        <v>0</v>
      </c>
      <c r="CG21" s="45">
        <f t="shared" si="45"/>
        <v>0</v>
      </c>
      <c r="CH21" s="45">
        <f t="shared" si="46"/>
        <v>0</v>
      </c>
      <c r="CI21" s="45">
        <f t="shared" si="47"/>
        <v>0</v>
      </c>
      <c r="CJ21" s="45">
        <f t="shared" si="48"/>
        <v>0</v>
      </c>
      <c r="CK21" s="45">
        <f t="shared" si="49"/>
        <v>0</v>
      </c>
      <c r="CL21" s="45">
        <f t="shared" si="50"/>
        <v>0</v>
      </c>
      <c r="CM21" s="45"/>
      <c r="CN21" s="106" t="e">
        <f t="shared" si="84"/>
        <v>#REF!</v>
      </c>
      <c r="CO21" s="106">
        <v>20</v>
      </c>
      <c r="CP21" s="101" t="e">
        <f t="shared" si="85"/>
        <v>#REF!</v>
      </c>
      <c r="CQ21" s="101" t="e">
        <f>CP21+COUNTIF($CP$2:CP21,CP21)-1</f>
        <v>#REF!</v>
      </c>
      <c r="CR21" s="103" t="str">
        <f t="shared" si="51"/>
        <v>Belarus</v>
      </c>
      <c r="CS21" s="71" t="e">
        <f t="shared" si="86"/>
        <v>#REF!</v>
      </c>
      <c r="CT21" s="45" t="e">
        <f t="shared" si="52"/>
        <v>#REF!</v>
      </c>
      <c r="CU21" s="45" t="e">
        <f t="shared" si="53"/>
        <v>#REF!</v>
      </c>
      <c r="CV21" s="45" t="e">
        <f t="shared" si="54"/>
        <v>#REF!</v>
      </c>
      <c r="CW21" s="45" t="e">
        <f t="shared" si="55"/>
        <v>#REF!</v>
      </c>
      <c r="CX21" s="45" t="e">
        <f t="shared" si="56"/>
        <v>#REF!</v>
      </c>
      <c r="CY21" s="45" t="e">
        <f t="shared" si="57"/>
        <v>#REF!</v>
      </c>
      <c r="CZ21" s="45" t="e">
        <f t="shared" si="58"/>
        <v>#REF!</v>
      </c>
      <c r="DA21" s="45" t="e">
        <f t="shared" si="59"/>
        <v>#REF!</v>
      </c>
      <c r="DB21" s="45" t="e">
        <f t="shared" si="60"/>
        <v>#REF!</v>
      </c>
      <c r="DC21" s="45" t="e">
        <f t="shared" si="61"/>
        <v>#REF!</v>
      </c>
      <c r="DD21" s="45" t="e">
        <f t="shared" si="62"/>
        <v>#REF!</v>
      </c>
      <c r="DE21" s="45" t="e">
        <f t="shared" si="63"/>
        <v>#REF!</v>
      </c>
      <c r="DF21" s="45" t="e">
        <f t="shared" si="64"/>
        <v>#REF!</v>
      </c>
      <c r="DG21" s="45" t="e">
        <f t="shared" si="65"/>
        <v>#REF!</v>
      </c>
      <c r="DH21" s="45" t="e">
        <f t="shared" si="66"/>
        <v>#REF!</v>
      </c>
      <c r="DI21" s="45" t="e">
        <f t="shared" si="67"/>
        <v>#REF!</v>
      </c>
      <c r="DJ21" s="45" t="e">
        <f t="shared" si="68"/>
        <v>#REF!</v>
      </c>
      <c r="DK21" s="45" t="e">
        <f t="shared" si="69"/>
        <v>#REF!</v>
      </c>
      <c r="DL21" s="45" t="e">
        <f t="shared" si="70"/>
        <v>#REF!</v>
      </c>
      <c r="DM21" s="45" t="e">
        <f t="shared" si="71"/>
        <v>#REF!</v>
      </c>
      <c r="DN21" s="45" t="e">
        <f t="shared" si="72"/>
        <v>#REF!</v>
      </c>
      <c r="DO21" s="45" t="e">
        <f t="shared" si="73"/>
        <v>#REF!</v>
      </c>
      <c r="DP21" s="45" t="e">
        <f t="shared" si="74"/>
        <v>#REF!</v>
      </c>
      <c r="DQ21" s="45" t="e">
        <f t="shared" si="75"/>
        <v>#REF!</v>
      </c>
      <c r="DS21" s="48">
        <v>20</v>
      </c>
      <c r="DT21" s="49" t="e">
        <f t="shared" si="87"/>
        <v>#REF!</v>
      </c>
      <c r="DU21" s="48" t="e">
        <f>DT21+COUNTIF(DT$2:$DT21,DT21)-1</f>
        <v>#REF!</v>
      </c>
      <c r="DV21" s="45" t="s">
        <v>267</v>
      </c>
      <c r="DW21" s="45" t="e">
        <f>Y243</f>
        <v>#REF!</v>
      </c>
      <c r="DY21" s="49" t="e">
        <f t="shared" si="88"/>
        <v>#REF!</v>
      </c>
      <c r="DZ21" s="48" t="e">
        <f>DY21+COUNTIF(DY$2:$DY21,DY21)-1</f>
        <v>#REF!</v>
      </c>
      <c r="EA21" s="49">
        <v>20</v>
      </c>
      <c r="EB21" t="e">
        <f t="shared" si="89"/>
        <v>#REF!</v>
      </c>
      <c r="EC21" s="45" t="e">
        <f t="shared" si="90"/>
        <v>#REF!</v>
      </c>
      <c r="EE21" s="120" t="e">
        <f t="shared" si="76"/>
        <v>#REF!</v>
      </c>
      <c r="EG21" s="48">
        <v>20</v>
      </c>
      <c r="EH21" s="49" t="e">
        <f t="shared" si="91"/>
        <v>#REF!</v>
      </c>
      <c r="EI21" s="48" t="e">
        <f>EH21+COUNTIF($EH$2:EH21,EH21)-1</f>
        <v>#REF!</v>
      </c>
      <c r="EJ21" s="45" t="s">
        <v>267</v>
      </c>
      <c r="EK21" s="45" t="e">
        <f>$DM$243</f>
        <v>#REF!</v>
      </c>
      <c r="EM21" s="49" t="e">
        <f t="shared" si="92"/>
        <v>#REF!</v>
      </c>
      <c r="EN21" s="48" t="e">
        <f>EM21+COUNTIF($EM$2:EM21,EM21)-1</f>
        <v>#REF!</v>
      </c>
      <c r="EO21" s="49">
        <v>20</v>
      </c>
      <c r="EP21" t="e">
        <f t="shared" si="93"/>
        <v>#REF!</v>
      </c>
      <c r="EQ21" s="45" t="e">
        <f t="shared" si="98"/>
        <v>#REF!</v>
      </c>
      <c r="FC21" s="59"/>
      <c r="FD21" s="46"/>
      <c r="FE21" s="46"/>
      <c r="FF21" s="63">
        <f>COUNTIF($FJ$22:$FM$22,FF$22)</f>
        <v>0</v>
      </c>
      <c r="FG21" s="63">
        <f>COUNTIF($FJ$22:$FM$22,FG$22)</f>
        <v>0</v>
      </c>
      <c r="FH21" s="63">
        <f>COUNTIF($FJ$22:$FM$22,FH$22)</f>
        <v>0</v>
      </c>
      <c r="FI21" s="63">
        <f>COUNTIF($FJ$22:$FM$22,FI$22)</f>
        <v>0</v>
      </c>
      <c r="FJ21" s="64">
        <f t="shared" si="100"/>
        <v>1</v>
      </c>
      <c r="FK21" s="64">
        <f t="shared" si="100"/>
        <v>1</v>
      </c>
      <c r="FL21" s="64">
        <f t="shared" si="100"/>
        <v>1</v>
      </c>
      <c r="FM21" s="64">
        <f t="shared" si="100"/>
        <v>1</v>
      </c>
    </row>
    <row r="22" spans="1:169">
      <c r="A22" s="101">
        <v>21</v>
      </c>
      <c r="B22" s="135" t="e">
        <f t="shared" si="78"/>
        <v>#REF!</v>
      </c>
      <c r="C22" s="136" t="e">
        <f>B22+COUNTIF(B$2:$B22,B22)-1</f>
        <v>#REF!</v>
      </c>
      <c r="D22" s="137" t="str">
        <f>Tables!AI22</f>
        <v>Belgium</v>
      </c>
      <c r="E22" s="138" t="e">
        <f t="shared" si="79"/>
        <v>#REF!</v>
      </c>
      <c r="F22" s="47" t="e">
        <f>SUMIFS(#REF!,#REF!,'Graph Tables'!$D22)</f>
        <v>#REF!</v>
      </c>
      <c r="G22" s="47" t="e">
        <f>SUMIFS(#REF!,#REF!,'Graph Tables'!$D22)</f>
        <v>#REF!</v>
      </c>
      <c r="H22" s="47" t="e">
        <f>SUMIFS(#REF!,#REF!,'Graph Tables'!$D22)</f>
        <v>#REF!</v>
      </c>
      <c r="I22" s="47" t="e">
        <f>SUMIFS(#REF!,#REF!,'Graph Tables'!$D22)</f>
        <v>#REF!</v>
      </c>
      <c r="J22" s="47" t="e">
        <f>SUMIFS(#REF!,#REF!,'Graph Tables'!$D22)</f>
        <v>#REF!</v>
      </c>
      <c r="K22" s="47" t="e">
        <f>SUMIFS(#REF!,#REF!,'Graph Tables'!$D22)</f>
        <v>#REF!</v>
      </c>
      <c r="L22" s="47" t="e">
        <f>SUMIFS(#REF!,#REF!,'Graph Tables'!$D22)</f>
        <v>#REF!</v>
      </c>
      <c r="M22" s="47" t="e">
        <f>SUMIFS(#REF!,#REF!,'Graph Tables'!$D22)</f>
        <v>#REF!</v>
      </c>
      <c r="N22" s="47" t="e">
        <f>SUMIFS(#REF!,#REF!,'Graph Tables'!$D22)</f>
        <v>#REF!</v>
      </c>
      <c r="O22" s="47" t="e">
        <f>SUMIFS(#REF!,#REF!,'Graph Tables'!$D22)</f>
        <v>#REF!</v>
      </c>
      <c r="P22" s="47" t="e">
        <f>SUMIFS(#REF!,#REF!,'Graph Tables'!$D22)</f>
        <v>#REF!</v>
      </c>
      <c r="Q22" s="47" t="e">
        <f>SUMIFS(#REF!,#REF!,'Graph Tables'!$D22)</f>
        <v>#REF!</v>
      </c>
      <c r="R22" s="47" t="e">
        <f>SUMIFS(#REF!,#REF!,'Graph Tables'!$D22)</f>
        <v>#REF!</v>
      </c>
      <c r="S22" s="47" t="e">
        <f>SUMIFS(#REF!,#REF!,'Graph Tables'!$D22)</f>
        <v>#REF!</v>
      </c>
      <c r="T22" s="47" t="e">
        <f>SUMIFS(#REF!,#REF!,'Graph Tables'!$D22)</f>
        <v>#REF!</v>
      </c>
      <c r="U22" s="47" t="e">
        <f>SUMIFS(#REF!,#REF!,'Graph Tables'!$D22)</f>
        <v>#REF!</v>
      </c>
      <c r="V22" s="47" t="e">
        <f>SUMIFS(#REF!,#REF!,'Graph Tables'!$D22)</f>
        <v>#REF!</v>
      </c>
      <c r="W22" s="47" t="e">
        <f>SUMIFS(#REF!,#REF!,'Graph Tables'!$D22)</f>
        <v>#REF!</v>
      </c>
      <c r="X22" s="47" t="e">
        <f>SUMIFS(#REF!,#REF!,'Graph Tables'!$D22)</f>
        <v>#REF!</v>
      </c>
      <c r="Y22" s="47" t="e">
        <f>SUMIFS(#REF!,#REF!,'Graph Tables'!$D22)</f>
        <v>#REF!</v>
      </c>
      <c r="Z22" s="47" t="e">
        <f>SUMIFS(#REF!,#REF!,'Graph Tables'!$D22)</f>
        <v>#REF!</v>
      </c>
      <c r="AA22" s="47" t="e">
        <f>SUMIFS(#REF!,#REF!,'Graph Tables'!$D22)</f>
        <v>#REF!</v>
      </c>
      <c r="AB22" s="47" t="e">
        <f>SUMIFS(#REF!,#REF!,'Graph Tables'!$D22)</f>
        <v>#REF!</v>
      </c>
      <c r="AC22" s="47" t="e">
        <f>SUMIFS(#REF!,#REF!,'Graph Tables'!$D22)</f>
        <v>#REF!</v>
      </c>
      <c r="AD22" s="47"/>
      <c r="AE22" s="49">
        <v>21</v>
      </c>
      <c r="AF22" t="e">
        <f t="shared" si="80"/>
        <v>#REF!</v>
      </c>
      <c r="AG22" s="45" t="e">
        <f t="shared" si="96"/>
        <v>#REF!</v>
      </c>
      <c r="AH22" s="47"/>
      <c r="AI22" s="101" t="e">
        <f t="shared" si="81"/>
        <v>#REF!</v>
      </c>
      <c r="AJ22" s="101" t="e">
        <f>AI22+COUNTIF(AI$2:$AI22,AI22)-1</f>
        <v>#REF!</v>
      </c>
      <c r="AK22" s="103" t="str">
        <f t="shared" si="2"/>
        <v>Belgium</v>
      </c>
      <c r="AL22" s="71" t="e">
        <f t="shared" si="82"/>
        <v>#REF!</v>
      </c>
      <c r="AM22" s="45" t="e">
        <f t="shared" si="3"/>
        <v>#REF!</v>
      </c>
      <c r="AN22" s="45" t="e">
        <f t="shared" si="4"/>
        <v>#REF!</v>
      </c>
      <c r="AO22" s="45" t="e">
        <f t="shared" si="5"/>
        <v>#REF!</v>
      </c>
      <c r="AP22" s="45" t="e">
        <f t="shared" si="6"/>
        <v>#REF!</v>
      </c>
      <c r="AQ22" s="45" t="e">
        <f t="shared" si="7"/>
        <v>#REF!</v>
      </c>
      <c r="AR22" s="45" t="e">
        <f t="shared" si="8"/>
        <v>#REF!</v>
      </c>
      <c r="AS22" s="45" t="e">
        <f t="shared" si="9"/>
        <v>#REF!</v>
      </c>
      <c r="AT22" s="45" t="e">
        <f t="shared" si="10"/>
        <v>#REF!</v>
      </c>
      <c r="AU22" s="45" t="e">
        <f t="shared" si="11"/>
        <v>#REF!</v>
      </c>
      <c r="AV22" s="45" t="e">
        <f t="shared" si="12"/>
        <v>#REF!</v>
      </c>
      <c r="AW22" s="45" t="e">
        <f t="shared" si="13"/>
        <v>#REF!</v>
      </c>
      <c r="AX22" s="45" t="e">
        <f t="shared" si="14"/>
        <v>#REF!</v>
      </c>
      <c r="AY22" s="45" t="e">
        <f t="shared" si="15"/>
        <v>#REF!</v>
      </c>
      <c r="AZ22" s="45" t="e">
        <f t="shared" si="16"/>
        <v>#REF!</v>
      </c>
      <c r="BA22" s="45" t="e">
        <f t="shared" si="17"/>
        <v>#REF!</v>
      </c>
      <c r="BB22" s="45" t="e">
        <f t="shared" si="18"/>
        <v>#REF!</v>
      </c>
      <c r="BC22" s="45" t="e">
        <f t="shared" si="19"/>
        <v>#REF!</v>
      </c>
      <c r="BD22" s="45" t="e">
        <f t="shared" si="20"/>
        <v>#REF!</v>
      </c>
      <c r="BE22" s="45" t="e">
        <f t="shared" si="21"/>
        <v>#REF!</v>
      </c>
      <c r="BF22" s="45" t="e">
        <f t="shared" si="22"/>
        <v>#REF!</v>
      </c>
      <c r="BG22" s="45" t="e">
        <f t="shared" si="23"/>
        <v>#REF!</v>
      </c>
      <c r="BH22" s="45" t="e">
        <f t="shared" si="24"/>
        <v>#REF!</v>
      </c>
      <c r="BI22" s="45" t="e">
        <f t="shared" si="25"/>
        <v>#REF!</v>
      </c>
      <c r="BJ22" s="45" t="e">
        <f t="shared" si="26"/>
        <v>#REF!</v>
      </c>
      <c r="BK22" s="45"/>
      <c r="BL22" s="49">
        <v>21</v>
      </c>
      <c r="BM22" t="e">
        <f t="shared" si="83"/>
        <v>#REF!</v>
      </c>
      <c r="BN22" s="45" t="e">
        <f t="shared" si="97"/>
        <v>#REF!</v>
      </c>
      <c r="BO22" s="45">
        <f t="shared" si="27"/>
        <v>0</v>
      </c>
      <c r="BP22" s="45">
        <f t="shared" si="28"/>
        <v>0</v>
      </c>
      <c r="BQ22" s="45">
        <f t="shared" si="29"/>
        <v>0</v>
      </c>
      <c r="BR22" s="45">
        <f t="shared" si="30"/>
        <v>0</v>
      </c>
      <c r="BS22" s="45">
        <f t="shared" si="31"/>
        <v>0</v>
      </c>
      <c r="BT22" s="45">
        <f t="shared" si="32"/>
        <v>0</v>
      </c>
      <c r="BU22" s="45">
        <f t="shared" si="33"/>
        <v>0</v>
      </c>
      <c r="BV22" s="45">
        <f t="shared" si="34"/>
        <v>0</v>
      </c>
      <c r="BW22" s="45">
        <f t="shared" si="35"/>
        <v>0</v>
      </c>
      <c r="BX22" s="45">
        <f t="shared" si="36"/>
        <v>0</v>
      </c>
      <c r="BY22" s="45">
        <f t="shared" si="37"/>
        <v>0</v>
      </c>
      <c r="BZ22" s="45">
        <f t="shared" si="38"/>
        <v>0</v>
      </c>
      <c r="CA22" s="45">
        <f t="shared" si="39"/>
        <v>0</v>
      </c>
      <c r="CB22" s="45">
        <f t="shared" si="40"/>
        <v>0</v>
      </c>
      <c r="CC22" s="45">
        <f t="shared" si="41"/>
        <v>0</v>
      </c>
      <c r="CD22" s="45">
        <f t="shared" si="42"/>
        <v>0</v>
      </c>
      <c r="CE22" s="45">
        <f t="shared" si="43"/>
        <v>0</v>
      </c>
      <c r="CF22" s="45">
        <f t="shared" si="44"/>
        <v>0</v>
      </c>
      <c r="CG22" s="45">
        <f t="shared" si="45"/>
        <v>0</v>
      </c>
      <c r="CH22" s="45">
        <f t="shared" si="46"/>
        <v>0</v>
      </c>
      <c r="CI22" s="45">
        <f t="shared" si="47"/>
        <v>0</v>
      </c>
      <c r="CJ22" s="45">
        <f t="shared" si="48"/>
        <v>0</v>
      </c>
      <c r="CK22" s="45">
        <f t="shared" si="49"/>
        <v>0</v>
      </c>
      <c r="CL22" s="45">
        <f t="shared" si="50"/>
        <v>0</v>
      </c>
      <c r="CM22" s="45"/>
      <c r="CN22" s="106" t="e">
        <f t="shared" si="84"/>
        <v>#REF!</v>
      </c>
      <c r="CO22" s="106">
        <v>21</v>
      </c>
      <c r="CP22" s="101" t="e">
        <f t="shared" si="85"/>
        <v>#REF!</v>
      </c>
      <c r="CQ22" s="101" t="e">
        <f>CP22+COUNTIF($CP$2:CP22,CP22)-1</f>
        <v>#REF!</v>
      </c>
      <c r="CR22" s="103" t="str">
        <f t="shared" si="51"/>
        <v>Belgium</v>
      </c>
      <c r="CS22" s="71" t="e">
        <f t="shared" si="86"/>
        <v>#REF!</v>
      </c>
      <c r="CT22" s="45" t="e">
        <f t="shared" si="52"/>
        <v>#REF!</v>
      </c>
      <c r="CU22" s="45" t="e">
        <f t="shared" si="53"/>
        <v>#REF!</v>
      </c>
      <c r="CV22" s="45" t="e">
        <f t="shared" si="54"/>
        <v>#REF!</v>
      </c>
      <c r="CW22" s="45" t="e">
        <f t="shared" si="55"/>
        <v>#REF!</v>
      </c>
      <c r="CX22" s="45" t="e">
        <f t="shared" si="56"/>
        <v>#REF!</v>
      </c>
      <c r="CY22" s="45" t="e">
        <f t="shared" si="57"/>
        <v>#REF!</v>
      </c>
      <c r="CZ22" s="45" t="e">
        <f t="shared" si="58"/>
        <v>#REF!</v>
      </c>
      <c r="DA22" s="45" t="e">
        <f t="shared" si="59"/>
        <v>#REF!</v>
      </c>
      <c r="DB22" s="45" t="e">
        <f t="shared" si="60"/>
        <v>#REF!</v>
      </c>
      <c r="DC22" s="45" t="e">
        <f t="shared" si="61"/>
        <v>#REF!</v>
      </c>
      <c r="DD22" s="45" t="e">
        <f t="shared" si="62"/>
        <v>#REF!</v>
      </c>
      <c r="DE22" s="45" t="e">
        <f t="shared" si="63"/>
        <v>#REF!</v>
      </c>
      <c r="DF22" s="45" t="e">
        <f t="shared" si="64"/>
        <v>#REF!</v>
      </c>
      <c r="DG22" s="45" t="e">
        <f t="shared" si="65"/>
        <v>#REF!</v>
      </c>
      <c r="DH22" s="45" t="e">
        <f t="shared" si="66"/>
        <v>#REF!</v>
      </c>
      <c r="DI22" s="45" t="e">
        <f t="shared" si="67"/>
        <v>#REF!</v>
      </c>
      <c r="DJ22" s="45" t="e">
        <f t="shared" si="68"/>
        <v>#REF!</v>
      </c>
      <c r="DK22" s="45" t="e">
        <f t="shared" si="69"/>
        <v>#REF!</v>
      </c>
      <c r="DL22" s="45" t="e">
        <f t="shared" si="70"/>
        <v>#REF!</v>
      </c>
      <c r="DM22" s="45" t="e">
        <f t="shared" si="71"/>
        <v>#REF!</v>
      </c>
      <c r="DN22" s="45" t="e">
        <f t="shared" si="72"/>
        <v>#REF!</v>
      </c>
      <c r="DO22" s="45" t="e">
        <f t="shared" si="73"/>
        <v>#REF!</v>
      </c>
      <c r="DP22" s="45" t="e">
        <f t="shared" si="74"/>
        <v>#REF!</v>
      </c>
      <c r="DQ22" s="45" t="e">
        <f t="shared" si="75"/>
        <v>#REF!</v>
      </c>
      <c r="DS22" s="48">
        <v>21</v>
      </c>
      <c r="DT22" s="49" t="e">
        <f t="shared" si="87"/>
        <v>#REF!</v>
      </c>
      <c r="DU22" s="48" t="e">
        <f>DT22+COUNTIF(DT$2:$DT22,DT22)-1</f>
        <v>#REF!</v>
      </c>
      <c r="DV22" s="45" t="s">
        <v>268</v>
      </c>
      <c r="DW22" s="45" t="e">
        <f>Z243</f>
        <v>#REF!</v>
      </c>
      <c r="DY22" s="49" t="e">
        <f t="shared" si="88"/>
        <v>#REF!</v>
      </c>
      <c r="DZ22" s="48" t="e">
        <f>DY22+COUNTIF(DY$2:$DY22,DY22)-1</f>
        <v>#REF!</v>
      </c>
      <c r="EA22" s="49">
        <v>21</v>
      </c>
      <c r="EB22" t="e">
        <f t="shared" si="89"/>
        <v>#REF!</v>
      </c>
      <c r="EC22" s="45" t="e">
        <f t="shared" si="90"/>
        <v>#REF!</v>
      </c>
      <c r="EE22" s="120" t="e">
        <f t="shared" si="76"/>
        <v>#REF!</v>
      </c>
      <c r="EG22" s="48">
        <v>21</v>
      </c>
      <c r="EH22" s="49" t="e">
        <f t="shared" si="91"/>
        <v>#REF!</v>
      </c>
      <c r="EI22" s="48" t="e">
        <f>EH22+COUNTIF($EH$2:EH22,EH22)-1</f>
        <v>#REF!</v>
      </c>
      <c r="EJ22" s="45" t="s">
        <v>268</v>
      </c>
      <c r="EK22" s="45" t="e">
        <f>$DN$243</f>
        <v>#REF!</v>
      </c>
      <c r="EM22" s="49" t="e">
        <f t="shared" si="92"/>
        <v>#REF!</v>
      </c>
      <c r="EN22" s="48" t="e">
        <f>EM22+COUNTIF($EM$2:EM22,EM22)-1</f>
        <v>#REF!</v>
      </c>
      <c r="EO22" s="49">
        <v>21</v>
      </c>
      <c r="EP22" t="e">
        <f t="shared" si="93"/>
        <v>#REF!</v>
      </c>
      <c r="EQ22" s="45" t="e">
        <f t="shared" si="98"/>
        <v>#REF!</v>
      </c>
      <c r="FC22" s="46" t="s">
        <v>316</v>
      </c>
      <c r="FD22" s="46" t="s">
        <v>295</v>
      </c>
      <c r="FE22" s="46"/>
      <c r="FF22" s="54" t="str">
        <f>VLOOKUP(FF20,PeriodNr,3,FALSE)</f>
        <v>Not reported</v>
      </c>
      <c r="FG22" s="54" t="str">
        <f>VLOOKUP(FG20,PeriodNr,3,FALSE)</f>
        <v>Not reported</v>
      </c>
      <c r="FH22" s="54" t="str">
        <f>VLOOKUP(FH20,PeriodNr,3,FALSE)</f>
        <v>Not reported</v>
      </c>
      <c r="FI22" s="54" t="str">
        <f>VLOOKUP(FI20,PeriodNr,3,FALSE)</f>
        <v>Not reported</v>
      </c>
      <c r="FJ22" s="54" t="e">
        <f>CONCATENATE(#REF!," ",#REF!)</f>
        <v>#REF!</v>
      </c>
      <c r="FK22" s="54" t="e">
        <f>CONCATENATE(#REF!," ",#REF!)</f>
        <v>#REF!</v>
      </c>
      <c r="FL22" s="54" t="e">
        <f>CONCATENATE(#REF!," ",#REF!)</f>
        <v>#REF!</v>
      </c>
      <c r="FM22" s="54" t="e">
        <f>CONCATENATE(#REF!," ",#REF!)</f>
        <v>#REF!</v>
      </c>
    </row>
    <row r="23" spans="1:169">
      <c r="A23" s="101">
        <v>22</v>
      </c>
      <c r="B23" s="135" t="e">
        <f t="shared" si="78"/>
        <v>#REF!</v>
      </c>
      <c r="C23" s="136" t="e">
        <f>B23+COUNTIF(B$2:$B23,B23)-1</f>
        <v>#REF!</v>
      </c>
      <c r="D23" s="137" t="str">
        <f>Tables!AI23</f>
        <v>Belize</v>
      </c>
      <c r="E23" s="138" t="e">
        <f t="shared" si="79"/>
        <v>#REF!</v>
      </c>
      <c r="F23" s="47" t="e">
        <f>SUMIFS(#REF!,#REF!,'Graph Tables'!$D23)</f>
        <v>#REF!</v>
      </c>
      <c r="G23" s="47" t="e">
        <f>SUMIFS(#REF!,#REF!,'Graph Tables'!$D23)</f>
        <v>#REF!</v>
      </c>
      <c r="H23" s="47" t="e">
        <f>SUMIFS(#REF!,#REF!,'Graph Tables'!$D23)</f>
        <v>#REF!</v>
      </c>
      <c r="I23" s="47" t="e">
        <f>SUMIFS(#REF!,#REF!,'Graph Tables'!$D23)</f>
        <v>#REF!</v>
      </c>
      <c r="J23" s="47" t="e">
        <f>SUMIFS(#REF!,#REF!,'Graph Tables'!$D23)</f>
        <v>#REF!</v>
      </c>
      <c r="K23" s="47" t="e">
        <f>SUMIFS(#REF!,#REF!,'Graph Tables'!$D23)</f>
        <v>#REF!</v>
      </c>
      <c r="L23" s="47" t="e">
        <f>SUMIFS(#REF!,#REF!,'Graph Tables'!$D23)</f>
        <v>#REF!</v>
      </c>
      <c r="M23" s="47" t="e">
        <f>SUMIFS(#REF!,#REF!,'Graph Tables'!$D23)</f>
        <v>#REF!</v>
      </c>
      <c r="N23" s="47" t="e">
        <f>SUMIFS(#REF!,#REF!,'Graph Tables'!$D23)</f>
        <v>#REF!</v>
      </c>
      <c r="O23" s="47" t="e">
        <f>SUMIFS(#REF!,#REF!,'Graph Tables'!$D23)</f>
        <v>#REF!</v>
      </c>
      <c r="P23" s="47" t="e">
        <f>SUMIFS(#REF!,#REF!,'Graph Tables'!$D23)</f>
        <v>#REF!</v>
      </c>
      <c r="Q23" s="47" t="e">
        <f>SUMIFS(#REF!,#REF!,'Graph Tables'!$D23)</f>
        <v>#REF!</v>
      </c>
      <c r="R23" s="47" t="e">
        <f>SUMIFS(#REF!,#REF!,'Graph Tables'!$D23)</f>
        <v>#REF!</v>
      </c>
      <c r="S23" s="47" t="e">
        <f>SUMIFS(#REF!,#REF!,'Graph Tables'!$D23)</f>
        <v>#REF!</v>
      </c>
      <c r="T23" s="47" t="e">
        <f>SUMIFS(#REF!,#REF!,'Graph Tables'!$D23)</f>
        <v>#REF!</v>
      </c>
      <c r="U23" s="47" t="e">
        <f>SUMIFS(#REF!,#REF!,'Graph Tables'!$D23)</f>
        <v>#REF!</v>
      </c>
      <c r="V23" s="47" t="e">
        <f>SUMIFS(#REF!,#REF!,'Graph Tables'!$D23)</f>
        <v>#REF!</v>
      </c>
      <c r="W23" s="47" t="e">
        <f>SUMIFS(#REF!,#REF!,'Graph Tables'!$D23)</f>
        <v>#REF!</v>
      </c>
      <c r="X23" s="47" t="e">
        <f>SUMIFS(#REF!,#REF!,'Graph Tables'!$D23)</f>
        <v>#REF!</v>
      </c>
      <c r="Y23" s="47" t="e">
        <f>SUMIFS(#REF!,#REF!,'Graph Tables'!$D23)</f>
        <v>#REF!</v>
      </c>
      <c r="Z23" s="47" t="e">
        <f>SUMIFS(#REF!,#REF!,'Graph Tables'!$D23)</f>
        <v>#REF!</v>
      </c>
      <c r="AA23" s="47" t="e">
        <f>SUMIFS(#REF!,#REF!,'Graph Tables'!$D23)</f>
        <v>#REF!</v>
      </c>
      <c r="AB23" s="47" t="e">
        <f>SUMIFS(#REF!,#REF!,'Graph Tables'!$D23)</f>
        <v>#REF!</v>
      </c>
      <c r="AC23" s="47" t="e">
        <f>SUMIFS(#REF!,#REF!,'Graph Tables'!$D23)</f>
        <v>#REF!</v>
      </c>
      <c r="AD23" s="47"/>
      <c r="AE23" s="49">
        <v>22</v>
      </c>
      <c r="AF23" t="e">
        <f t="shared" si="80"/>
        <v>#REF!</v>
      </c>
      <c r="AG23" s="45" t="e">
        <f t="shared" si="96"/>
        <v>#REF!</v>
      </c>
      <c r="AH23" s="47"/>
      <c r="AI23" s="101" t="e">
        <f t="shared" si="81"/>
        <v>#REF!</v>
      </c>
      <c r="AJ23" s="101" t="e">
        <f>AI23+COUNTIF(AI$2:$AI23,AI23)-1</f>
        <v>#REF!</v>
      </c>
      <c r="AK23" s="103" t="str">
        <f t="shared" si="2"/>
        <v>Belize</v>
      </c>
      <c r="AL23" s="71" t="e">
        <f t="shared" si="82"/>
        <v>#REF!</v>
      </c>
      <c r="AM23" s="45" t="e">
        <f t="shared" si="3"/>
        <v>#REF!</v>
      </c>
      <c r="AN23" s="45" t="e">
        <f t="shared" si="4"/>
        <v>#REF!</v>
      </c>
      <c r="AO23" s="45" t="e">
        <f t="shared" si="5"/>
        <v>#REF!</v>
      </c>
      <c r="AP23" s="45" t="e">
        <f t="shared" si="6"/>
        <v>#REF!</v>
      </c>
      <c r="AQ23" s="45" t="e">
        <f t="shared" si="7"/>
        <v>#REF!</v>
      </c>
      <c r="AR23" s="45" t="e">
        <f t="shared" si="8"/>
        <v>#REF!</v>
      </c>
      <c r="AS23" s="45" t="e">
        <f t="shared" si="9"/>
        <v>#REF!</v>
      </c>
      <c r="AT23" s="45" t="e">
        <f t="shared" si="10"/>
        <v>#REF!</v>
      </c>
      <c r="AU23" s="45" t="e">
        <f t="shared" si="11"/>
        <v>#REF!</v>
      </c>
      <c r="AV23" s="45" t="e">
        <f t="shared" si="12"/>
        <v>#REF!</v>
      </c>
      <c r="AW23" s="45" t="e">
        <f t="shared" si="13"/>
        <v>#REF!</v>
      </c>
      <c r="AX23" s="45" t="e">
        <f t="shared" si="14"/>
        <v>#REF!</v>
      </c>
      <c r="AY23" s="45" t="e">
        <f t="shared" si="15"/>
        <v>#REF!</v>
      </c>
      <c r="AZ23" s="45" t="e">
        <f t="shared" si="16"/>
        <v>#REF!</v>
      </c>
      <c r="BA23" s="45" t="e">
        <f t="shared" si="17"/>
        <v>#REF!</v>
      </c>
      <c r="BB23" s="45" t="e">
        <f t="shared" si="18"/>
        <v>#REF!</v>
      </c>
      <c r="BC23" s="45" t="e">
        <f t="shared" si="19"/>
        <v>#REF!</v>
      </c>
      <c r="BD23" s="45" t="e">
        <f t="shared" si="20"/>
        <v>#REF!</v>
      </c>
      <c r="BE23" s="45" t="e">
        <f t="shared" si="21"/>
        <v>#REF!</v>
      </c>
      <c r="BF23" s="45" t="e">
        <f t="shared" si="22"/>
        <v>#REF!</v>
      </c>
      <c r="BG23" s="45" t="e">
        <f t="shared" si="23"/>
        <v>#REF!</v>
      </c>
      <c r="BH23" s="45" t="e">
        <f t="shared" si="24"/>
        <v>#REF!</v>
      </c>
      <c r="BI23" s="45" t="e">
        <f t="shared" si="25"/>
        <v>#REF!</v>
      </c>
      <c r="BJ23" s="45" t="e">
        <f t="shared" si="26"/>
        <v>#REF!</v>
      </c>
      <c r="BK23" s="45"/>
      <c r="BL23" s="49">
        <v>22</v>
      </c>
      <c r="BM23" t="e">
        <f t="shared" si="83"/>
        <v>#REF!</v>
      </c>
      <c r="BN23" s="45" t="e">
        <f t="shared" si="97"/>
        <v>#REF!</v>
      </c>
      <c r="BO23" s="45">
        <f t="shared" si="27"/>
        <v>0</v>
      </c>
      <c r="BP23" s="45">
        <f t="shared" si="28"/>
        <v>0</v>
      </c>
      <c r="BQ23" s="45">
        <f t="shared" si="29"/>
        <v>0</v>
      </c>
      <c r="BR23" s="45">
        <f t="shared" si="30"/>
        <v>0</v>
      </c>
      <c r="BS23" s="45">
        <f t="shared" si="31"/>
        <v>0</v>
      </c>
      <c r="BT23" s="45">
        <f t="shared" si="32"/>
        <v>0</v>
      </c>
      <c r="BU23" s="45">
        <f t="shared" si="33"/>
        <v>0</v>
      </c>
      <c r="BV23" s="45">
        <f t="shared" si="34"/>
        <v>0</v>
      </c>
      <c r="BW23" s="45">
        <f t="shared" si="35"/>
        <v>0</v>
      </c>
      <c r="BX23" s="45">
        <f t="shared" si="36"/>
        <v>0</v>
      </c>
      <c r="BY23" s="45">
        <f t="shared" si="37"/>
        <v>0</v>
      </c>
      <c r="BZ23" s="45">
        <f t="shared" si="38"/>
        <v>0</v>
      </c>
      <c r="CA23" s="45">
        <f t="shared" si="39"/>
        <v>0</v>
      </c>
      <c r="CB23" s="45">
        <f t="shared" si="40"/>
        <v>0</v>
      </c>
      <c r="CC23" s="45">
        <f t="shared" si="41"/>
        <v>0</v>
      </c>
      <c r="CD23" s="45">
        <f t="shared" si="42"/>
        <v>0</v>
      </c>
      <c r="CE23" s="45">
        <f t="shared" si="43"/>
        <v>0</v>
      </c>
      <c r="CF23" s="45">
        <f t="shared" si="44"/>
        <v>0</v>
      </c>
      <c r="CG23" s="45">
        <f t="shared" si="45"/>
        <v>0</v>
      </c>
      <c r="CH23" s="45">
        <f t="shared" si="46"/>
        <v>0</v>
      </c>
      <c r="CI23" s="45">
        <f t="shared" si="47"/>
        <v>0</v>
      </c>
      <c r="CJ23" s="45">
        <f t="shared" si="48"/>
        <v>0</v>
      </c>
      <c r="CK23" s="45">
        <f t="shared" si="49"/>
        <v>0</v>
      </c>
      <c r="CL23" s="45">
        <f t="shared" si="50"/>
        <v>0</v>
      </c>
      <c r="CM23" s="45"/>
      <c r="CN23" s="106" t="e">
        <f t="shared" si="84"/>
        <v>#REF!</v>
      </c>
      <c r="CO23" s="106">
        <v>22</v>
      </c>
      <c r="CP23" s="101" t="e">
        <f t="shared" si="85"/>
        <v>#REF!</v>
      </c>
      <c r="CQ23" s="101" t="e">
        <f>CP23+COUNTIF($CP$2:CP23,CP23)-1</f>
        <v>#REF!</v>
      </c>
      <c r="CR23" s="103" t="str">
        <f t="shared" si="51"/>
        <v>Belize</v>
      </c>
      <c r="CS23" s="71" t="e">
        <f t="shared" si="86"/>
        <v>#REF!</v>
      </c>
      <c r="CT23" s="45" t="e">
        <f t="shared" si="52"/>
        <v>#REF!</v>
      </c>
      <c r="CU23" s="45" t="e">
        <f t="shared" si="53"/>
        <v>#REF!</v>
      </c>
      <c r="CV23" s="45" t="e">
        <f t="shared" si="54"/>
        <v>#REF!</v>
      </c>
      <c r="CW23" s="45" t="e">
        <f t="shared" si="55"/>
        <v>#REF!</v>
      </c>
      <c r="CX23" s="45" t="e">
        <f t="shared" si="56"/>
        <v>#REF!</v>
      </c>
      <c r="CY23" s="45" t="e">
        <f t="shared" si="57"/>
        <v>#REF!</v>
      </c>
      <c r="CZ23" s="45" t="e">
        <f t="shared" si="58"/>
        <v>#REF!</v>
      </c>
      <c r="DA23" s="45" t="e">
        <f t="shared" si="59"/>
        <v>#REF!</v>
      </c>
      <c r="DB23" s="45" t="e">
        <f t="shared" si="60"/>
        <v>#REF!</v>
      </c>
      <c r="DC23" s="45" t="e">
        <f t="shared" si="61"/>
        <v>#REF!</v>
      </c>
      <c r="DD23" s="45" t="e">
        <f t="shared" si="62"/>
        <v>#REF!</v>
      </c>
      <c r="DE23" s="45" t="e">
        <f t="shared" si="63"/>
        <v>#REF!</v>
      </c>
      <c r="DF23" s="45" t="e">
        <f t="shared" si="64"/>
        <v>#REF!</v>
      </c>
      <c r="DG23" s="45" t="e">
        <f t="shared" si="65"/>
        <v>#REF!</v>
      </c>
      <c r="DH23" s="45" t="e">
        <f t="shared" si="66"/>
        <v>#REF!</v>
      </c>
      <c r="DI23" s="45" t="e">
        <f t="shared" si="67"/>
        <v>#REF!</v>
      </c>
      <c r="DJ23" s="45" t="e">
        <f t="shared" si="68"/>
        <v>#REF!</v>
      </c>
      <c r="DK23" s="45" t="e">
        <f t="shared" si="69"/>
        <v>#REF!</v>
      </c>
      <c r="DL23" s="45" t="e">
        <f t="shared" si="70"/>
        <v>#REF!</v>
      </c>
      <c r="DM23" s="45" t="e">
        <f t="shared" si="71"/>
        <v>#REF!</v>
      </c>
      <c r="DN23" s="45" t="e">
        <f t="shared" si="72"/>
        <v>#REF!</v>
      </c>
      <c r="DO23" s="45" t="e">
        <f t="shared" si="73"/>
        <v>#REF!</v>
      </c>
      <c r="DP23" s="45" t="e">
        <f t="shared" si="74"/>
        <v>#REF!</v>
      </c>
      <c r="DQ23" s="45" t="e">
        <f t="shared" si="75"/>
        <v>#REF!</v>
      </c>
      <c r="DS23" s="48">
        <v>22</v>
      </c>
      <c r="DT23" s="49" t="e">
        <f t="shared" si="87"/>
        <v>#REF!</v>
      </c>
      <c r="DU23" s="48" t="e">
        <f>DT23+COUNTIF(DT$2:$DT23,DT23)-1</f>
        <v>#REF!</v>
      </c>
      <c r="DV23" s="45" t="s">
        <v>269</v>
      </c>
      <c r="DW23" s="45" t="e">
        <f>AA243</f>
        <v>#REF!</v>
      </c>
      <c r="DY23" s="49" t="e">
        <f t="shared" si="88"/>
        <v>#REF!</v>
      </c>
      <c r="DZ23" s="48" t="e">
        <f>DY23+COUNTIF(DY$2:$DY23,DY23)-1</f>
        <v>#REF!</v>
      </c>
      <c r="EA23" s="49">
        <v>22</v>
      </c>
      <c r="EB23" t="e">
        <f t="shared" si="89"/>
        <v>#REF!</v>
      </c>
      <c r="EC23" s="45" t="e">
        <f t="shared" si="90"/>
        <v>#REF!</v>
      </c>
      <c r="EE23" s="120" t="e">
        <f t="shared" si="76"/>
        <v>#REF!</v>
      </c>
      <c r="EG23" s="48">
        <v>22</v>
      </c>
      <c r="EH23" s="49" t="e">
        <f t="shared" si="91"/>
        <v>#REF!</v>
      </c>
      <c r="EI23" s="48" t="e">
        <f>EH23+COUNTIF($EH$2:EH23,EH23)-1</f>
        <v>#REF!</v>
      </c>
      <c r="EJ23" s="45" t="s">
        <v>269</v>
      </c>
      <c r="EK23" s="45" t="e">
        <f>$DO$243</f>
        <v>#REF!</v>
      </c>
      <c r="EM23" s="49" t="e">
        <f t="shared" si="92"/>
        <v>#REF!</v>
      </c>
      <c r="EN23" s="48" t="e">
        <f>EM23+COUNTIF($EM$2:EM23,EM23)-1</f>
        <v>#REF!</v>
      </c>
      <c r="EO23" s="49">
        <v>22</v>
      </c>
      <c r="EP23" t="e">
        <f t="shared" si="93"/>
        <v>#REF!</v>
      </c>
      <c r="EQ23" s="45" t="e">
        <f t="shared" si="98"/>
        <v>#REF!</v>
      </c>
      <c r="FC23" s="65" t="s">
        <v>18</v>
      </c>
      <c r="FD23" s="1" t="e">
        <f>INDEX(#REF!,MATCH($FC23,#REF!,0))</f>
        <v>#REF!</v>
      </c>
      <c r="FE23" s="65" t="s">
        <v>317</v>
      </c>
      <c r="FF23" s="50" t="e">
        <f>IF(FF21=0,NA(),IF(FF$20=1,FG23,SUMIF($FJ$20:$FM$20,FF$20,$FJ23:$FM23))/IF(FF21&gt;0,FF21,1))</f>
        <v>#N/A</v>
      </c>
      <c r="FG23" s="50" t="e">
        <f>IF(FG21=0,NA(),IF(FG$20=1,FH23,SUMIF($FJ$20:$FM$20,FG$20,$FJ23:$FM23))/IF(FG21&gt;0,FG21,1))</f>
        <v>#N/A</v>
      </c>
      <c r="FH23" s="50" t="e">
        <f>IF(FH21=0,NA(),IF(FH$20=1,FI23,SUMIF($FJ$20:$FM$20,FH$20,$FJ23:$FM23))/IF(FH21&gt;0,FH21,1))</f>
        <v>#N/A</v>
      </c>
      <c r="FI23" s="50" t="e">
        <f>IF(FI21=0,NA(),IF(FI$20=1,0,SUMIF($FJ$20:$FM$20,FI$20,$FJ23:$FM23))/IF(FI21&gt;0,FI21,1))</f>
        <v>#N/A</v>
      </c>
      <c r="FJ23" s="132">
        <f>IFERROR(INDEX(#REF!,MATCH($FC23,#REF!,0))/VLOOKUP($FC$26,Divide,4,FALSE),0)</f>
        <v>0</v>
      </c>
      <c r="FK23" s="132">
        <f>IFERROR(INDEX(#REF!,MATCH($FC23,#REF!,0))/VLOOKUP($FC$26,Divide,4,FALSE),0)</f>
        <v>0</v>
      </c>
      <c r="FL23" s="132">
        <f>IFERROR(INDEX(#REF!,MATCH($FC23,#REF!,0))/VLOOKUP($FC$26,Divide,4,FALSE),0)</f>
        <v>0</v>
      </c>
      <c r="FM23" s="132">
        <f>IFERROR(INDEX(#REF!,MATCH($FC23,#REF!,0))/VLOOKUP($FC$26,Divide,4,FALSE),0)</f>
        <v>0</v>
      </c>
    </row>
    <row r="24" spans="1:169">
      <c r="A24" s="101">
        <v>23</v>
      </c>
      <c r="B24" s="135" t="e">
        <f t="shared" si="78"/>
        <v>#REF!</v>
      </c>
      <c r="C24" s="136" t="e">
        <f>B24+COUNTIF(B$2:$B24,B24)-1</f>
        <v>#REF!</v>
      </c>
      <c r="D24" s="137" t="str">
        <f>Tables!AI24</f>
        <v>Benin</v>
      </c>
      <c r="E24" s="138" t="e">
        <f t="shared" si="79"/>
        <v>#REF!</v>
      </c>
      <c r="F24" s="47" t="e">
        <f>SUMIFS(#REF!,#REF!,'Graph Tables'!$D24)</f>
        <v>#REF!</v>
      </c>
      <c r="G24" s="47" t="e">
        <f>SUMIFS(#REF!,#REF!,'Graph Tables'!$D24)</f>
        <v>#REF!</v>
      </c>
      <c r="H24" s="47" t="e">
        <f>SUMIFS(#REF!,#REF!,'Graph Tables'!$D24)</f>
        <v>#REF!</v>
      </c>
      <c r="I24" s="47" t="e">
        <f>SUMIFS(#REF!,#REF!,'Graph Tables'!$D24)</f>
        <v>#REF!</v>
      </c>
      <c r="J24" s="47" t="e">
        <f>SUMIFS(#REF!,#REF!,'Graph Tables'!$D24)</f>
        <v>#REF!</v>
      </c>
      <c r="K24" s="47" t="e">
        <f>SUMIFS(#REF!,#REF!,'Graph Tables'!$D24)</f>
        <v>#REF!</v>
      </c>
      <c r="L24" s="47" t="e">
        <f>SUMIFS(#REF!,#REF!,'Graph Tables'!$D24)</f>
        <v>#REF!</v>
      </c>
      <c r="M24" s="47" t="e">
        <f>SUMIFS(#REF!,#REF!,'Graph Tables'!$D24)</f>
        <v>#REF!</v>
      </c>
      <c r="N24" s="47" t="e">
        <f>SUMIFS(#REF!,#REF!,'Graph Tables'!$D24)</f>
        <v>#REF!</v>
      </c>
      <c r="O24" s="47" t="e">
        <f>SUMIFS(#REF!,#REF!,'Graph Tables'!$D24)</f>
        <v>#REF!</v>
      </c>
      <c r="P24" s="47" t="e">
        <f>SUMIFS(#REF!,#REF!,'Graph Tables'!$D24)</f>
        <v>#REF!</v>
      </c>
      <c r="Q24" s="47" t="e">
        <f>SUMIFS(#REF!,#REF!,'Graph Tables'!$D24)</f>
        <v>#REF!</v>
      </c>
      <c r="R24" s="47" t="e">
        <f>SUMIFS(#REF!,#REF!,'Graph Tables'!$D24)</f>
        <v>#REF!</v>
      </c>
      <c r="S24" s="47" t="e">
        <f>SUMIFS(#REF!,#REF!,'Graph Tables'!$D24)</f>
        <v>#REF!</v>
      </c>
      <c r="T24" s="47" t="e">
        <f>SUMIFS(#REF!,#REF!,'Graph Tables'!$D24)</f>
        <v>#REF!</v>
      </c>
      <c r="U24" s="47" t="e">
        <f>SUMIFS(#REF!,#REF!,'Graph Tables'!$D24)</f>
        <v>#REF!</v>
      </c>
      <c r="V24" s="47" t="e">
        <f>SUMIFS(#REF!,#REF!,'Graph Tables'!$D24)</f>
        <v>#REF!</v>
      </c>
      <c r="W24" s="47" t="e">
        <f>SUMIFS(#REF!,#REF!,'Graph Tables'!$D24)</f>
        <v>#REF!</v>
      </c>
      <c r="X24" s="47" t="e">
        <f>SUMIFS(#REF!,#REF!,'Graph Tables'!$D24)</f>
        <v>#REF!</v>
      </c>
      <c r="Y24" s="47" t="e">
        <f>SUMIFS(#REF!,#REF!,'Graph Tables'!$D24)</f>
        <v>#REF!</v>
      </c>
      <c r="Z24" s="47" t="e">
        <f>SUMIFS(#REF!,#REF!,'Graph Tables'!$D24)</f>
        <v>#REF!</v>
      </c>
      <c r="AA24" s="47" t="e">
        <f>SUMIFS(#REF!,#REF!,'Graph Tables'!$D24)</f>
        <v>#REF!</v>
      </c>
      <c r="AB24" s="47" t="e">
        <f>SUMIFS(#REF!,#REF!,'Graph Tables'!$D24)</f>
        <v>#REF!</v>
      </c>
      <c r="AC24" s="47" t="e">
        <f>SUMIFS(#REF!,#REF!,'Graph Tables'!$D24)</f>
        <v>#REF!</v>
      </c>
      <c r="AD24" s="47"/>
      <c r="AE24" s="49">
        <v>23</v>
      </c>
      <c r="AF24" t="e">
        <f t="shared" si="80"/>
        <v>#REF!</v>
      </c>
      <c r="AG24" s="45" t="e">
        <f t="shared" si="96"/>
        <v>#REF!</v>
      </c>
      <c r="AH24" s="47"/>
      <c r="AI24" s="101" t="e">
        <f t="shared" si="81"/>
        <v>#REF!</v>
      </c>
      <c r="AJ24" s="101" t="e">
        <f>AI24+COUNTIF(AI$2:$AI24,AI24)-1</f>
        <v>#REF!</v>
      </c>
      <c r="AK24" s="103" t="str">
        <f t="shared" si="2"/>
        <v>Benin</v>
      </c>
      <c r="AL24" s="71" t="e">
        <f t="shared" si="82"/>
        <v>#REF!</v>
      </c>
      <c r="AM24" s="45" t="e">
        <f t="shared" si="3"/>
        <v>#REF!</v>
      </c>
      <c r="AN24" s="45" t="e">
        <f t="shared" si="4"/>
        <v>#REF!</v>
      </c>
      <c r="AO24" s="45" t="e">
        <f t="shared" si="5"/>
        <v>#REF!</v>
      </c>
      <c r="AP24" s="45" t="e">
        <f t="shared" si="6"/>
        <v>#REF!</v>
      </c>
      <c r="AQ24" s="45" t="e">
        <f t="shared" si="7"/>
        <v>#REF!</v>
      </c>
      <c r="AR24" s="45" t="e">
        <f t="shared" si="8"/>
        <v>#REF!</v>
      </c>
      <c r="AS24" s="45" t="e">
        <f t="shared" si="9"/>
        <v>#REF!</v>
      </c>
      <c r="AT24" s="45" t="e">
        <f t="shared" si="10"/>
        <v>#REF!</v>
      </c>
      <c r="AU24" s="45" t="e">
        <f t="shared" si="11"/>
        <v>#REF!</v>
      </c>
      <c r="AV24" s="45" t="e">
        <f t="shared" si="12"/>
        <v>#REF!</v>
      </c>
      <c r="AW24" s="45" t="e">
        <f t="shared" si="13"/>
        <v>#REF!</v>
      </c>
      <c r="AX24" s="45" t="e">
        <f t="shared" si="14"/>
        <v>#REF!</v>
      </c>
      <c r="AY24" s="45" t="e">
        <f t="shared" si="15"/>
        <v>#REF!</v>
      </c>
      <c r="AZ24" s="45" t="e">
        <f t="shared" si="16"/>
        <v>#REF!</v>
      </c>
      <c r="BA24" s="45" t="e">
        <f t="shared" si="17"/>
        <v>#REF!</v>
      </c>
      <c r="BB24" s="45" t="e">
        <f t="shared" si="18"/>
        <v>#REF!</v>
      </c>
      <c r="BC24" s="45" t="e">
        <f t="shared" si="19"/>
        <v>#REF!</v>
      </c>
      <c r="BD24" s="45" t="e">
        <f t="shared" si="20"/>
        <v>#REF!</v>
      </c>
      <c r="BE24" s="45" t="e">
        <f t="shared" si="21"/>
        <v>#REF!</v>
      </c>
      <c r="BF24" s="45" t="e">
        <f t="shared" si="22"/>
        <v>#REF!</v>
      </c>
      <c r="BG24" s="45" t="e">
        <f t="shared" si="23"/>
        <v>#REF!</v>
      </c>
      <c r="BH24" s="45" t="e">
        <f t="shared" si="24"/>
        <v>#REF!</v>
      </c>
      <c r="BI24" s="45" t="e">
        <f t="shared" si="25"/>
        <v>#REF!</v>
      </c>
      <c r="BJ24" s="45" t="e">
        <f t="shared" si="26"/>
        <v>#REF!</v>
      </c>
      <c r="BK24" s="45"/>
      <c r="BL24" s="49">
        <v>23</v>
      </c>
      <c r="BM24" t="e">
        <f t="shared" si="83"/>
        <v>#REF!</v>
      </c>
      <c r="BN24" s="45" t="e">
        <f t="shared" si="97"/>
        <v>#REF!</v>
      </c>
      <c r="BO24" s="45">
        <f t="shared" si="27"/>
        <v>0</v>
      </c>
      <c r="BP24" s="45">
        <f t="shared" si="28"/>
        <v>0</v>
      </c>
      <c r="BQ24" s="45">
        <f t="shared" si="29"/>
        <v>0</v>
      </c>
      <c r="BR24" s="45">
        <f t="shared" si="30"/>
        <v>0</v>
      </c>
      <c r="BS24" s="45">
        <f t="shared" si="31"/>
        <v>0</v>
      </c>
      <c r="BT24" s="45">
        <f t="shared" si="32"/>
        <v>0</v>
      </c>
      <c r="BU24" s="45">
        <f t="shared" si="33"/>
        <v>0</v>
      </c>
      <c r="BV24" s="45">
        <f t="shared" si="34"/>
        <v>0</v>
      </c>
      <c r="BW24" s="45">
        <f t="shared" si="35"/>
        <v>0</v>
      </c>
      <c r="BX24" s="45">
        <f t="shared" si="36"/>
        <v>0</v>
      </c>
      <c r="BY24" s="45">
        <f t="shared" si="37"/>
        <v>0</v>
      </c>
      <c r="BZ24" s="45">
        <f t="shared" si="38"/>
        <v>0</v>
      </c>
      <c r="CA24" s="45">
        <f t="shared" si="39"/>
        <v>0</v>
      </c>
      <c r="CB24" s="45">
        <f t="shared" si="40"/>
        <v>0</v>
      </c>
      <c r="CC24" s="45">
        <f t="shared" si="41"/>
        <v>0</v>
      </c>
      <c r="CD24" s="45">
        <f t="shared" si="42"/>
        <v>0</v>
      </c>
      <c r="CE24" s="45">
        <f t="shared" si="43"/>
        <v>0</v>
      </c>
      <c r="CF24" s="45">
        <f t="shared" si="44"/>
        <v>0</v>
      </c>
      <c r="CG24" s="45">
        <f t="shared" si="45"/>
        <v>0</v>
      </c>
      <c r="CH24" s="45">
        <f t="shared" si="46"/>
        <v>0</v>
      </c>
      <c r="CI24" s="45">
        <f t="shared" si="47"/>
        <v>0</v>
      </c>
      <c r="CJ24" s="45">
        <f t="shared" si="48"/>
        <v>0</v>
      </c>
      <c r="CK24" s="45">
        <f t="shared" si="49"/>
        <v>0</v>
      </c>
      <c r="CL24" s="45">
        <f t="shared" si="50"/>
        <v>0</v>
      </c>
      <c r="CM24" s="45"/>
      <c r="CN24" s="106" t="e">
        <f t="shared" si="84"/>
        <v>#REF!</v>
      </c>
      <c r="CO24" s="106">
        <v>23</v>
      </c>
      <c r="CP24" s="101" t="e">
        <f t="shared" si="85"/>
        <v>#REF!</v>
      </c>
      <c r="CQ24" s="101" t="e">
        <f>CP24+COUNTIF($CP$2:CP24,CP24)-1</f>
        <v>#REF!</v>
      </c>
      <c r="CR24" s="103" t="str">
        <f t="shared" si="51"/>
        <v>Benin</v>
      </c>
      <c r="CS24" s="71" t="e">
        <f t="shared" si="86"/>
        <v>#REF!</v>
      </c>
      <c r="CT24" s="45" t="e">
        <f t="shared" si="52"/>
        <v>#REF!</v>
      </c>
      <c r="CU24" s="45" t="e">
        <f t="shared" si="53"/>
        <v>#REF!</v>
      </c>
      <c r="CV24" s="45" t="e">
        <f t="shared" si="54"/>
        <v>#REF!</v>
      </c>
      <c r="CW24" s="45" t="e">
        <f t="shared" si="55"/>
        <v>#REF!</v>
      </c>
      <c r="CX24" s="45" t="e">
        <f t="shared" si="56"/>
        <v>#REF!</v>
      </c>
      <c r="CY24" s="45" t="e">
        <f t="shared" si="57"/>
        <v>#REF!</v>
      </c>
      <c r="CZ24" s="45" t="e">
        <f t="shared" si="58"/>
        <v>#REF!</v>
      </c>
      <c r="DA24" s="45" t="e">
        <f t="shared" si="59"/>
        <v>#REF!</v>
      </c>
      <c r="DB24" s="45" t="e">
        <f t="shared" si="60"/>
        <v>#REF!</v>
      </c>
      <c r="DC24" s="45" t="e">
        <f t="shared" si="61"/>
        <v>#REF!</v>
      </c>
      <c r="DD24" s="45" t="e">
        <f t="shared" si="62"/>
        <v>#REF!</v>
      </c>
      <c r="DE24" s="45" t="e">
        <f t="shared" si="63"/>
        <v>#REF!</v>
      </c>
      <c r="DF24" s="45" t="e">
        <f t="shared" si="64"/>
        <v>#REF!</v>
      </c>
      <c r="DG24" s="45" t="e">
        <f t="shared" si="65"/>
        <v>#REF!</v>
      </c>
      <c r="DH24" s="45" t="e">
        <f t="shared" si="66"/>
        <v>#REF!</v>
      </c>
      <c r="DI24" s="45" t="e">
        <f t="shared" si="67"/>
        <v>#REF!</v>
      </c>
      <c r="DJ24" s="45" t="e">
        <f t="shared" si="68"/>
        <v>#REF!</v>
      </c>
      <c r="DK24" s="45" t="e">
        <f t="shared" si="69"/>
        <v>#REF!</v>
      </c>
      <c r="DL24" s="45" t="e">
        <f t="shared" si="70"/>
        <v>#REF!</v>
      </c>
      <c r="DM24" s="45" t="e">
        <f t="shared" si="71"/>
        <v>#REF!</v>
      </c>
      <c r="DN24" s="45" t="e">
        <f t="shared" si="72"/>
        <v>#REF!</v>
      </c>
      <c r="DO24" s="45" t="e">
        <f t="shared" si="73"/>
        <v>#REF!</v>
      </c>
      <c r="DP24" s="45" t="e">
        <f t="shared" si="74"/>
        <v>#REF!</v>
      </c>
      <c r="DQ24" s="45" t="e">
        <f t="shared" si="75"/>
        <v>#REF!</v>
      </c>
      <c r="DS24" s="48">
        <v>23</v>
      </c>
      <c r="DT24" s="49" t="e">
        <f t="shared" si="87"/>
        <v>#REF!</v>
      </c>
      <c r="DU24" s="48" t="e">
        <f>DT24+COUNTIF(DT$2:$DT24,DT24)-1</f>
        <v>#REF!</v>
      </c>
      <c r="DV24" s="45" t="s">
        <v>270</v>
      </c>
      <c r="DW24" s="45" t="e">
        <f>AB243</f>
        <v>#REF!</v>
      </c>
      <c r="DY24" s="49" t="e">
        <f t="shared" si="88"/>
        <v>#REF!</v>
      </c>
      <c r="DZ24" s="48" t="e">
        <f>DY24+COUNTIF(DY$2:$DY24,DY24)-1</f>
        <v>#REF!</v>
      </c>
      <c r="EA24" s="49">
        <v>23</v>
      </c>
      <c r="EB24" t="e">
        <f t="shared" si="89"/>
        <v>#REF!</v>
      </c>
      <c r="EC24" s="45" t="e">
        <f t="shared" si="90"/>
        <v>#REF!</v>
      </c>
      <c r="EE24" s="120" t="e">
        <f t="shared" si="76"/>
        <v>#REF!</v>
      </c>
      <c r="EG24" s="48">
        <v>23</v>
      </c>
      <c r="EH24" s="49" t="e">
        <f t="shared" si="91"/>
        <v>#REF!</v>
      </c>
      <c r="EI24" s="48" t="e">
        <f>EH24+COUNTIF($EH$2:EH24,EH24)-1</f>
        <v>#REF!</v>
      </c>
      <c r="EJ24" s="45" t="s">
        <v>270</v>
      </c>
      <c r="EK24" s="45" t="e">
        <f>$DP$243</f>
        <v>#REF!</v>
      </c>
      <c r="EM24" s="49" t="e">
        <f t="shared" si="92"/>
        <v>#REF!</v>
      </c>
      <c r="EN24" s="48" t="e">
        <f>EM24+COUNTIF($EM$2:EM24,EM24)-1</f>
        <v>#REF!</v>
      </c>
      <c r="EO24" s="49">
        <v>23</v>
      </c>
      <c r="EP24" t="e">
        <f t="shared" si="93"/>
        <v>#REF!</v>
      </c>
      <c r="EQ24" s="45" t="e">
        <f t="shared" si="98"/>
        <v>#REF!</v>
      </c>
      <c r="FC24" s="65" t="s">
        <v>7</v>
      </c>
      <c r="FD24" s="1" t="e">
        <f>INDEX(#REF!,MATCH($FC24,#REF!,0))</f>
        <v>#REF!</v>
      </c>
      <c r="FE24" s="65" t="s">
        <v>318</v>
      </c>
      <c r="FF24" s="50" t="e">
        <f>IF(FF21=0,NA(),IF(FF$20=1,FG24,SUMIF($FJ$20:$FM$20,FF$20,$FJ24:$FM24))/IF(FF21&gt;0,FF21,1))</f>
        <v>#N/A</v>
      </c>
      <c r="FG24" s="50" t="e">
        <f>IF(FG21=0,NA(),IF(FG$20=1,FH24,SUMIF($FJ$20:$FM$20,FG$20,$FJ24:$FM24))/IF(FG21&gt;0,FG21,1))</f>
        <v>#N/A</v>
      </c>
      <c r="FH24" s="50" t="e">
        <f>IF(FH21=0,NA(),IF(FH$20=1,FI24,SUMIF($FJ$20:$FM$20,FH$20,$FJ24:$FM24))/IF(FH21&gt;0,FH21,1))</f>
        <v>#N/A</v>
      </c>
      <c r="FI24" s="50" t="e">
        <f>IF(FI21=0,NA(),IF(FI$20=1,0,SUMIF($FJ$20:$FM$20,FI$20,$FJ24:$FM24))/IF(FI21&gt;0,FI21,1))</f>
        <v>#N/A</v>
      </c>
      <c r="FJ24" s="132">
        <f>IFERROR(INDEX(#REF!,MATCH($FC24,#REF!,0))/VLOOKUP($FC$26,Divide,4,FALSE),0)</f>
        <v>0</v>
      </c>
      <c r="FK24" s="132">
        <f>IFERROR(INDEX(#REF!,MATCH($FC24,#REF!,0))/VLOOKUP($FC$26,Divide,4,FALSE),0)</f>
        <v>0</v>
      </c>
      <c r="FL24" s="132">
        <f>IFERROR(INDEX(#REF!,MATCH($FC24,#REF!,0))/VLOOKUP($FC$26,Divide,4,FALSE),0)</f>
        <v>0</v>
      </c>
      <c r="FM24" s="132">
        <f>IFERROR(INDEX(#REF!,MATCH($FC24,#REF!,0))/VLOOKUP($FC$26,Divide,4,FALSE),0)</f>
        <v>0</v>
      </c>
    </row>
    <row r="25" spans="1:169">
      <c r="A25" s="101">
        <v>24</v>
      </c>
      <c r="B25" s="135" t="e">
        <f t="shared" si="78"/>
        <v>#REF!</v>
      </c>
      <c r="C25" s="136" t="e">
        <f>B25+COUNTIF(B$2:$B25,B25)-1</f>
        <v>#REF!</v>
      </c>
      <c r="D25" s="137" t="str">
        <f>Tables!AI25</f>
        <v>Bermuda</v>
      </c>
      <c r="E25" s="138" t="e">
        <f t="shared" si="79"/>
        <v>#REF!</v>
      </c>
      <c r="F25" s="47" t="e">
        <f>SUMIFS(#REF!,#REF!,'Graph Tables'!$D25)</f>
        <v>#REF!</v>
      </c>
      <c r="G25" s="47" t="e">
        <f>SUMIFS(#REF!,#REF!,'Graph Tables'!$D25)</f>
        <v>#REF!</v>
      </c>
      <c r="H25" s="47" t="e">
        <f>SUMIFS(#REF!,#REF!,'Graph Tables'!$D25)</f>
        <v>#REF!</v>
      </c>
      <c r="I25" s="47" t="e">
        <f>SUMIFS(#REF!,#REF!,'Graph Tables'!$D25)</f>
        <v>#REF!</v>
      </c>
      <c r="J25" s="47" t="e">
        <f>SUMIFS(#REF!,#REF!,'Graph Tables'!$D25)</f>
        <v>#REF!</v>
      </c>
      <c r="K25" s="47" t="e">
        <f>SUMIFS(#REF!,#REF!,'Graph Tables'!$D25)</f>
        <v>#REF!</v>
      </c>
      <c r="L25" s="47" t="e">
        <f>SUMIFS(#REF!,#REF!,'Graph Tables'!$D25)</f>
        <v>#REF!</v>
      </c>
      <c r="M25" s="47" t="e">
        <f>SUMIFS(#REF!,#REF!,'Graph Tables'!$D25)</f>
        <v>#REF!</v>
      </c>
      <c r="N25" s="47" t="e">
        <f>SUMIFS(#REF!,#REF!,'Graph Tables'!$D25)</f>
        <v>#REF!</v>
      </c>
      <c r="O25" s="47" t="e">
        <f>SUMIFS(#REF!,#REF!,'Graph Tables'!$D25)</f>
        <v>#REF!</v>
      </c>
      <c r="P25" s="47" t="e">
        <f>SUMIFS(#REF!,#REF!,'Graph Tables'!$D25)</f>
        <v>#REF!</v>
      </c>
      <c r="Q25" s="47" t="e">
        <f>SUMIFS(#REF!,#REF!,'Graph Tables'!$D25)</f>
        <v>#REF!</v>
      </c>
      <c r="R25" s="47" t="e">
        <f>SUMIFS(#REF!,#REF!,'Graph Tables'!$D25)</f>
        <v>#REF!</v>
      </c>
      <c r="S25" s="47" t="e">
        <f>SUMIFS(#REF!,#REF!,'Graph Tables'!$D25)</f>
        <v>#REF!</v>
      </c>
      <c r="T25" s="47" t="e">
        <f>SUMIFS(#REF!,#REF!,'Graph Tables'!$D25)</f>
        <v>#REF!</v>
      </c>
      <c r="U25" s="47" t="e">
        <f>SUMIFS(#REF!,#REF!,'Graph Tables'!$D25)</f>
        <v>#REF!</v>
      </c>
      <c r="V25" s="47" t="e">
        <f>SUMIFS(#REF!,#REF!,'Graph Tables'!$D25)</f>
        <v>#REF!</v>
      </c>
      <c r="W25" s="47" t="e">
        <f>SUMIFS(#REF!,#REF!,'Graph Tables'!$D25)</f>
        <v>#REF!</v>
      </c>
      <c r="X25" s="47" t="e">
        <f>SUMIFS(#REF!,#REF!,'Graph Tables'!$D25)</f>
        <v>#REF!</v>
      </c>
      <c r="Y25" s="47" t="e">
        <f>SUMIFS(#REF!,#REF!,'Graph Tables'!$D25)</f>
        <v>#REF!</v>
      </c>
      <c r="Z25" s="47" t="e">
        <f>SUMIFS(#REF!,#REF!,'Graph Tables'!$D25)</f>
        <v>#REF!</v>
      </c>
      <c r="AA25" s="47" t="e">
        <f>SUMIFS(#REF!,#REF!,'Graph Tables'!$D25)</f>
        <v>#REF!</v>
      </c>
      <c r="AB25" s="47" t="e">
        <f>SUMIFS(#REF!,#REF!,'Graph Tables'!$D25)</f>
        <v>#REF!</v>
      </c>
      <c r="AC25" s="47" t="e">
        <f>SUMIFS(#REF!,#REF!,'Graph Tables'!$D25)</f>
        <v>#REF!</v>
      </c>
      <c r="AD25" s="47"/>
      <c r="AE25" s="49">
        <v>24</v>
      </c>
      <c r="AF25" t="e">
        <f t="shared" si="80"/>
        <v>#REF!</v>
      </c>
      <c r="AG25" s="45" t="e">
        <f t="shared" si="96"/>
        <v>#REF!</v>
      </c>
      <c r="AH25" s="47"/>
      <c r="AI25" s="101" t="e">
        <f t="shared" si="81"/>
        <v>#REF!</v>
      </c>
      <c r="AJ25" s="101" t="e">
        <f>AI25+COUNTIF(AI$2:$AI25,AI25)-1</f>
        <v>#REF!</v>
      </c>
      <c r="AK25" s="103" t="str">
        <f t="shared" si="2"/>
        <v>Bermuda</v>
      </c>
      <c r="AL25" s="71" t="e">
        <f t="shared" si="82"/>
        <v>#REF!</v>
      </c>
      <c r="AM25" s="45" t="e">
        <f t="shared" si="3"/>
        <v>#REF!</v>
      </c>
      <c r="AN25" s="45" t="e">
        <f t="shared" si="4"/>
        <v>#REF!</v>
      </c>
      <c r="AO25" s="45" t="e">
        <f t="shared" si="5"/>
        <v>#REF!</v>
      </c>
      <c r="AP25" s="45" t="e">
        <f t="shared" si="6"/>
        <v>#REF!</v>
      </c>
      <c r="AQ25" s="45" t="e">
        <f t="shared" si="7"/>
        <v>#REF!</v>
      </c>
      <c r="AR25" s="45" t="e">
        <f t="shared" si="8"/>
        <v>#REF!</v>
      </c>
      <c r="AS25" s="45" t="e">
        <f t="shared" si="9"/>
        <v>#REF!</v>
      </c>
      <c r="AT25" s="45" t="e">
        <f t="shared" si="10"/>
        <v>#REF!</v>
      </c>
      <c r="AU25" s="45" t="e">
        <f t="shared" si="11"/>
        <v>#REF!</v>
      </c>
      <c r="AV25" s="45" t="e">
        <f t="shared" si="12"/>
        <v>#REF!</v>
      </c>
      <c r="AW25" s="45" t="e">
        <f t="shared" si="13"/>
        <v>#REF!</v>
      </c>
      <c r="AX25" s="45" t="e">
        <f t="shared" si="14"/>
        <v>#REF!</v>
      </c>
      <c r="AY25" s="45" t="e">
        <f t="shared" si="15"/>
        <v>#REF!</v>
      </c>
      <c r="AZ25" s="45" t="e">
        <f t="shared" si="16"/>
        <v>#REF!</v>
      </c>
      <c r="BA25" s="45" t="e">
        <f t="shared" si="17"/>
        <v>#REF!</v>
      </c>
      <c r="BB25" s="45" t="e">
        <f t="shared" si="18"/>
        <v>#REF!</v>
      </c>
      <c r="BC25" s="45" t="e">
        <f t="shared" si="19"/>
        <v>#REF!</v>
      </c>
      <c r="BD25" s="45" t="e">
        <f t="shared" si="20"/>
        <v>#REF!</v>
      </c>
      <c r="BE25" s="45" t="e">
        <f t="shared" si="21"/>
        <v>#REF!</v>
      </c>
      <c r="BF25" s="45" t="e">
        <f t="shared" si="22"/>
        <v>#REF!</v>
      </c>
      <c r="BG25" s="45" t="e">
        <f t="shared" si="23"/>
        <v>#REF!</v>
      </c>
      <c r="BH25" s="45" t="e">
        <f t="shared" si="24"/>
        <v>#REF!</v>
      </c>
      <c r="BI25" s="45" t="e">
        <f t="shared" si="25"/>
        <v>#REF!</v>
      </c>
      <c r="BJ25" s="45" t="e">
        <f t="shared" si="26"/>
        <v>#REF!</v>
      </c>
      <c r="BK25" s="45"/>
      <c r="BL25" s="49">
        <v>24</v>
      </c>
      <c r="BM25" t="e">
        <f t="shared" si="83"/>
        <v>#REF!</v>
      </c>
      <c r="BN25" s="45" t="e">
        <f t="shared" si="97"/>
        <v>#REF!</v>
      </c>
      <c r="BO25" s="45">
        <f t="shared" si="27"/>
        <v>0</v>
      </c>
      <c r="BP25" s="45">
        <f t="shared" si="28"/>
        <v>0</v>
      </c>
      <c r="BQ25" s="45">
        <f t="shared" si="29"/>
        <v>0</v>
      </c>
      <c r="BR25" s="45">
        <f t="shared" si="30"/>
        <v>0</v>
      </c>
      <c r="BS25" s="45">
        <f t="shared" si="31"/>
        <v>0</v>
      </c>
      <c r="BT25" s="45">
        <f t="shared" si="32"/>
        <v>0</v>
      </c>
      <c r="BU25" s="45">
        <f t="shared" si="33"/>
        <v>0</v>
      </c>
      <c r="BV25" s="45">
        <f t="shared" si="34"/>
        <v>0</v>
      </c>
      <c r="BW25" s="45">
        <f t="shared" si="35"/>
        <v>0</v>
      </c>
      <c r="BX25" s="45">
        <f t="shared" si="36"/>
        <v>0</v>
      </c>
      <c r="BY25" s="45">
        <f t="shared" si="37"/>
        <v>0</v>
      </c>
      <c r="BZ25" s="45">
        <f t="shared" si="38"/>
        <v>0</v>
      </c>
      <c r="CA25" s="45">
        <f t="shared" si="39"/>
        <v>0</v>
      </c>
      <c r="CB25" s="45">
        <f t="shared" si="40"/>
        <v>0</v>
      </c>
      <c r="CC25" s="45">
        <f t="shared" si="41"/>
        <v>0</v>
      </c>
      <c r="CD25" s="45">
        <f t="shared" si="42"/>
        <v>0</v>
      </c>
      <c r="CE25" s="45">
        <f t="shared" si="43"/>
        <v>0</v>
      </c>
      <c r="CF25" s="45">
        <f t="shared" si="44"/>
        <v>0</v>
      </c>
      <c r="CG25" s="45">
        <f t="shared" si="45"/>
        <v>0</v>
      </c>
      <c r="CH25" s="45">
        <f t="shared" si="46"/>
        <v>0</v>
      </c>
      <c r="CI25" s="45">
        <f t="shared" si="47"/>
        <v>0</v>
      </c>
      <c r="CJ25" s="45">
        <f t="shared" si="48"/>
        <v>0</v>
      </c>
      <c r="CK25" s="45">
        <f t="shared" si="49"/>
        <v>0</v>
      </c>
      <c r="CL25" s="45">
        <f t="shared" si="50"/>
        <v>0</v>
      </c>
      <c r="CM25" s="45"/>
      <c r="CN25" s="106" t="e">
        <f t="shared" si="84"/>
        <v>#REF!</v>
      </c>
      <c r="CO25" s="106">
        <v>24</v>
      </c>
      <c r="CP25" s="101" t="e">
        <f t="shared" si="85"/>
        <v>#REF!</v>
      </c>
      <c r="CQ25" s="101" t="e">
        <f>CP25+COUNTIF($CP$2:CP25,CP25)-1</f>
        <v>#REF!</v>
      </c>
      <c r="CR25" s="103" t="str">
        <f t="shared" si="51"/>
        <v>Bermuda</v>
      </c>
      <c r="CS25" s="71" t="e">
        <f t="shared" si="86"/>
        <v>#REF!</v>
      </c>
      <c r="CT25" s="45" t="e">
        <f t="shared" si="52"/>
        <v>#REF!</v>
      </c>
      <c r="CU25" s="45" t="e">
        <f t="shared" si="53"/>
        <v>#REF!</v>
      </c>
      <c r="CV25" s="45" t="e">
        <f t="shared" si="54"/>
        <v>#REF!</v>
      </c>
      <c r="CW25" s="45" t="e">
        <f t="shared" si="55"/>
        <v>#REF!</v>
      </c>
      <c r="CX25" s="45" t="e">
        <f t="shared" si="56"/>
        <v>#REF!</v>
      </c>
      <c r="CY25" s="45" t="e">
        <f t="shared" si="57"/>
        <v>#REF!</v>
      </c>
      <c r="CZ25" s="45" t="e">
        <f t="shared" si="58"/>
        <v>#REF!</v>
      </c>
      <c r="DA25" s="45" t="e">
        <f t="shared" si="59"/>
        <v>#REF!</v>
      </c>
      <c r="DB25" s="45" t="e">
        <f t="shared" si="60"/>
        <v>#REF!</v>
      </c>
      <c r="DC25" s="45" t="e">
        <f t="shared" si="61"/>
        <v>#REF!</v>
      </c>
      <c r="DD25" s="45" t="e">
        <f t="shared" si="62"/>
        <v>#REF!</v>
      </c>
      <c r="DE25" s="45" t="e">
        <f t="shared" si="63"/>
        <v>#REF!</v>
      </c>
      <c r="DF25" s="45" t="e">
        <f t="shared" si="64"/>
        <v>#REF!</v>
      </c>
      <c r="DG25" s="45" t="e">
        <f t="shared" si="65"/>
        <v>#REF!</v>
      </c>
      <c r="DH25" s="45" t="e">
        <f t="shared" si="66"/>
        <v>#REF!</v>
      </c>
      <c r="DI25" s="45" t="e">
        <f t="shared" si="67"/>
        <v>#REF!</v>
      </c>
      <c r="DJ25" s="45" t="e">
        <f t="shared" si="68"/>
        <v>#REF!</v>
      </c>
      <c r="DK25" s="45" t="e">
        <f t="shared" si="69"/>
        <v>#REF!</v>
      </c>
      <c r="DL25" s="45" t="e">
        <f t="shared" si="70"/>
        <v>#REF!</v>
      </c>
      <c r="DM25" s="45" t="e">
        <f t="shared" si="71"/>
        <v>#REF!</v>
      </c>
      <c r="DN25" s="45" t="e">
        <f t="shared" si="72"/>
        <v>#REF!</v>
      </c>
      <c r="DO25" s="45" t="e">
        <f t="shared" si="73"/>
        <v>#REF!</v>
      </c>
      <c r="DP25" s="45" t="e">
        <f t="shared" si="74"/>
        <v>#REF!</v>
      </c>
      <c r="DQ25" s="45" t="e">
        <f t="shared" si="75"/>
        <v>#REF!</v>
      </c>
      <c r="DS25" s="48">
        <v>24</v>
      </c>
      <c r="DT25" s="49" t="e">
        <f t="shared" si="87"/>
        <v>#REF!</v>
      </c>
      <c r="DU25" s="48" t="e">
        <f>DT25+COUNTIF(DT$2:$DT25,DT25)-1</f>
        <v>#REF!</v>
      </c>
      <c r="DV25" s="45" t="s">
        <v>202</v>
      </c>
      <c r="DW25" s="45" t="e">
        <f>AC243</f>
        <v>#REF!</v>
      </c>
      <c r="DY25" s="49" t="e">
        <f t="shared" si="88"/>
        <v>#REF!</v>
      </c>
      <c r="DZ25" s="48" t="e">
        <f>DY25+COUNTIF(DY$2:$DY25,DY25)-1</f>
        <v>#REF!</v>
      </c>
      <c r="EA25" s="49">
        <v>24</v>
      </c>
      <c r="EB25" t="e">
        <f t="shared" si="89"/>
        <v>#REF!</v>
      </c>
      <c r="EC25" s="45" t="e">
        <f t="shared" si="90"/>
        <v>#REF!</v>
      </c>
      <c r="EE25" s="120" t="e">
        <f t="shared" si="76"/>
        <v>#REF!</v>
      </c>
      <c r="EG25" s="48">
        <v>24</v>
      </c>
      <c r="EH25" s="49" t="e">
        <f t="shared" si="91"/>
        <v>#REF!</v>
      </c>
      <c r="EI25" s="48" t="e">
        <f>EH25+COUNTIF($EH$2:EH25,EH25)-1</f>
        <v>#REF!</v>
      </c>
      <c r="EJ25" s="45" t="s">
        <v>202</v>
      </c>
      <c r="EK25" s="45" t="e">
        <f>$DQ$243</f>
        <v>#REF!</v>
      </c>
      <c r="EM25" s="49" t="e">
        <f t="shared" si="92"/>
        <v>#REF!</v>
      </c>
      <c r="EN25" s="48" t="e">
        <f>EM25+COUNTIF($EM$2:EM25,EM25)-1</f>
        <v>#REF!</v>
      </c>
      <c r="EO25" s="49">
        <v>24</v>
      </c>
      <c r="EP25" t="e">
        <f t="shared" si="93"/>
        <v>#REF!</v>
      </c>
      <c r="EQ25" s="45" t="e">
        <f t="shared" si="98"/>
        <v>#REF!</v>
      </c>
      <c r="FC25" s="65" t="s">
        <v>8</v>
      </c>
      <c r="FD25" s="1" t="e">
        <f>INDEX(#REF!,MATCH($FC25,#REF!,0))</f>
        <v>#REF!</v>
      </c>
      <c r="FE25" s="65" t="s">
        <v>319</v>
      </c>
      <c r="FF25" s="50" t="e">
        <f>IF(FF21=0,NA(),IF(FF$20=1,FG25,SUMIF($FJ$20:$FM$20,FF$20,$FJ25:$FM25))/IF(FF21&gt;0,FF21,1))</f>
        <v>#N/A</v>
      </c>
      <c r="FG25" s="50" t="e">
        <f>IF(FG21=0,NA(),IF(FG$20=1,FH25,SUMIF($FJ$20:$FM$20,FG$20,$FJ25:$FM25))/IF(FG21&gt;0,FG21,1))</f>
        <v>#N/A</v>
      </c>
      <c r="FH25" s="50" t="e">
        <f>IF(FH21=0,NA(),IF(FH$20=1,FI25,SUMIF($FJ$20:$FM$20,FH$20,$FJ25:$FM25))/IF(FH21&gt;0,FH21,1))</f>
        <v>#N/A</v>
      </c>
      <c r="FI25" s="50" t="e">
        <f>IF(FI21=0,NA(),IF(FI$20=1,0,SUMIF($FJ$20:$FM$20,FI$20,$FJ25:$FM25))/IF(FI21&gt;0,FI21,1))</f>
        <v>#N/A</v>
      </c>
      <c r="FJ25" s="132">
        <f>IFERROR(INDEX(#REF!,MATCH($FC25,#REF!,0))/VLOOKUP($FC$26,Divide,4,FALSE),0)</f>
        <v>0</v>
      </c>
      <c r="FK25" s="132">
        <f>IFERROR(INDEX(#REF!,MATCH($FC25,#REF!,0))/VLOOKUP($FC$26,Divide,4,FALSE),0)</f>
        <v>0</v>
      </c>
      <c r="FL25" s="132">
        <f>IFERROR(INDEX(#REF!,MATCH($FC25,#REF!,0))/VLOOKUP($FC$26,Divide,4,FALSE),0)</f>
        <v>0</v>
      </c>
      <c r="FM25" s="132">
        <f>IFERROR(INDEX(#REF!,MATCH($FC25,#REF!,0))/VLOOKUP($FC$26,Divide,4,FALSE),0)</f>
        <v>0</v>
      </c>
    </row>
    <row r="26" spans="1:169">
      <c r="A26" s="101">
        <v>25</v>
      </c>
      <c r="B26" s="135" t="e">
        <f t="shared" si="78"/>
        <v>#REF!</v>
      </c>
      <c r="C26" s="136" t="e">
        <f>B26+COUNTIF(B$2:$B26,B26)-1</f>
        <v>#REF!</v>
      </c>
      <c r="D26" s="137" t="str">
        <f>Tables!AI26</f>
        <v>Bhutan</v>
      </c>
      <c r="E26" s="138" t="e">
        <f t="shared" si="79"/>
        <v>#REF!</v>
      </c>
      <c r="F26" s="47" t="e">
        <f>SUMIFS(#REF!,#REF!,'Graph Tables'!$D26)</f>
        <v>#REF!</v>
      </c>
      <c r="G26" s="47" t="e">
        <f>SUMIFS(#REF!,#REF!,'Graph Tables'!$D26)</f>
        <v>#REF!</v>
      </c>
      <c r="H26" s="47" t="e">
        <f>SUMIFS(#REF!,#REF!,'Graph Tables'!$D26)</f>
        <v>#REF!</v>
      </c>
      <c r="I26" s="47" t="e">
        <f>SUMIFS(#REF!,#REF!,'Graph Tables'!$D26)</f>
        <v>#REF!</v>
      </c>
      <c r="J26" s="47" t="e">
        <f>SUMIFS(#REF!,#REF!,'Graph Tables'!$D26)</f>
        <v>#REF!</v>
      </c>
      <c r="K26" s="47" t="e">
        <f>SUMIFS(#REF!,#REF!,'Graph Tables'!$D26)</f>
        <v>#REF!</v>
      </c>
      <c r="L26" s="47" t="e">
        <f>SUMIFS(#REF!,#REF!,'Graph Tables'!$D26)</f>
        <v>#REF!</v>
      </c>
      <c r="M26" s="47" t="e">
        <f>SUMIFS(#REF!,#REF!,'Graph Tables'!$D26)</f>
        <v>#REF!</v>
      </c>
      <c r="N26" s="47" t="e">
        <f>SUMIFS(#REF!,#REF!,'Graph Tables'!$D26)</f>
        <v>#REF!</v>
      </c>
      <c r="O26" s="47" t="e">
        <f>SUMIFS(#REF!,#REF!,'Graph Tables'!$D26)</f>
        <v>#REF!</v>
      </c>
      <c r="P26" s="47" t="e">
        <f>SUMIFS(#REF!,#REF!,'Graph Tables'!$D26)</f>
        <v>#REF!</v>
      </c>
      <c r="Q26" s="47" t="e">
        <f>SUMIFS(#REF!,#REF!,'Graph Tables'!$D26)</f>
        <v>#REF!</v>
      </c>
      <c r="R26" s="47" t="e">
        <f>SUMIFS(#REF!,#REF!,'Graph Tables'!$D26)</f>
        <v>#REF!</v>
      </c>
      <c r="S26" s="47" t="e">
        <f>SUMIFS(#REF!,#REF!,'Graph Tables'!$D26)</f>
        <v>#REF!</v>
      </c>
      <c r="T26" s="47" t="e">
        <f>SUMIFS(#REF!,#REF!,'Graph Tables'!$D26)</f>
        <v>#REF!</v>
      </c>
      <c r="U26" s="47" t="e">
        <f>SUMIFS(#REF!,#REF!,'Graph Tables'!$D26)</f>
        <v>#REF!</v>
      </c>
      <c r="V26" s="47" t="e">
        <f>SUMIFS(#REF!,#REF!,'Graph Tables'!$D26)</f>
        <v>#REF!</v>
      </c>
      <c r="W26" s="47" t="e">
        <f>SUMIFS(#REF!,#REF!,'Graph Tables'!$D26)</f>
        <v>#REF!</v>
      </c>
      <c r="X26" s="47" t="e">
        <f>SUMIFS(#REF!,#REF!,'Graph Tables'!$D26)</f>
        <v>#REF!</v>
      </c>
      <c r="Y26" s="47" t="e">
        <f>SUMIFS(#REF!,#REF!,'Graph Tables'!$D26)</f>
        <v>#REF!</v>
      </c>
      <c r="Z26" s="47" t="e">
        <f>SUMIFS(#REF!,#REF!,'Graph Tables'!$D26)</f>
        <v>#REF!</v>
      </c>
      <c r="AA26" s="47" t="e">
        <f>SUMIFS(#REF!,#REF!,'Graph Tables'!$D26)</f>
        <v>#REF!</v>
      </c>
      <c r="AB26" s="47" t="e">
        <f>SUMIFS(#REF!,#REF!,'Graph Tables'!$D26)</f>
        <v>#REF!</v>
      </c>
      <c r="AC26" s="47" t="e">
        <f>SUMIFS(#REF!,#REF!,'Graph Tables'!$D26)</f>
        <v>#REF!</v>
      </c>
      <c r="AD26" s="47"/>
      <c r="AE26" s="49">
        <v>25</v>
      </c>
      <c r="AF26" t="e">
        <f t="shared" si="80"/>
        <v>#REF!</v>
      </c>
      <c r="AG26" s="45" t="e">
        <f t="shared" si="96"/>
        <v>#REF!</v>
      </c>
      <c r="AH26" s="47"/>
      <c r="AI26" s="101" t="e">
        <f t="shared" si="81"/>
        <v>#REF!</v>
      </c>
      <c r="AJ26" s="101" t="e">
        <f>AI26+COUNTIF(AI$2:$AI26,AI26)-1</f>
        <v>#REF!</v>
      </c>
      <c r="AK26" s="103" t="str">
        <f t="shared" si="2"/>
        <v>Bhutan</v>
      </c>
      <c r="AL26" s="71" t="e">
        <f t="shared" si="82"/>
        <v>#REF!</v>
      </c>
      <c r="AM26" s="45" t="e">
        <f t="shared" si="3"/>
        <v>#REF!</v>
      </c>
      <c r="AN26" s="45" t="e">
        <f t="shared" si="4"/>
        <v>#REF!</v>
      </c>
      <c r="AO26" s="45" t="e">
        <f t="shared" si="5"/>
        <v>#REF!</v>
      </c>
      <c r="AP26" s="45" t="e">
        <f t="shared" si="6"/>
        <v>#REF!</v>
      </c>
      <c r="AQ26" s="45" t="e">
        <f t="shared" si="7"/>
        <v>#REF!</v>
      </c>
      <c r="AR26" s="45" t="e">
        <f t="shared" si="8"/>
        <v>#REF!</v>
      </c>
      <c r="AS26" s="45" t="e">
        <f t="shared" si="9"/>
        <v>#REF!</v>
      </c>
      <c r="AT26" s="45" t="e">
        <f t="shared" si="10"/>
        <v>#REF!</v>
      </c>
      <c r="AU26" s="45" t="e">
        <f t="shared" si="11"/>
        <v>#REF!</v>
      </c>
      <c r="AV26" s="45" t="e">
        <f t="shared" si="12"/>
        <v>#REF!</v>
      </c>
      <c r="AW26" s="45" t="e">
        <f t="shared" si="13"/>
        <v>#REF!</v>
      </c>
      <c r="AX26" s="45" t="e">
        <f t="shared" si="14"/>
        <v>#REF!</v>
      </c>
      <c r="AY26" s="45" t="e">
        <f t="shared" si="15"/>
        <v>#REF!</v>
      </c>
      <c r="AZ26" s="45" t="e">
        <f t="shared" si="16"/>
        <v>#REF!</v>
      </c>
      <c r="BA26" s="45" t="e">
        <f t="shared" si="17"/>
        <v>#REF!</v>
      </c>
      <c r="BB26" s="45" t="e">
        <f t="shared" si="18"/>
        <v>#REF!</v>
      </c>
      <c r="BC26" s="45" t="e">
        <f t="shared" si="19"/>
        <v>#REF!</v>
      </c>
      <c r="BD26" s="45" t="e">
        <f t="shared" si="20"/>
        <v>#REF!</v>
      </c>
      <c r="BE26" s="45" t="e">
        <f t="shared" si="21"/>
        <v>#REF!</v>
      </c>
      <c r="BF26" s="45" t="e">
        <f t="shared" si="22"/>
        <v>#REF!</v>
      </c>
      <c r="BG26" s="45" t="e">
        <f t="shared" si="23"/>
        <v>#REF!</v>
      </c>
      <c r="BH26" s="45" t="e">
        <f t="shared" si="24"/>
        <v>#REF!</v>
      </c>
      <c r="BI26" s="45" t="e">
        <f t="shared" si="25"/>
        <v>#REF!</v>
      </c>
      <c r="BJ26" s="45" t="e">
        <f t="shared" si="26"/>
        <v>#REF!</v>
      </c>
      <c r="BK26" s="45"/>
      <c r="BL26" s="49">
        <v>25</v>
      </c>
      <c r="BM26" t="e">
        <f t="shared" si="83"/>
        <v>#REF!</v>
      </c>
      <c r="BN26" s="45" t="e">
        <f t="shared" si="97"/>
        <v>#REF!</v>
      </c>
      <c r="BO26" s="45">
        <f t="shared" si="27"/>
        <v>0</v>
      </c>
      <c r="BP26" s="45">
        <f t="shared" si="28"/>
        <v>0</v>
      </c>
      <c r="BQ26" s="45">
        <f t="shared" si="29"/>
        <v>0</v>
      </c>
      <c r="BR26" s="45">
        <f t="shared" si="30"/>
        <v>0</v>
      </c>
      <c r="BS26" s="45">
        <f t="shared" si="31"/>
        <v>0</v>
      </c>
      <c r="BT26" s="45">
        <f t="shared" si="32"/>
        <v>0</v>
      </c>
      <c r="BU26" s="45">
        <f t="shared" si="33"/>
        <v>0</v>
      </c>
      <c r="BV26" s="45">
        <f t="shared" si="34"/>
        <v>0</v>
      </c>
      <c r="BW26" s="45">
        <f t="shared" si="35"/>
        <v>0</v>
      </c>
      <c r="BX26" s="45">
        <f t="shared" si="36"/>
        <v>0</v>
      </c>
      <c r="BY26" s="45">
        <f t="shared" si="37"/>
        <v>0</v>
      </c>
      <c r="BZ26" s="45">
        <f t="shared" si="38"/>
        <v>0</v>
      </c>
      <c r="CA26" s="45">
        <f t="shared" si="39"/>
        <v>0</v>
      </c>
      <c r="CB26" s="45">
        <f t="shared" si="40"/>
        <v>0</v>
      </c>
      <c r="CC26" s="45">
        <f t="shared" si="41"/>
        <v>0</v>
      </c>
      <c r="CD26" s="45">
        <f t="shared" si="42"/>
        <v>0</v>
      </c>
      <c r="CE26" s="45">
        <f t="shared" si="43"/>
        <v>0</v>
      </c>
      <c r="CF26" s="45">
        <f t="shared" si="44"/>
        <v>0</v>
      </c>
      <c r="CG26" s="45">
        <f t="shared" si="45"/>
        <v>0</v>
      </c>
      <c r="CH26" s="45">
        <f t="shared" si="46"/>
        <v>0</v>
      </c>
      <c r="CI26" s="45">
        <f t="shared" si="47"/>
        <v>0</v>
      </c>
      <c r="CJ26" s="45">
        <f t="shared" si="48"/>
        <v>0</v>
      </c>
      <c r="CK26" s="45">
        <f t="shared" si="49"/>
        <v>0</v>
      </c>
      <c r="CL26" s="45">
        <f t="shared" si="50"/>
        <v>0</v>
      </c>
      <c r="CM26" s="45"/>
      <c r="CN26" s="106" t="e">
        <f t="shared" si="84"/>
        <v>#REF!</v>
      </c>
      <c r="CO26" s="106">
        <v>25</v>
      </c>
      <c r="CP26" s="101" t="e">
        <f t="shared" si="85"/>
        <v>#REF!</v>
      </c>
      <c r="CQ26" s="101" t="e">
        <f>CP26+COUNTIF($CP$2:CP26,CP26)-1</f>
        <v>#REF!</v>
      </c>
      <c r="CR26" s="103" t="str">
        <f t="shared" si="51"/>
        <v>Bhutan</v>
      </c>
      <c r="CS26" s="71" t="e">
        <f t="shared" si="86"/>
        <v>#REF!</v>
      </c>
      <c r="CT26" s="45" t="e">
        <f t="shared" si="52"/>
        <v>#REF!</v>
      </c>
      <c r="CU26" s="45" t="e">
        <f t="shared" si="53"/>
        <v>#REF!</v>
      </c>
      <c r="CV26" s="45" t="e">
        <f t="shared" si="54"/>
        <v>#REF!</v>
      </c>
      <c r="CW26" s="45" t="e">
        <f t="shared" si="55"/>
        <v>#REF!</v>
      </c>
      <c r="CX26" s="45" t="e">
        <f t="shared" si="56"/>
        <v>#REF!</v>
      </c>
      <c r="CY26" s="45" t="e">
        <f t="shared" si="57"/>
        <v>#REF!</v>
      </c>
      <c r="CZ26" s="45" t="e">
        <f t="shared" si="58"/>
        <v>#REF!</v>
      </c>
      <c r="DA26" s="45" t="e">
        <f t="shared" si="59"/>
        <v>#REF!</v>
      </c>
      <c r="DB26" s="45" t="e">
        <f t="shared" si="60"/>
        <v>#REF!</v>
      </c>
      <c r="DC26" s="45" t="e">
        <f t="shared" si="61"/>
        <v>#REF!</v>
      </c>
      <c r="DD26" s="45" t="e">
        <f t="shared" si="62"/>
        <v>#REF!</v>
      </c>
      <c r="DE26" s="45" t="e">
        <f t="shared" si="63"/>
        <v>#REF!</v>
      </c>
      <c r="DF26" s="45" t="e">
        <f t="shared" si="64"/>
        <v>#REF!</v>
      </c>
      <c r="DG26" s="45" t="e">
        <f t="shared" si="65"/>
        <v>#REF!</v>
      </c>
      <c r="DH26" s="45" t="e">
        <f t="shared" si="66"/>
        <v>#REF!</v>
      </c>
      <c r="DI26" s="45" t="e">
        <f t="shared" si="67"/>
        <v>#REF!</v>
      </c>
      <c r="DJ26" s="45" t="e">
        <f t="shared" si="68"/>
        <v>#REF!</v>
      </c>
      <c r="DK26" s="45" t="e">
        <f t="shared" si="69"/>
        <v>#REF!</v>
      </c>
      <c r="DL26" s="45" t="e">
        <f t="shared" si="70"/>
        <v>#REF!</v>
      </c>
      <c r="DM26" s="45" t="e">
        <f t="shared" si="71"/>
        <v>#REF!</v>
      </c>
      <c r="DN26" s="45" t="e">
        <f t="shared" si="72"/>
        <v>#REF!</v>
      </c>
      <c r="DO26" s="45" t="e">
        <f t="shared" si="73"/>
        <v>#REF!</v>
      </c>
      <c r="DP26" s="45" t="e">
        <f t="shared" si="74"/>
        <v>#REF!</v>
      </c>
      <c r="DQ26" s="45" t="e">
        <f t="shared" si="75"/>
        <v>#REF!</v>
      </c>
      <c r="FC26">
        <v>1</v>
      </c>
      <c r="FE26" s="67" t="str">
        <f>CONCATENATE("Fair Value and NAV",IF(FC26&gt;1," ",""),IF(FC26&gt;1,VLOOKUP(FC26,Divide,2,FALSE),""))</f>
        <v>Fair Value and NAV</v>
      </c>
    </row>
    <row r="27" spans="1:169" ht="18" customHeight="1">
      <c r="A27" s="101">
        <v>26</v>
      </c>
      <c r="B27" s="135" t="e">
        <f t="shared" si="78"/>
        <v>#REF!</v>
      </c>
      <c r="C27" s="136" t="e">
        <f>B27+COUNTIF(B$2:$B27,B27)-1</f>
        <v>#REF!</v>
      </c>
      <c r="D27" s="137" t="str">
        <f>Tables!AI27</f>
        <v>Bolivia</v>
      </c>
      <c r="E27" s="138" t="e">
        <f t="shared" si="79"/>
        <v>#REF!</v>
      </c>
      <c r="F27" s="47" t="e">
        <f>SUMIFS(#REF!,#REF!,'Graph Tables'!$D27)</f>
        <v>#REF!</v>
      </c>
      <c r="G27" s="47" t="e">
        <f>SUMIFS(#REF!,#REF!,'Graph Tables'!$D27)</f>
        <v>#REF!</v>
      </c>
      <c r="H27" s="47" t="e">
        <f>SUMIFS(#REF!,#REF!,'Graph Tables'!$D27)</f>
        <v>#REF!</v>
      </c>
      <c r="I27" s="47" t="e">
        <f>SUMIFS(#REF!,#REF!,'Graph Tables'!$D27)</f>
        <v>#REF!</v>
      </c>
      <c r="J27" s="47" t="e">
        <f>SUMIFS(#REF!,#REF!,'Graph Tables'!$D27)</f>
        <v>#REF!</v>
      </c>
      <c r="K27" s="47" t="e">
        <f>SUMIFS(#REF!,#REF!,'Graph Tables'!$D27)</f>
        <v>#REF!</v>
      </c>
      <c r="L27" s="47" t="e">
        <f>SUMIFS(#REF!,#REF!,'Graph Tables'!$D27)</f>
        <v>#REF!</v>
      </c>
      <c r="M27" s="47" t="e">
        <f>SUMIFS(#REF!,#REF!,'Graph Tables'!$D27)</f>
        <v>#REF!</v>
      </c>
      <c r="N27" s="47" t="e">
        <f>SUMIFS(#REF!,#REF!,'Graph Tables'!$D27)</f>
        <v>#REF!</v>
      </c>
      <c r="O27" s="47" t="e">
        <f>SUMIFS(#REF!,#REF!,'Graph Tables'!$D27)</f>
        <v>#REF!</v>
      </c>
      <c r="P27" s="47" t="e">
        <f>SUMIFS(#REF!,#REF!,'Graph Tables'!$D27)</f>
        <v>#REF!</v>
      </c>
      <c r="Q27" s="47" t="e">
        <f>SUMIFS(#REF!,#REF!,'Graph Tables'!$D27)</f>
        <v>#REF!</v>
      </c>
      <c r="R27" s="47" t="e">
        <f>SUMIFS(#REF!,#REF!,'Graph Tables'!$D27)</f>
        <v>#REF!</v>
      </c>
      <c r="S27" s="47" t="e">
        <f>SUMIFS(#REF!,#REF!,'Graph Tables'!$D27)</f>
        <v>#REF!</v>
      </c>
      <c r="T27" s="47" t="e">
        <f>SUMIFS(#REF!,#REF!,'Graph Tables'!$D27)</f>
        <v>#REF!</v>
      </c>
      <c r="U27" s="47" t="e">
        <f>SUMIFS(#REF!,#REF!,'Graph Tables'!$D27)</f>
        <v>#REF!</v>
      </c>
      <c r="V27" s="47" t="e">
        <f>SUMIFS(#REF!,#REF!,'Graph Tables'!$D27)</f>
        <v>#REF!</v>
      </c>
      <c r="W27" s="47" t="e">
        <f>SUMIFS(#REF!,#REF!,'Graph Tables'!$D27)</f>
        <v>#REF!</v>
      </c>
      <c r="X27" s="47" t="e">
        <f>SUMIFS(#REF!,#REF!,'Graph Tables'!$D27)</f>
        <v>#REF!</v>
      </c>
      <c r="Y27" s="47" t="e">
        <f>SUMIFS(#REF!,#REF!,'Graph Tables'!$D27)</f>
        <v>#REF!</v>
      </c>
      <c r="Z27" s="47" t="e">
        <f>SUMIFS(#REF!,#REF!,'Graph Tables'!$D27)</f>
        <v>#REF!</v>
      </c>
      <c r="AA27" s="47" t="e">
        <f>SUMIFS(#REF!,#REF!,'Graph Tables'!$D27)</f>
        <v>#REF!</v>
      </c>
      <c r="AB27" s="47" t="e">
        <f>SUMIFS(#REF!,#REF!,'Graph Tables'!$D27)</f>
        <v>#REF!</v>
      </c>
      <c r="AC27" s="47" t="e">
        <f>SUMIFS(#REF!,#REF!,'Graph Tables'!$D27)</f>
        <v>#REF!</v>
      </c>
      <c r="AD27" s="47"/>
      <c r="AE27" s="49">
        <v>26</v>
      </c>
      <c r="AF27" t="e">
        <f t="shared" si="80"/>
        <v>#REF!</v>
      </c>
      <c r="AG27" s="45" t="e">
        <f t="shared" si="96"/>
        <v>#REF!</v>
      </c>
      <c r="AH27" s="47"/>
      <c r="AI27" s="101" t="e">
        <f t="shared" si="81"/>
        <v>#REF!</v>
      </c>
      <c r="AJ27" s="101" t="e">
        <f>AI27+COUNTIF(AI$2:$AI27,AI27)-1</f>
        <v>#REF!</v>
      </c>
      <c r="AK27" s="103" t="str">
        <f t="shared" si="2"/>
        <v>Bolivia</v>
      </c>
      <c r="AL27" s="71" t="e">
        <f t="shared" si="82"/>
        <v>#REF!</v>
      </c>
      <c r="AM27" s="45" t="e">
        <f t="shared" si="3"/>
        <v>#REF!</v>
      </c>
      <c r="AN27" s="45" t="e">
        <f t="shared" si="4"/>
        <v>#REF!</v>
      </c>
      <c r="AO27" s="45" t="e">
        <f t="shared" si="5"/>
        <v>#REF!</v>
      </c>
      <c r="AP27" s="45" t="e">
        <f t="shared" si="6"/>
        <v>#REF!</v>
      </c>
      <c r="AQ27" s="45" t="e">
        <f t="shared" si="7"/>
        <v>#REF!</v>
      </c>
      <c r="AR27" s="45" t="e">
        <f t="shared" si="8"/>
        <v>#REF!</v>
      </c>
      <c r="AS27" s="45" t="e">
        <f t="shared" si="9"/>
        <v>#REF!</v>
      </c>
      <c r="AT27" s="45" t="e">
        <f t="shared" si="10"/>
        <v>#REF!</v>
      </c>
      <c r="AU27" s="45" t="e">
        <f t="shared" si="11"/>
        <v>#REF!</v>
      </c>
      <c r="AV27" s="45" t="e">
        <f t="shared" si="12"/>
        <v>#REF!</v>
      </c>
      <c r="AW27" s="45" t="e">
        <f t="shared" si="13"/>
        <v>#REF!</v>
      </c>
      <c r="AX27" s="45" t="e">
        <f t="shared" si="14"/>
        <v>#REF!</v>
      </c>
      <c r="AY27" s="45" t="e">
        <f t="shared" si="15"/>
        <v>#REF!</v>
      </c>
      <c r="AZ27" s="45" t="e">
        <f t="shared" si="16"/>
        <v>#REF!</v>
      </c>
      <c r="BA27" s="45" t="e">
        <f t="shared" si="17"/>
        <v>#REF!</v>
      </c>
      <c r="BB27" s="45" t="e">
        <f t="shared" si="18"/>
        <v>#REF!</v>
      </c>
      <c r="BC27" s="45" t="e">
        <f t="shared" si="19"/>
        <v>#REF!</v>
      </c>
      <c r="BD27" s="45" t="e">
        <f t="shared" si="20"/>
        <v>#REF!</v>
      </c>
      <c r="BE27" s="45" t="e">
        <f t="shared" si="21"/>
        <v>#REF!</v>
      </c>
      <c r="BF27" s="45" t="e">
        <f t="shared" si="22"/>
        <v>#REF!</v>
      </c>
      <c r="BG27" s="45" t="e">
        <f t="shared" si="23"/>
        <v>#REF!</v>
      </c>
      <c r="BH27" s="45" t="e">
        <f t="shared" si="24"/>
        <v>#REF!</v>
      </c>
      <c r="BI27" s="45" t="e">
        <f t="shared" si="25"/>
        <v>#REF!</v>
      </c>
      <c r="BJ27" s="45" t="e">
        <f t="shared" si="26"/>
        <v>#REF!</v>
      </c>
      <c r="BK27" s="45"/>
      <c r="BL27" s="49">
        <v>26</v>
      </c>
      <c r="BM27" t="e">
        <f t="shared" si="83"/>
        <v>#REF!</v>
      </c>
      <c r="BN27" s="45" t="e">
        <f t="shared" si="97"/>
        <v>#REF!</v>
      </c>
      <c r="BO27" s="45">
        <f t="shared" si="27"/>
        <v>0</v>
      </c>
      <c r="BP27" s="45">
        <f t="shared" si="28"/>
        <v>0</v>
      </c>
      <c r="BQ27" s="45">
        <f t="shared" si="29"/>
        <v>0</v>
      </c>
      <c r="BR27" s="45">
        <f t="shared" si="30"/>
        <v>0</v>
      </c>
      <c r="BS27" s="45">
        <f t="shared" si="31"/>
        <v>0</v>
      </c>
      <c r="BT27" s="45">
        <f t="shared" si="32"/>
        <v>0</v>
      </c>
      <c r="BU27" s="45">
        <f t="shared" si="33"/>
        <v>0</v>
      </c>
      <c r="BV27" s="45">
        <f t="shared" si="34"/>
        <v>0</v>
      </c>
      <c r="BW27" s="45">
        <f t="shared" si="35"/>
        <v>0</v>
      </c>
      <c r="BX27" s="45">
        <f t="shared" si="36"/>
        <v>0</v>
      </c>
      <c r="BY27" s="45">
        <f t="shared" si="37"/>
        <v>0</v>
      </c>
      <c r="BZ27" s="45">
        <f t="shared" si="38"/>
        <v>0</v>
      </c>
      <c r="CA27" s="45">
        <f t="shared" si="39"/>
        <v>0</v>
      </c>
      <c r="CB27" s="45">
        <f t="shared" si="40"/>
        <v>0</v>
      </c>
      <c r="CC27" s="45">
        <f t="shared" si="41"/>
        <v>0</v>
      </c>
      <c r="CD27" s="45">
        <f t="shared" si="42"/>
        <v>0</v>
      </c>
      <c r="CE27" s="45">
        <f t="shared" si="43"/>
        <v>0</v>
      </c>
      <c r="CF27" s="45">
        <f t="shared" si="44"/>
        <v>0</v>
      </c>
      <c r="CG27" s="45">
        <f t="shared" si="45"/>
        <v>0</v>
      </c>
      <c r="CH27" s="45">
        <f t="shared" si="46"/>
        <v>0</v>
      </c>
      <c r="CI27" s="45">
        <f t="shared" si="47"/>
        <v>0</v>
      </c>
      <c r="CJ27" s="45">
        <f t="shared" si="48"/>
        <v>0</v>
      </c>
      <c r="CK27" s="45">
        <f t="shared" si="49"/>
        <v>0</v>
      </c>
      <c r="CL27" s="45">
        <f t="shared" si="50"/>
        <v>0</v>
      </c>
      <c r="CM27" s="45"/>
      <c r="CN27" s="106" t="e">
        <f t="shared" si="84"/>
        <v>#REF!</v>
      </c>
      <c r="CO27" s="106">
        <v>26</v>
      </c>
      <c r="CP27" s="101" t="e">
        <f t="shared" si="85"/>
        <v>#REF!</v>
      </c>
      <c r="CQ27" s="101" t="e">
        <f>CP27+COUNTIF($CP$2:CP27,CP27)-1</f>
        <v>#REF!</v>
      </c>
      <c r="CR27" s="103" t="str">
        <f t="shared" si="51"/>
        <v>Bolivia</v>
      </c>
      <c r="CS27" s="71" t="e">
        <f t="shared" si="86"/>
        <v>#REF!</v>
      </c>
      <c r="CT27" s="45" t="e">
        <f t="shared" si="52"/>
        <v>#REF!</v>
      </c>
      <c r="CU27" s="45" t="e">
        <f t="shared" si="53"/>
        <v>#REF!</v>
      </c>
      <c r="CV27" s="45" t="e">
        <f t="shared" si="54"/>
        <v>#REF!</v>
      </c>
      <c r="CW27" s="45" t="e">
        <f t="shared" si="55"/>
        <v>#REF!</v>
      </c>
      <c r="CX27" s="45" t="e">
        <f t="shared" si="56"/>
        <v>#REF!</v>
      </c>
      <c r="CY27" s="45" t="e">
        <f t="shared" si="57"/>
        <v>#REF!</v>
      </c>
      <c r="CZ27" s="45" t="e">
        <f t="shared" si="58"/>
        <v>#REF!</v>
      </c>
      <c r="DA27" s="45" t="e">
        <f t="shared" si="59"/>
        <v>#REF!</v>
      </c>
      <c r="DB27" s="45" t="e">
        <f t="shared" si="60"/>
        <v>#REF!</v>
      </c>
      <c r="DC27" s="45" t="e">
        <f t="shared" si="61"/>
        <v>#REF!</v>
      </c>
      <c r="DD27" s="45" t="e">
        <f t="shared" si="62"/>
        <v>#REF!</v>
      </c>
      <c r="DE27" s="45" t="e">
        <f t="shared" si="63"/>
        <v>#REF!</v>
      </c>
      <c r="DF27" s="45" t="e">
        <f t="shared" si="64"/>
        <v>#REF!</v>
      </c>
      <c r="DG27" s="45" t="e">
        <f t="shared" si="65"/>
        <v>#REF!</v>
      </c>
      <c r="DH27" s="45" t="e">
        <f t="shared" si="66"/>
        <v>#REF!</v>
      </c>
      <c r="DI27" s="45" t="e">
        <f t="shared" si="67"/>
        <v>#REF!</v>
      </c>
      <c r="DJ27" s="45" t="e">
        <f t="shared" si="68"/>
        <v>#REF!</v>
      </c>
      <c r="DK27" s="45" t="e">
        <f t="shared" si="69"/>
        <v>#REF!</v>
      </c>
      <c r="DL27" s="45" t="e">
        <f t="shared" si="70"/>
        <v>#REF!</v>
      </c>
      <c r="DM27" s="45" t="e">
        <f t="shared" si="71"/>
        <v>#REF!</v>
      </c>
      <c r="DN27" s="45" t="e">
        <f t="shared" si="72"/>
        <v>#REF!</v>
      </c>
      <c r="DO27" s="45" t="e">
        <f t="shared" si="73"/>
        <v>#REF!</v>
      </c>
      <c r="DP27" s="45" t="e">
        <f t="shared" si="74"/>
        <v>#REF!</v>
      </c>
      <c r="DQ27" s="45" t="e">
        <f t="shared" si="75"/>
        <v>#REF!</v>
      </c>
      <c r="EE27" s="123" t="s">
        <v>320</v>
      </c>
      <c r="EP27" s="67" t="s">
        <v>321</v>
      </c>
    </row>
    <row r="28" spans="1:169">
      <c r="A28" s="101">
        <v>27</v>
      </c>
      <c r="B28" s="135" t="e">
        <f t="shared" si="78"/>
        <v>#REF!</v>
      </c>
      <c r="C28" s="136" t="e">
        <f>B28+COUNTIF(B$2:$B28,B28)-1</f>
        <v>#REF!</v>
      </c>
      <c r="D28" s="137" t="str">
        <f>Tables!AI28</f>
        <v>Bosnia and Herzegovina</v>
      </c>
      <c r="E28" s="138" t="e">
        <f t="shared" si="79"/>
        <v>#REF!</v>
      </c>
      <c r="F28" s="47" t="e">
        <f>SUMIFS(#REF!,#REF!,'Graph Tables'!$D28)</f>
        <v>#REF!</v>
      </c>
      <c r="G28" s="47" t="e">
        <f>SUMIFS(#REF!,#REF!,'Graph Tables'!$D28)</f>
        <v>#REF!</v>
      </c>
      <c r="H28" s="47" t="e">
        <f>SUMIFS(#REF!,#REF!,'Graph Tables'!$D28)</f>
        <v>#REF!</v>
      </c>
      <c r="I28" s="47" t="e">
        <f>SUMIFS(#REF!,#REF!,'Graph Tables'!$D28)</f>
        <v>#REF!</v>
      </c>
      <c r="J28" s="47" t="e">
        <f>SUMIFS(#REF!,#REF!,'Graph Tables'!$D28)</f>
        <v>#REF!</v>
      </c>
      <c r="K28" s="47" t="e">
        <f>SUMIFS(#REF!,#REF!,'Graph Tables'!$D28)</f>
        <v>#REF!</v>
      </c>
      <c r="L28" s="47" t="e">
        <f>SUMIFS(#REF!,#REF!,'Graph Tables'!$D28)</f>
        <v>#REF!</v>
      </c>
      <c r="M28" s="47" t="e">
        <f>SUMIFS(#REF!,#REF!,'Graph Tables'!$D28)</f>
        <v>#REF!</v>
      </c>
      <c r="N28" s="47" t="e">
        <f>SUMIFS(#REF!,#REF!,'Graph Tables'!$D28)</f>
        <v>#REF!</v>
      </c>
      <c r="O28" s="47" t="e">
        <f>SUMIFS(#REF!,#REF!,'Graph Tables'!$D28)</f>
        <v>#REF!</v>
      </c>
      <c r="P28" s="47" t="e">
        <f>SUMIFS(#REF!,#REF!,'Graph Tables'!$D28)</f>
        <v>#REF!</v>
      </c>
      <c r="Q28" s="47" t="e">
        <f>SUMIFS(#REF!,#REF!,'Graph Tables'!$D28)</f>
        <v>#REF!</v>
      </c>
      <c r="R28" s="47" t="e">
        <f>SUMIFS(#REF!,#REF!,'Graph Tables'!$D28)</f>
        <v>#REF!</v>
      </c>
      <c r="S28" s="47" t="e">
        <f>SUMIFS(#REF!,#REF!,'Graph Tables'!$D28)</f>
        <v>#REF!</v>
      </c>
      <c r="T28" s="47" t="e">
        <f>SUMIFS(#REF!,#REF!,'Graph Tables'!$D28)</f>
        <v>#REF!</v>
      </c>
      <c r="U28" s="47" t="e">
        <f>SUMIFS(#REF!,#REF!,'Graph Tables'!$D28)</f>
        <v>#REF!</v>
      </c>
      <c r="V28" s="47" t="e">
        <f>SUMIFS(#REF!,#REF!,'Graph Tables'!$D28)</f>
        <v>#REF!</v>
      </c>
      <c r="W28" s="47" t="e">
        <f>SUMIFS(#REF!,#REF!,'Graph Tables'!$D28)</f>
        <v>#REF!</v>
      </c>
      <c r="X28" s="47" t="e">
        <f>SUMIFS(#REF!,#REF!,'Graph Tables'!$D28)</f>
        <v>#REF!</v>
      </c>
      <c r="Y28" s="47" t="e">
        <f>SUMIFS(#REF!,#REF!,'Graph Tables'!$D28)</f>
        <v>#REF!</v>
      </c>
      <c r="Z28" s="47" t="e">
        <f>SUMIFS(#REF!,#REF!,'Graph Tables'!$D28)</f>
        <v>#REF!</v>
      </c>
      <c r="AA28" s="47" t="e">
        <f>SUMIFS(#REF!,#REF!,'Graph Tables'!$D28)</f>
        <v>#REF!</v>
      </c>
      <c r="AB28" s="47" t="e">
        <f>SUMIFS(#REF!,#REF!,'Graph Tables'!$D28)</f>
        <v>#REF!</v>
      </c>
      <c r="AC28" s="47" t="e">
        <f>SUMIFS(#REF!,#REF!,'Graph Tables'!$D28)</f>
        <v>#REF!</v>
      </c>
      <c r="AD28" s="47"/>
      <c r="AE28" s="49">
        <v>27</v>
      </c>
      <c r="AF28" t="e">
        <f t="shared" si="80"/>
        <v>#REF!</v>
      </c>
      <c r="AG28" s="45" t="e">
        <f t="shared" si="96"/>
        <v>#REF!</v>
      </c>
      <c r="AH28" s="47"/>
      <c r="AI28" s="101" t="e">
        <f t="shared" si="81"/>
        <v>#REF!</v>
      </c>
      <c r="AJ28" s="101" t="e">
        <f>AI28+COUNTIF(AI$2:$AI28,AI28)-1</f>
        <v>#REF!</v>
      </c>
      <c r="AK28" s="103" t="str">
        <f t="shared" si="2"/>
        <v>Bosnia and Herzegovina</v>
      </c>
      <c r="AL28" s="71" t="e">
        <f t="shared" si="82"/>
        <v>#REF!</v>
      </c>
      <c r="AM28" s="45" t="e">
        <f t="shared" si="3"/>
        <v>#REF!</v>
      </c>
      <c r="AN28" s="45" t="e">
        <f t="shared" si="4"/>
        <v>#REF!</v>
      </c>
      <c r="AO28" s="45" t="e">
        <f t="shared" si="5"/>
        <v>#REF!</v>
      </c>
      <c r="AP28" s="45" t="e">
        <f t="shared" si="6"/>
        <v>#REF!</v>
      </c>
      <c r="AQ28" s="45" t="e">
        <f t="shared" si="7"/>
        <v>#REF!</v>
      </c>
      <c r="AR28" s="45" t="e">
        <f t="shared" si="8"/>
        <v>#REF!</v>
      </c>
      <c r="AS28" s="45" t="e">
        <f t="shared" si="9"/>
        <v>#REF!</v>
      </c>
      <c r="AT28" s="45" t="e">
        <f t="shared" si="10"/>
        <v>#REF!</v>
      </c>
      <c r="AU28" s="45" t="e">
        <f t="shared" si="11"/>
        <v>#REF!</v>
      </c>
      <c r="AV28" s="45" t="e">
        <f t="shared" si="12"/>
        <v>#REF!</v>
      </c>
      <c r="AW28" s="45" t="e">
        <f t="shared" si="13"/>
        <v>#REF!</v>
      </c>
      <c r="AX28" s="45" t="e">
        <f t="shared" si="14"/>
        <v>#REF!</v>
      </c>
      <c r="AY28" s="45" t="e">
        <f t="shared" si="15"/>
        <v>#REF!</v>
      </c>
      <c r="AZ28" s="45" t="e">
        <f t="shared" si="16"/>
        <v>#REF!</v>
      </c>
      <c r="BA28" s="45" t="e">
        <f t="shared" si="17"/>
        <v>#REF!</v>
      </c>
      <c r="BB28" s="45" t="e">
        <f t="shared" si="18"/>
        <v>#REF!</v>
      </c>
      <c r="BC28" s="45" t="e">
        <f t="shared" si="19"/>
        <v>#REF!</v>
      </c>
      <c r="BD28" s="45" t="e">
        <f t="shared" si="20"/>
        <v>#REF!</v>
      </c>
      <c r="BE28" s="45" t="e">
        <f t="shared" si="21"/>
        <v>#REF!</v>
      </c>
      <c r="BF28" s="45" t="e">
        <f t="shared" si="22"/>
        <v>#REF!</v>
      </c>
      <c r="BG28" s="45" t="e">
        <f t="shared" si="23"/>
        <v>#REF!</v>
      </c>
      <c r="BH28" s="45" t="e">
        <f t="shared" si="24"/>
        <v>#REF!</v>
      </c>
      <c r="BI28" s="45" t="e">
        <f t="shared" si="25"/>
        <v>#REF!</v>
      </c>
      <c r="BJ28" s="45" t="e">
        <f t="shared" si="26"/>
        <v>#REF!</v>
      </c>
      <c r="BK28" s="45"/>
      <c r="BL28" s="49">
        <v>27</v>
      </c>
      <c r="BM28" t="e">
        <f t="shared" si="83"/>
        <v>#REF!</v>
      </c>
      <c r="BN28" s="45" t="e">
        <f t="shared" si="97"/>
        <v>#REF!</v>
      </c>
      <c r="BO28" s="45">
        <f t="shared" si="27"/>
        <v>0</v>
      </c>
      <c r="BP28" s="45">
        <f t="shared" si="28"/>
        <v>0</v>
      </c>
      <c r="BQ28" s="45">
        <f t="shared" si="29"/>
        <v>0</v>
      </c>
      <c r="BR28" s="45">
        <f t="shared" si="30"/>
        <v>0</v>
      </c>
      <c r="BS28" s="45">
        <f t="shared" si="31"/>
        <v>0</v>
      </c>
      <c r="BT28" s="45">
        <f t="shared" si="32"/>
        <v>0</v>
      </c>
      <c r="BU28" s="45">
        <f t="shared" si="33"/>
        <v>0</v>
      </c>
      <c r="BV28" s="45">
        <f t="shared" si="34"/>
        <v>0</v>
      </c>
      <c r="BW28" s="45">
        <f t="shared" si="35"/>
        <v>0</v>
      </c>
      <c r="BX28" s="45">
        <f t="shared" si="36"/>
        <v>0</v>
      </c>
      <c r="BY28" s="45">
        <f t="shared" si="37"/>
        <v>0</v>
      </c>
      <c r="BZ28" s="45">
        <f t="shared" si="38"/>
        <v>0</v>
      </c>
      <c r="CA28" s="45">
        <f t="shared" si="39"/>
        <v>0</v>
      </c>
      <c r="CB28" s="45">
        <f t="shared" si="40"/>
        <v>0</v>
      </c>
      <c r="CC28" s="45">
        <f t="shared" si="41"/>
        <v>0</v>
      </c>
      <c r="CD28" s="45">
        <f t="shared" si="42"/>
        <v>0</v>
      </c>
      <c r="CE28" s="45">
        <f t="shared" si="43"/>
        <v>0</v>
      </c>
      <c r="CF28" s="45">
        <f t="shared" si="44"/>
        <v>0</v>
      </c>
      <c r="CG28" s="45">
        <f t="shared" si="45"/>
        <v>0</v>
      </c>
      <c r="CH28" s="45">
        <f t="shared" si="46"/>
        <v>0</v>
      </c>
      <c r="CI28" s="45">
        <f t="shared" si="47"/>
        <v>0</v>
      </c>
      <c r="CJ28" s="45">
        <f t="shared" si="48"/>
        <v>0</v>
      </c>
      <c r="CK28" s="45">
        <f t="shared" si="49"/>
        <v>0</v>
      </c>
      <c r="CL28" s="45">
        <f t="shared" si="50"/>
        <v>0</v>
      </c>
      <c r="CM28" s="45"/>
      <c r="CN28" s="106" t="e">
        <f t="shared" si="84"/>
        <v>#REF!</v>
      </c>
      <c r="CO28" s="106">
        <v>27</v>
      </c>
      <c r="CP28" s="101" t="e">
        <f t="shared" si="85"/>
        <v>#REF!</v>
      </c>
      <c r="CQ28" s="101" t="e">
        <f>CP28+COUNTIF($CP$2:CP28,CP28)-1</f>
        <v>#REF!</v>
      </c>
      <c r="CR28" s="103" t="str">
        <f t="shared" si="51"/>
        <v>Bosnia and Herzegovina</v>
      </c>
      <c r="CS28" s="71" t="e">
        <f t="shared" si="86"/>
        <v>#REF!</v>
      </c>
      <c r="CT28" s="45" t="e">
        <f t="shared" si="52"/>
        <v>#REF!</v>
      </c>
      <c r="CU28" s="45" t="e">
        <f t="shared" si="53"/>
        <v>#REF!</v>
      </c>
      <c r="CV28" s="45" t="e">
        <f t="shared" si="54"/>
        <v>#REF!</v>
      </c>
      <c r="CW28" s="45" t="e">
        <f t="shared" si="55"/>
        <v>#REF!</v>
      </c>
      <c r="CX28" s="45" t="e">
        <f t="shared" si="56"/>
        <v>#REF!</v>
      </c>
      <c r="CY28" s="45" t="e">
        <f t="shared" si="57"/>
        <v>#REF!</v>
      </c>
      <c r="CZ28" s="45" t="e">
        <f t="shared" si="58"/>
        <v>#REF!</v>
      </c>
      <c r="DA28" s="45" t="e">
        <f t="shared" si="59"/>
        <v>#REF!</v>
      </c>
      <c r="DB28" s="45" t="e">
        <f t="shared" si="60"/>
        <v>#REF!</v>
      </c>
      <c r="DC28" s="45" t="e">
        <f t="shared" si="61"/>
        <v>#REF!</v>
      </c>
      <c r="DD28" s="45" t="e">
        <f t="shared" si="62"/>
        <v>#REF!</v>
      </c>
      <c r="DE28" s="45" t="e">
        <f t="shared" si="63"/>
        <v>#REF!</v>
      </c>
      <c r="DF28" s="45" t="e">
        <f t="shared" si="64"/>
        <v>#REF!</v>
      </c>
      <c r="DG28" s="45" t="e">
        <f t="shared" si="65"/>
        <v>#REF!</v>
      </c>
      <c r="DH28" s="45" t="e">
        <f t="shared" si="66"/>
        <v>#REF!</v>
      </c>
      <c r="DI28" s="45" t="e">
        <f t="shared" si="67"/>
        <v>#REF!</v>
      </c>
      <c r="DJ28" s="45" t="e">
        <f t="shared" si="68"/>
        <v>#REF!</v>
      </c>
      <c r="DK28" s="45" t="e">
        <f t="shared" si="69"/>
        <v>#REF!</v>
      </c>
      <c r="DL28" s="45" t="e">
        <f t="shared" si="70"/>
        <v>#REF!</v>
      </c>
      <c r="DM28" s="45" t="e">
        <f t="shared" si="71"/>
        <v>#REF!</v>
      </c>
      <c r="DN28" s="45" t="e">
        <f t="shared" si="72"/>
        <v>#REF!</v>
      </c>
      <c r="DO28" s="45" t="e">
        <f t="shared" si="73"/>
        <v>#REF!</v>
      </c>
      <c r="DP28" s="45" t="e">
        <f t="shared" si="74"/>
        <v>#REF!</v>
      </c>
      <c r="DQ28" s="45" t="e">
        <f t="shared" si="75"/>
        <v>#REF!</v>
      </c>
      <c r="EE28" s="69">
        <v>8</v>
      </c>
      <c r="EP28" s="68">
        <v>2</v>
      </c>
    </row>
    <row r="29" spans="1:169">
      <c r="A29" s="101">
        <v>28</v>
      </c>
      <c r="B29" s="135" t="e">
        <f t="shared" si="78"/>
        <v>#REF!</v>
      </c>
      <c r="C29" s="136" t="e">
        <f>B29+COUNTIF(B$2:$B29,B29)-1</f>
        <v>#REF!</v>
      </c>
      <c r="D29" s="137" t="str">
        <f>Tables!AI29</f>
        <v>Botswana</v>
      </c>
      <c r="E29" s="138" t="e">
        <f t="shared" si="79"/>
        <v>#REF!</v>
      </c>
      <c r="F29" s="47" t="e">
        <f>SUMIFS(#REF!,#REF!,'Graph Tables'!$D29)</f>
        <v>#REF!</v>
      </c>
      <c r="G29" s="47" t="e">
        <f>SUMIFS(#REF!,#REF!,'Graph Tables'!$D29)</f>
        <v>#REF!</v>
      </c>
      <c r="H29" s="47" t="e">
        <f>SUMIFS(#REF!,#REF!,'Graph Tables'!$D29)</f>
        <v>#REF!</v>
      </c>
      <c r="I29" s="47" t="e">
        <f>SUMIFS(#REF!,#REF!,'Graph Tables'!$D29)</f>
        <v>#REF!</v>
      </c>
      <c r="J29" s="47" t="e">
        <f>SUMIFS(#REF!,#REF!,'Graph Tables'!$D29)</f>
        <v>#REF!</v>
      </c>
      <c r="K29" s="47" t="e">
        <f>SUMIFS(#REF!,#REF!,'Graph Tables'!$D29)</f>
        <v>#REF!</v>
      </c>
      <c r="L29" s="47" t="e">
        <f>SUMIFS(#REF!,#REF!,'Graph Tables'!$D29)</f>
        <v>#REF!</v>
      </c>
      <c r="M29" s="47" t="e">
        <f>SUMIFS(#REF!,#REF!,'Graph Tables'!$D29)</f>
        <v>#REF!</v>
      </c>
      <c r="N29" s="47" t="e">
        <f>SUMIFS(#REF!,#REF!,'Graph Tables'!$D29)</f>
        <v>#REF!</v>
      </c>
      <c r="O29" s="47" t="e">
        <f>SUMIFS(#REF!,#REF!,'Graph Tables'!$D29)</f>
        <v>#REF!</v>
      </c>
      <c r="P29" s="47" t="e">
        <f>SUMIFS(#REF!,#REF!,'Graph Tables'!$D29)</f>
        <v>#REF!</v>
      </c>
      <c r="Q29" s="47" t="e">
        <f>SUMIFS(#REF!,#REF!,'Graph Tables'!$D29)</f>
        <v>#REF!</v>
      </c>
      <c r="R29" s="47" t="e">
        <f>SUMIFS(#REF!,#REF!,'Graph Tables'!$D29)</f>
        <v>#REF!</v>
      </c>
      <c r="S29" s="47" t="e">
        <f>SUMIFS(#REF!,#REF!,'Graph Tables'!$D29)</f>
        <v>#REF!</v>
      </c>
      <c r="T29" s="47" t="e">
        <f>SUMIFS(#REF!,#REF!,'Graph Tables'!$D29)</f>
        <v>#REF!</v>
      </c>
      <c r="U29" s="47" t="e">
        <f>SUMIFS(#REF!,#REF!,'Graph Tables'!$D29)</f>
        <v>#REF!</v>
      </c>
      <c r="V29" s="47" t="e">
        <f>SUMIFS(#REF!,#REF!,'Graph Tables'!$D29)</f>
        <v>#REF!</v>
      </c>
      <c r="W29" s="47" t="e">
        <f>SUMIFS(#REF!,#REF!,'Graph Tables'!$D29)</f>
        <v>#REF!</v>
      </c>
      <c r="X29" s="47" t="e">
        <f>SUMIFS(#REF!,#REF!,'Graph Tables'!$D29)</f>
        <v>#REF!</v>
      </c>
      <c r="Y29" s="47" t="e">
        <f>SUMIFS(#REF!,#REF!,'Graph Tables'!$D29)</f>
        <v>#REF!</v>
      </c>
      <c r="Z29" s="47" t="e">
        <f>SUMIFS(#REF!,#REF!,'Graph Tables'!$D29)</f>
        <v>#REF!</v>
      </c>
      <c r="AA29" s="47" t="e">
        <f>SUMIFS(#REF!,#REF!,'Graph Tables'!$D29)</f>
        <v>#REF!</v>
      </c>
      <c r="AB29" s="47" t="e">
        <f>SUMIFS(#REF!,#REF!,'Graph Tables'!$D29)</f>
        <v>#REF!</v>
      </c>
      <c r="AC29" s="47" t="e">
        <f>SUMIFS(#REF!,#REF!,'Graph Tables'!$D29)</f>
        <v>#REF!</v>
      </c>
      <c r="AD29" s="47"/>
      <c r="AE29" s="49">
        <v>28</v>
      </c>
      <c r="AF29" t="e">
        <f t="shared" si="80"/>
        <v>#REF!</v>
      </c>
      <c r="AG29" s="45" t="e">
        <f t="shared" si="96"/>
        <v>#REF!</v>
      </c>
      <c r="AH29" s="47"/>
      <c r="AI29" s="101" t="e">
        <f t="shared" si="81"/>
        <v>#REF!</v>
      </c>
      <c r="AJ29" s="101" t="e">
        <f>AI29+COUNTIF(AI$2:$AI29,AI29)-1</f>
        <v>#REF!</v>
      </c>
      <c r="AK29" s="103" t="str">
        <f t="shared" si="2"/>
        <v>Botswana</v>
      </c>
      <c r="AL29" s="71" t="e">
        <f t="shared" si="82"/>
        <v>#REF!</v>
      </c>
      <c r="AM29" s="45" t="e">
        <f t="shared" si="3"/>
        <v>#REF!</v>
      </c>
      <c r="AN29" s="45" t="e">
        <f t="shared" si="4"/>
        <v>#REF!</v>
      </c>
      <c r="AO29" s="45" t="e">
        <f t="shared" si="5"/>
        <v>#REF!</v>
      </c>
      <c r="AP29" s="45" t="e">
        <f t="shared" si="6"/>
        <v>#REF!</v>
      </c>
      <c r="AQ29" s="45" t="e">
        <f t="shared" si="7"/>
        <v>#REF!</v>
      </c>
      <c r="AR29" s="45" t="e">
        <f t="shared" si="8"/>
        <v>#REF!</v>
      </c>
      <c r="AS29" s="45" t="e">
        <f t="shared" si="9"/>
        <v>#REF!</v>
      </c>
      <c r="AT29" s="45" t="e">
        <f t="shared" si="10"/>
        <v>#REF!</v>
      </c>
      <c r="AU29" s="45" t="e">
        <f t="shared" si="11"/>
        <v>#REF!</v>
      </c>
      <c r="AV29" s="45" t="e">
        <f t="shared" si="12"/>
        <v>#REF!</v>
      </c>
      <c r="AW29" s="45" t="e">
        <f t="shared" si="13"/>
        <v>#REF!</v>
      </c>
      <c r="AX29" s="45" t="e">
        <f t="shared" si="14"/>
        <v>#REF!</v>
      </c>
      <c r="AY29" s="45" t="e">
        <f t="shared" si="15"/>
        <v>#REF!</v>
      </c>
      <c r="AZ29" s="45" t="e">
        <f t="shared" si="16"/>
        <v>#REF!</v>
      </c>
      <c r="BA29" s="45" t="e">
        <f t="shared" si="17"/>
        <v>#REF!</v>
      </c>
      <c r="BB29" s="45" t="e">
        <f t="shared" si="18"/>
        <v>#REF!</v>
      </c>
      <c r="BC29" s="45" t="e">
        <f t="shared" si="19"/>
        <v>#REF!</v>
      </c>
      <c r="BD29" s="45" t="e">
        <f t="shared" si="20"/>
        <v>#REF!</v>
      </c>
      <c r="BE29" s="45" t="e">
        <f t="shared" si="21"/>
        <v>#REF!</v>
      </c>
      <c r="BF29" s="45" t="e">
        <f t="shared" si="22"/>
        <v>#REF!</v>
      </c>
      <c r="BG29" s="45" t="e">
        <f t="shared" si="23"/>
        <v>#REF!</v>
      </c>
      <c r="BH29" s="45" t="e">
        <f t="shared" si="24"/>
        <v>#REF!</v>
      </c>
      <c r="BI29" s="45" t="e">
        <f t="shared" si="25"/>
        <v>#REF!</v>
      </c>
      <c r="BJ29" s="45" t="e">
        <f t="shared" si="26"/>
        <v>#REF!</v>
      </c>
      <c r="BK29" s="45"/>
      <c r="BL29" s="49">
        <v>28</v>
      </c>
      <c r="BM29" t="e">
        <f t="shared" si="83"/>
        <v>#REF!</v>
      </c>
      <c r="BN29" s="45" t="e">
        <f t="shared" si="97"/>
        <v>#REF!</v>
      </c>
      <c r="BO29" s="45">
        <f t="shared" si="27"/>
        <v>0</v>
      </c>
      <c r="BP29" s="45">
        <f t="shared" si="28"/>
        <v>0</v>
      </c>
      <c r="BQ29" s="45">
        <f t="shared" si="29"/>
        <v>0</v>
      </c>
      <c r="BR29" s="45">
        <f t="shared" si="30"/>
        <v>0</v>
      </c>
      <c r="BS29" s="45">
        <f t="shared" si="31"/>
        <v>0</v>
      </c>
      <c r="BT29" s="45">
        <f t="shared" si="32"/>
        <v>0</v>
      </c>
      <c r="BU29" s="45">
        <f t="shared" si="33"/>
        <v>0</v>
      </c>
      <c r="BV29" s="45">
        <f t="shared" si="34"/>
        <v>0</v>
      </c>
      <c r="BW29" s="45">
        <f t="shared" si="35"/>
        <v>0</v>
      </c>
      <c r="BX29" s="45">
        <f t="shared" si="36"/>
        <v>0</v>
      </c>
      <c r="BY29" s="45">
        <f t="shared" si="37"/>
        <v>0</v>
      </c>
      <c r="BZ29" s="45">
        <f t="shared" si="38"/>
        <v>0</v>
      </c>
      <c r="CA29" s="45">
        <f t="shared" si="39"/>
        <v>0</v>
      </c>
      <c r="CB29" s="45">
        <f t="shared" si="40"/>
        <v>0</v>
      </c>
      <c r="CC29" s="45">
        <f t="shared" si="41"/>
        <v>0</v>
      </c>
      <c r="CD29" s="45">
        <f t="shared" si="42"/>
        <v>0</v>
      </c>
      <c r="CE29" s="45">
        <f t="shared" si="43"/>
        <v>0</v>
      </c>
      <c r="CF29" s="45">
        <f t="shared" si="44"/>
        <v>0</v>
      </c>
      <c r="CG29" s="45">
        <f t="shared" si="45"/>
        <v>0</v>
      </c>
      <c r="CH29" s="45">
        <f t="shared" si="46"/>
        <v>0</v>
      </c>
      <c r="CI29" s="45">
        <f t="shared" si="47"/>
        <v>0</v>
      </c>
      <c r="CJ29" s="45">
        <f t="shared" si="48"/>
        <v>0</v>
      </c>
      <c r="CK29" s="45">
        <f t="shared" si="49"/>
        <v>0</v>
      </c>
      <c r="CL29" s="45">
        <f t="shared" si="50"/>
        <v>0</v>
      </c>
      <c r="CM29" s="45"/>
      <c r="CN29" s="106" t="e">
        <f t="shared" si="84"/>
        <v>#REF!</v>
      </c>
      <c r="CO29" s="106">
        <v>28</v>
      </c>
      <c r="CP29" s="101" t="e">
        <f t="shared" si="85"/>
        <v>#REF!</v>
      </c>
      <c r="CQ29" s="101" t="e">
        <f>CP29+COUNTIF($CP$2:CP29,CP29)-1</f>
        <v>#REF!</v>
      </c>
      <c r="CR29" s="103" t="str">
        <f t="shared" si="51"/>
        <v>Botswana</v>
      </c>
      <c r="CS29" s="71" t="e">
        <f t="shared" si="86"/>
        <v>#REF!</v>
      </c>
      <c r="CT29" s="45" t="e">
        <f t="shared" si="52"/>
        <v>#REF!</v>
      </c>
      <c r="CU29" s="45" t="e">
        <f t="shared" si="53"/>
        <v>#REF!</v>
      </c>
      <c r="CV29" s="45" t="e">
        <f t="shared" si="54"/>
        <v>#REF!</v>
      </c>
      <c r="CW29" s="45" t="e">
        <f t="shared" si="55"/>
        <v>#REF!</v>
      </c>
      <c r="CX29" s="45" t="e">
        <f t="shared" si="56"/>
        <v>#REF!</v>
      </c>
      <c r="CY29" s="45" t="e">
        <f t="shared" si="57"/>
        <v>#REF!</v>
      </c>
      <c r="CZ29" s="45" t="e">
        <f t="shared" si="58"/>
        <v>#REF!</v>
      </c>
      <c r="DA29" s="45" t="e">
        <f t="shared" si="59"/>
        <v>#REF!</v>
      </c>
      <c r="DB29" s="45" t="e">
        <f t="shared" si="60"/>
        <v>#REF!</v>
      </c>
      <c r="DC29" s="45" t="e">
        <f t="shared" si="61"/>
        <v>#REF!</v>
      </c>
      <c r="DD29" s="45" t="e">
        <f t="shared" si="62"/>
        <v>#REF!</v>
      </c>
      <c r="DE29" s="45" t="e">
        <f t="shared" si="63"/>
        <v>#REF!</v>
      </c>
      <c r="DF29" s="45" t="e">
        <f t="shared" si="64"/>
        <v>#REF!</v>
      </c>
      <c r="DG29" s="45" t="e">
        <f t="shared" si="65"/>
        <v>#REF!</v>
      </c>
      <c r="DH29" s="45" t="e">
        <f t="shared" si="66"/>
        <v>#REF!</v>
      </c>
      <c r="DI29" s="45" t="e">
        <f t="shared" si="67"/>
        <v>#REF!</v>
      </c>
      <c r="DJ29" s="45" t="e">
        <f t="shared" si="68"/>
        <v>#REF!</v>
      </c>
      <c r="DK29" s="45" t="e">
        <f t="shared" si="69"/>
        <v>#REF!</v>
      </c>
      <c r="DL29" s="45" t="e">
        <f t="shared" si="70"/>
        <v>#REF!</v>
      </c>
      <c r="DM29" s="45" t="e">
        <f t="shared" si="71"/>
        <v>#REF!</v>
      </c>
      <c r="DN29" s="45" t="e">
        <f t="shared" si="72"/>
        <v>#REF!</v>
      </c>
      <c r="DO29" s="45" t="e">
        <f t="shared" si="73"/>
        <v>#REF!</v>
      </c>
      <c r="DP29" s="45" t="e">
        <f t="shared" si="74"/>
        <v>#REF!</v>
      </c>
      <c r="DQ29" s="45" t="e">
        <f t="shared" si="75"/>
        <v>#REF!</v>
      </c>
      <c r="EE29" s="68">
        <f>IF(EE28=1,999,EE28-1)</f>
        <v>7</v>
      </c>
      <c r="EP29" s="68">
        <f>IF(EP28=1,999,EP28-1)</f>
        <v>1</v>
      </c>
    </row>
    <row r="30" spans="1:169">
      <c r="A30" s="101">
        <v>29</v>
      </c>
      <c r="B30" s="135" t="e">
        <f t="shared" si="78"/>
        <v>#REF!</v>
      </c>
      <c r="C30" s="136" t="e">
        <f>B30+COUNTIF(B$2:$B30,B30)-1</f>
        <v>#REF!</v>
      </c>
      <c r="D30" s="137" t="str">
        <f>Tables!AI30</f>
        <v>Bouvet Island</v>
      </c>
      <c r="E30" s="138" t="e">
        <f t="shared" si="79"/>
        <v>#REF!</v>
      </c>
      <c r="F30" s="47" t="e">
        <f>SUMIFS(#REF!,#REF!,'Graph Tables'!$D30)</f>
        <v>#REF!</v>
      </c>
      <c r="G30" s="47" t="e">
        <f>SUMIFS(#REF!,#REF!,'Graph Tables'!$D30)</f>
        <v>#REF!</v>
      </c>
      <c r="H30" s="47" t="e">
        <f>SUMIFS(#REF!,#REF!,'Graph Tables'!$D30)</f>
        <v>#REF!</v>
      </c>
      <c r="I30" s="47" t="e">
        <f>SUMIFS(#REF!,#REF!,'Graph Tables'!$D30)</f>
        <v>#REF!</v>
      </c>
      <c r="J30" s="47" t="e">
        <f>SUMIFS(#REF!,#REF!,'Graph Tables'!$D30)</f>
        <v>#REF!</v>
      </c>
      <c r="K30" s="47" t="e">
        <f>SUMIFS(#REF!,#REF!,'Graph Tables'!$D30)</f>
        <v>#REF!</v>
      </c>
      <c r="L30" s="47" t="e">
        <f>SUMIFS(#REF!,#REF!,'Graph Tables'!$D30)</f>
        <v>#REF!</v>
      </c>
      <c r="M30" s="47" t="e">
        <f>SUMIFS(#REF!,#REF!,'Graph Tables'!$D30)</f>
        <v>#REF!</v>
      </c>
      <c r="N30" s="47" t="e">
        <f>SUMIFS(#REF!,#REF!,'Graph Tables'!$D30)</f>
        <v>#REF!</v>
      </c>
      <c r="O30" s="47" t="e">
        <f>SUMIFS(#REF!,#REF!,'Graph Tables'!$D30)</f>
        <v>#REF!</v>
      </c>
      <c r="P30" s="47" t="e">
        <f>SUMIFS(#REF!,#REF!,'Graph Tables'!$D30)</f>
        <v>#REF!</v>
      </c>
      <c r="Q30" s="47" t="e">
        <f>SUMIFS(#REF!,#REF!,'Graph Tables'!$D30)</f>
        <v>#REF!</v>
      </c>
      <c r="R30" s="47" t="e">
        <f>SUMIFS(#REF!,#REF!,'Graph Tables'!$D30)</f>
        <v>#REF!</v>
      </c>
      <c r="S30" s="47" t="e">
        <f>SUMIFS(#REF!,#REF!,'Graph Tables'!$D30)</f>
        <v>#REF!</v>
      </c>
      <c r="T30" s="47" t="e">
        <f>SUMIFS(#REF!,#REF!,'Graph Tables'!$D30)</f>
        <v>#REF!</v>
      </c>
      <c r="U30" s="47" t="e">
        <f>SUMIFS(#REF!,#REF!,'Graph Tables'!$D30)</f>
        <v>#REF!</v>
      </c>
      <c r="V30" s="47" t="e">
        <f>SUMIFS(#REF!,#REF!,'Graph Tables'!$D30)</f>
        <v>#REF!</v>
      </c>
      <c r="W30" s="47" t="e">
        <f>SUMIFS(#REF!,#REF!,'Graph Tables'!$D30)</f>
        <v>#REF!</v>
      </c>
      <c r="X30" s="47" t="e">
        <f>SUMIFS(#REF!,#REF!,'Graph Tables'!$D30)</f>
        <v>#REF!</v>
      </c>
      <c r="Y30" s="47" t="e">
        <f>SUMIFS(#REF!,#REF!,'Graph Tables'!$D30)</f>
        <v>#REF!</v>
      </c>
      <c r="Z30" s="47" t="e">
        <f>SUMIFS(#REF!,#REF!,'Graph Tables'!$D30)</f>
        <v>#REF!</v>
      </c>
      <c r="AA30" s="47" t="e">
        <f>SUMIFS(#REF!,#REF!,'Graph Tables'!$D30)</f>
        <v>#REF!</v>
      </c>
      <c r="AB30" s="47" t="e">
        <f>SUMIFS(#REF!,#REF!,'Graph Tables'!$D30)</f>
        <v>#REF!</v>
      </c>
      <c r="AC30" s="47" t="e">
        <f>SUMIFS(#REF!,#REF!,'Graph Tables'!$D30)</f>
        <v>#REF!</v>
      </c>
      <c r="AD30" s="47"/>
      <c r="AE30" s="49">
        <v>29</v>
      </c>
      <c r="AF30" t="e">
        <f t="shared" si="80"/>
        <v>#REF!</v>
      </c>
      <c r="AG30" s="45" t="e">
        <f t="shared" si="96"/>
        <v>#REF!</v>
      </c>
      <c r="AH30" s="47"/>
      <c r="AI30" s="101" t="e">
        <f t="shared" si="81"/>
        <v>#REF!</v>
      </c>
      <c r="AJ30" s="101" t="e">
        <f>AI30+COUNTIF(AI$2:$AI30,AI30)-1</f>
        <v>#REF!</v>
      </c>
      <c r="AK30" s="103" t="str">
        <f t="shared" si="2"/>
        <v>Bouvet Island</v>
      </c>
      <c r="AL30" s="71" t="e">
        <f t="shared" si="82"/>
        <v>#REF!</v>
      </c>
      <c r="AM30" s="45" t="e">
        <f t="shared" si="3"/>
        <v>#REF!</v>
      </c>
      <c r="AN30" s="45" t="e">
        <f t="shared" si="4"/>
        <v>#REF!</v>
      </c>
      <c r="AO30" s="45" t="e">
        <f t="shared" si="5"/>
        <v>#REF!</v>
      </c>
      <c r="AP30" s="45" t="e">
        <f t="shared" si="6"/>
        <v>#REF!</v>
      </c>
      <c r="AQ30" s="45" t="e">
        <f t="shared" si="7"/>
        <v>#REF!</v>
      </c>
      <c r="AR30" s="45" t="e">
        <f t="shared" si="8"/>
        <v>#REF!</v>
      </c>
      <c r="AS30" s="45" t="e">
        <f t="shared" si="9"/>
        <v>#REF!</v>
      </c>
      <c r="AT30" s="45" t="e">
        <f t="shared" si="10"/>
        <v>#REF!</v>
      </c>
      <c r="AU30" s="45" t="e">
        <f t="shared" si="11"/>
        <v>#REF!</v>
      </c>
      <c r="AV30" s="45" t="e">
        <f t="shared" si="12"/>
        <v>#REF!</v>
      </c>
      <c r="AW30" s="45" t="e">
        <f t="shared" si="13"/>
        <v>#REF!</v>
      </c>
      <c r="AX30" s="45" t="e">
        <f t="shared" si="14"/>
        <v>#REF!</v>
      </c>
      <c r="AY30" s="45" t="e">
        <f t="shared" si="15"/>
        <v>#REF!</v>
      </c>
      <c r="AZ30" s="45" t="e">
        <f t="shared" si="16"/>
        <v>#REF!</v>
      </c>
      <c r="BA30" s="45" t="e">
        <f t="shared" si="17"/>
        <v>#REF!</v>
      </c>
      <c r="BB30" s="45" t="e">
        <f t="shared" si="18"/>
        <v>#REF!</v>
      </c>
      <c r="BC30" s="45" t="e">
        <f t="shared" si="19"/>
        <v>#REF!</v>
      </c>
      <c r="BD30" s="45" t="e">
        <f t="shared" si="20"/>
        <v>#REF!</v>
      </c>
      <c r="BE30" s="45" t="e">
        <f t="shared" si="21"/>
        <v>#REF!</v>
      </c>
      <c r="BF30" s="45" t="e">
        <f t="shared" si="22"/>
        <v>#REF!</v>
      </c>
      <c r="BG30" s="45" t="e">
        <f t="shared" si="23"/>
        <v>#REF!</v>
      </c>
      <c r="BH30" s="45" t="e">
        <f t="shared" si="24"/>
        <v>#REF!</v>
      </c>
      <c r="BI30" s="45" t="e">
        <f t="shared" si="25"/>
        <v>#REF!</v>
      </c>
      <c r="BJ30" s="45" t="e">
        <f t="shared" si="26"/>
        <v>#REF!</v>
      </c>
      <c r="BK30" s="45"/>
      <c r="BL30" s="49">
        <v>29</v>
      </c>
      <c r="BM30" t="e">
        <f t="shared" si="83"/>
        <v>#REF!</v>
      </c>
      <c r="BN30" s="45" t="e">
        <f t="shared" si="97"/>
        <v>#REF!</v>
      </c>
      <c r="BO30" s="45">
        <f t="shared" si="27"/>
        <v>0</v>
      </c>
      <c r="BP30" s="45">
        <f t="shared" si="28"/>
        <v>0</v>
      </c>
      <c r="BQ30" s="45">
        <f t="shared" si="29"/>
        <v>0</v>
      </c>
      <c r="BR30" s="45">
        <f t="shared" si="30"/>
        <v>0</v>
      </c>
      <c r="BS30" s="45">
        <f t="shared" si="31"/>
        <v>0</v>
      </c>
      <c r="BT30" s="45">
        <f t="shared" si="32"/>
        <v>0</v>
      </c>
      <c r="BU30" s="45">
        <f t="shared" si="33"/>
        <v>0</v>
      </c>
      <c r="BV30" s="45">
        <f t="shared" si="34"/>
        <v>0</v>
      </c>
      <c r="BW30" s="45">
        <f t="shared" si="35"/>
        <v>0</v>
      </c>
      <c r="BX30" s="45">
        <f t="shared" si="36"/>
        <v>0</v>
      </c>
      <c r="BY30" s="45">
        <f t="shared" si="37"/>
        <v>0</v>
      </c>
      <c r="BZ30" s="45">
        <f t="shared" si="38"/>
        <v>0</v>
      </c>
      <c r="CA30" s="45">
        <f t="shared" si="39"/>
        <v>0</v>
      </c>
      <c r="CB30" s="45">
        <f t="shared" si="40"/>
        <v>0</v>
      </c>
      <c r="CC30" s="45">
        <f t="shared" si="41"/>
        <v>0</v>
      </c>
      <c r="CD30" s="45">
        <f t="shared" si="42"/>
        <v>0</v>
      </c>
      <c r="CE30" s="45">
        <f t="shared" si="43"/>
        <v>0</v>
      </c>
      <c r="CF30" s="45">
        <f t="shared" si="44"/>
        <v>0</v>
      </c>
      <c r="CG30" s="45">
        <f t="shared" si="45"/>
        <v>0</v>
      </c>
      <c r="CH30" s="45">
        <f t="shared" si="46"/>
        <v>0</v>
      </c>
      <c r="CI30" s="45">
        <f t="shared" si="47"/>
        <v>0</v>
      </c>
      <c r="CJ30" s="45">
        <f t="shared" si="48"/>
        <v>0</v>
      </c>
      <c r="CK30" s="45">
        <f t="shared" si="49"/>
        <v>0</v>
      </c>
      <c r="CL30" s="45">
        <f t="shared" si="50"/>
        <v>0</v>
      </c>
      <c r="CM30" s="45"/>
      <c r="CN30" s="106" t="e">
        <f t="shared" si="84"/>
        <v>#REF!</v>
      </c>
      <c r="CO30" s="106">
        <v>29</v>
      </c>
      <c r="CP30" s="101" t="e">
        <f t="shared" si="85"/>
        <v>#REF!</v>
      </c>
      <c r="CQ30" s="101" t="e">
        <f>CP30+COUNTIF($CP$2:CP30,CP30)-1</f>
        <v>#REF!</v>
      </c>
      <c r="CR30" s="103" t="str">
        <f t="shared" si="51"/>
        <v>Bouvet Island</v>
      </c>
      <c r="CS30" s="71" t="e">
        <f t="shared" si="86"/>
        <v>#REF!</v>
      </c>
      <c r="CT30" s="45" t="e">
        <f t="shared" si="52"/>
        <v>#REF!</v>
      </c>
      <c r="CU30" s="45" t="e">
        <f t="shared" si="53"/>
        <v>#REF!</v>
      </c>
      <c r="CV30" s="45" t="e">
        <f t="shared" si="54"/>
        <v>#REF!</v>
      </c>
      <c r="CW30" s="45" t="e">
        <f t="shared" si="55"/>
        <v>#REF!</v>
      </c>
      <c r="CX30" s="45" t="e">
        <f t="shared" si="56"/>
        <v>#REF!</v>
      </c>
      <c r="CY30" s="45" t="e">
        <f t="shared" si="57"/>
        <v>#REF!</v>
      </c>
      <c r="CZ30" s="45" t="e">
        <f t="shared" si="58"/>
        <v>#REF!</v>
      </c>
      <c r="DA30" s="45" t="e">
        <f t="shared" si="59"/>
        <v>#REF!</v>
      </c>
      <c r="DB30" s="45" t="e">
        <f t="shared" si="60"/>
        <v>#REF!</v>
      </c>
      <c r="DC30" s="45" t="e">
        <f t="shared" si="61"/>
        <v>#REF!</v>
      </c>
      <c r="DD30" s="45" t="e">
        <f t="shared" si="62"/>
        <v>#REF!</v>
      </c>
      <c r="DE30" s="45" t="e">
        <f t="shared" si="63"/>
        <v>#REF!</v>
      </c>
      <c r="DF30" s="45" t="e">
        <f t="shared" si="64"/>
        <v>#REF!</v>
      </c>
      <c r="DG30" s="45" t="e">
        <f t="shared" si="65"/>
        <v>#REF!</v>
      </c>
      <c r="DH30" s="45" t="e">
        <f t="shared" si="66"/>
        <v>#REF!</v>
      </c>
      <c r="DI30" s="45" t="e">
        <f t="shared" si="67"/>
        <v>#REF!</v>
      </c>
      <c r="DJ30" s="45" t="e">
        <f t="shared" si="68"/>
        <v>#REF!</v>
      </c>
      <c r="DK30" s="45" t="e">
        <f t="shared" si="69"/>
        <v>#REF!</v>
      </c>
      <c r="DL30" s="45" t="e">
        <f t="shared" si="70"/>
        <v>#REF!</v>
      </c>
      <c r="DM30" s="45" t="e">
        <f t="shared" si="71"/>
        <v>#REF!</v>
      </c>
      <c r="DN30" s="45" t="e">
        <f t="shared" si="72"/>
        <v>#REF!</v>
      </c>
      <c r="DO30" s="45" t="e">
        <f t="shared" si="73"/>
        <v>#REF!</v>
      </c>
      <c r="DP30" s="45" t="e">
        <f t="shared" si="74"/>
        <v>#REF!</v>
      </c>
      <c r="DQ30" s="45" t="e">
        <f t="shared" si="75"/>
        <v>#REF!</v>
      </c>
      <c r="EE30"/>
    </row>
    <row r="31" spans="1:169">
      <c r="A31" s="101">
        <v>30</v>
      </c>
      <c r="B31" s="135" t="e">
        <f t="shared" si="78"/>
        <v>#REF!</v>
      </c>
      <c r="C31" s="136" t="e">
        <f>B31+COUNTIF(B$2:$B31,B31)-1</f>
        <v>#REF!</v>
      </c>
      <c r="D31" s="137" t="str">
        <f>Tables!AI31</f>
        <v>Brazil</v>
      </c>
      <c r="E31" s="138" t="e">
        <f t="shared" si="79"/>
        <v>#REF!</v>
      </c>
      <c r="F31" s="47" t="e">
        <f>SUMIFS(#REF!,#REF!,'Graph Tables'!$D31)</f>
        <v>#REF!</v>
      </c>
      <c r="G31" s="47" t="e">
        <f>SUMIFS(#REF!,#REF!,'Graph Tables'!$D31)</f>
        <v>#REF!</v>
      </c>
      <c r="H31" s="47" t="e">
        <f>SUMIFS(#REF!,#REF!,'Graph Tables'!$D31)</f>
        <v>#REF!</v>
      </c>
      <c r="I31" s="47" t="e">
        <f>SUMIFS(#REF!,#REF!,'Graph Tables'!$D31)</f>
        <v>#REF!</v>
      </c>
      <c r="J31" s="47" t="e">
        <f>SUMIFS(#REF!,#REF!,'Graph Tables'!$D31)</f>
        <v>#REF!</v>
      </c>
      <c r="K31" s="47" t="e">
        <f>SUMIFS(#REF!,#REF!,'Graph Tables'!$D31)</f>
        <v>#REF!</v>
      </c>
      <c r="L31" s="47" t="e">
        <f>SUMIFS(#REF!,#REF!,'Graph Tables'!$D31)</f>
        <v>#REF!</v>
      </c>
      <c r="M31" s="47" t="e">
        <f>SUMIFS(#REF!,#REF!,'Graph Tables'!$D31)</f>
        <v>#REF!</v>
      </c>
      <c r="N31" s="47" t="e">
        <f>SUMIFS(#REF!,#REF!,'Graph Tables'!$D31)</f>
        <v>#REF!</v>
      </c>
      <c r="O31" s="47" t="e">
        <f>SUMIFS(#REF!,#REF!,'Graph Tables'!$D31)</f>
        <v>#REF!</v>
      </c>
      <c r="P31" s="47" t="e">
        <f>SUMIFS(#REF!,#REF!,'Graph Tables'!$D31)</f>
        <v>#REF!</v>
      </c>
      <c r="Q31" s="47" t="e">
        <f>SUMIFS(#REF!,#REF!,'Graph Tables'!$D31)</f>
        <v>#REF!</v>
      </c>
      <c r="R31" s="47" t="e">
        <f>SUMIFS(#REF!,#REF!,'Graph Tables'!$D31)</f>
        <v>#REF!</v>
      </c>
      <c r="S31" s="47" t="e">
        <f>SUMIFS(#REF!,#REF!,'Graph Tables'!$D31)</f>
        <v>#REF!</v>
      </c>
      <c r="T31" s="47" t="e">
        <f>SUMIFS(#REF!,#REF!,'Graph Tables'!$D31)</f>
        <v>#REF!</v>
      </c>
      <c r="U31" s="47" t="e">
        <f>SUMIFS(#REF!,#REF!,'Graph Tables'!$D31)</f>
        <v>#REF!</v>
      </c>
      <c r="V31" s="47" t="e">
        <f>SUMIFS(#REF!,#REF!,'Graph Tables'!$D31)</f>
        <v>#REF!</v>
      </c>
      <c r="W31" s="47" t="e">
        <f>SUMIFS(#REF!,#REF!,'Graph Tables'!$D31)</f>
        <v>#REF!</v>
      </c>
      <c r="X31" s="47" t="e">
        <f>SUMIFS(#REF!,#REF!,'Graph Tables'!$D31)</f>
        <v>#REF!</v>
      </c>
      <c r="Y31" s="47" t="e">
        <f>SUMIFS(#REF!,#REF!,'Graph Tables'!$D31)</f>
        <v>#REF!</v>
      </c>
      <c r="Z31" s="47" t="e">
        <f>SUMIFS(#REF!,#REF!,'Graph Tables'!$D31)</f>
        <v>#REF!</v>
      </c>
      <c r="AA31" s="47" t="e">
        <f>SUMIFS(#REF!,#REF!,'Graph Tables'!$D31)</f>
        <v>#REF!</v>
      </c>
      <c r="AB31" s="47" t="e">
        <f>SUMIFS(#REF!,#REF!,'Graph Tables'!$D31)</f>
        <v>#REF!</v>
      </c>
      <c r="AC31" s="47" t="e">
        <f>SUMIFS(#REF!,#REF!,'Graph Tables'!$D31)</f>
        <v>#REF!</v>
      </c>
      <c r="AD31" s="47"/>
      <c r="AE31" s="49">
        <v>30</v>
      </c>
      <c r="AF31" t="e">
        <f t="shared" si="80"/>
        <v>#REF!</v>
      </c>
      <c r="AG31" s="45" t="e">
        <f t="shared" si="96"/>
        <v>#REF!</v>
      </c>
      <c r="AH31" s="47"/>
      <c r="AI31" s="101" t="e">
        <f t="shared" si="81"/>
        <v>#REF!</v>
      </c>
      <c r="AJ31" s="101" t="e">
        <f>AI31+COUNTIF(AI$2:$AI31,AI31)-1</f>
        <v>#REF!</v>
      </c>
      <c r="AK31" s="103" t="str">
        <f t="shared" si="2"/>
        <v>Brazil</v>
      </c>
      <c r="AL31" s="71" t="e">
        <f t="shared" si="82"/>
        <v>#REF!</v>
      </c>
      <c r="AM31" s="45" t="e">
        <f t="shared" si="3"/>
        <v>#REF!</v>
      </c>
      <c r="AN31" s="45" t="e">
        <f t="shared" si="4"/>
        <v>#REF!</v>
      </c>
      <c r="AO31" s="45" t="e">
        <f t="shared" si="5"/>
        <v>#REF!</v>
      </c>
      <c r="AP31" s="45" t="e">
        <f t="shared" si="6"/>
        <v>#REF!</v>
      </c>
      <c r="AQ31" s="45" t="e">
        <f t="shared" si="7"/>
        <v>#REF!</v>
      </c>
      <c r="AR31" s="45" t="e">
        <f t="shared" si="8"/>
        <v>#REF!</v>
      </c>
      <c r="AS31" s="45" t="e">
        <f t="shared" si="9"/>
        <v>#REF!</v>
      </c>
      <c r="AT31" s="45" t="e">
        <f t="shared" si="10"/>
        <v>#REF!</v>
      </c>
      <c r="AU31" s="45" t="e">
        <f t="shared" si="11"/>
        <v>#REF!</v>
      </c>
      <c r="AV31" s="45" t="e">
        <f t="shared" si="12"/>
        <v>#REF!</v>
      </c>
      <c r="AW31" s="45" t="e">
        <f t="shared" si="13"/>
        <v>#REF!</v>
      </c>
      <c r="AX31" s="45" t="e">
        <f t="shared" si="14"/>
        <v>#REF!</v>
      </c>
      <c r="AY31" s="45" t="e">
        <f t="shared" si="15"/>
        <v>#REF!</v>
      </c>
      <c r="AZ31" s="45" t="e">
        <f t="shared" si="16"/>
        <v>#REF!</v>
      </c>
      <c r="BA31" s="45" t="e">
        <f t="shared" si="17"/>
        <v>#REF!</v>
      </c>
      <c r="BB31" s="45" t="e">
        <f t="shared" si="18"/>
        <v>#REF!</v>
      </c>
      <c r="BC31" s="45" t="e">
        <f t="shared" si="19"/>
        <v>#REF!</v>
      </c>
      <c r="BD31" s="45" t="e">
        <f t="shared" si="20"/>
        <v>#REF!</v>
      </c>
      <c r="BE31" s="45" t="e">
        <f t="shared" si="21"/>
        <v>#REF!</v>
      </c>
      <c r="BF31" s="45" t="e">
        <f t="shared" si="22"/>
        <v>#REF!</v>
      </c>
      <c r="BG31" s="45" t="e">
        <f t="shared" si="23"/>
        <v>#REF!</v>
      </c>
      <c r="BH31" s="45" t="e">
        <f t="shared" si="24"/>
        <v>#REF!</v>
      </c>
      <c r="BI31" s="45" t="e">
        <f t="shared" si="25"/>
        <v>#REF!</v>
      </c>
      <c r="BJ31" s="45" t="e">
        <f t="shared" si="26"/>
        <v>#REF!</v>
      </c>
      <c r="BK31" s="45"/>
      <c r="BL31" s="49">
        <v>30</v>
      </c>
      <c r="BM31" t="e">
        <f t="shared" si="83"/>
        <v>#REF!</v>
      </c>
      <c r="BN31" s="45" t="e">
        <f t="shared" si="97"/>
        <v>#REF!</v>
      </c>
      <c r="BO31" s="45">
        <f t="shared" si="27"/>
        <v>0</v>
      </c>
      <c r="BP31" s="45">
        <f t="shared" si="28"/>
        <v>0</v>
      </c>
      <c r="BQ31" s="45">
        <f t="shared" si="29"/>
        <v>0</v>
      </c>
      <c r="BR31" s="45">
        <f t="shared" si="30"/>
        <v>0</v>
      </c>
      <c r="BS31" s="45">
        <f t="shared" si="31"/>
        <v>0</v>
      </c>
      <c r="BT31" s="45">
        <f t="shared" si="32"/>
        <v>0</v>
      </c>
      <c r="BU31" s="45">
        <f t="shared" si="33"/>
        <v>0</v>
      </c>
      <c r="BV31" s="45">
        <f t="shared" si="34"/>
        <v>0</v>
      </c>
      <c r="BW31" s="45">
        <f t="shared" si="35"/>
        <v>0</v>
      </c>
      <c r="BX31" s="45">
        <f t="shared" si="36"/>
        <v>0</v>
      </c>
      <c r="BY31" s="45">
        <f t="shared" si="37"/>
        <v>0</v>
      </c>
      <c r="BZ31" s="45">
        <f t="shared" si="38"/>
        <v>0</v>
      </c>
      <c r="CA31" s="45">
        <f t="shared" si="39"/>
        <v>0</v>
      </c>
      <c r="CB31" s="45">
        <f t="shared" si="40"/>
        <v>0</v>
      </c>
      <c r="CC31" s="45">
        <f t="shared" si="41"/>
        <v>0</v>
      </c>
      <c r="CD31" s="45">
        <f t="shared" si="42"/>
        <v>0</v>
      </c>
      <c r="CE31" s="45">
        <f t="shared" si="43"/>
        <v>0</v>
      </c>
      <c r="CF31" s="45">
        <f t="shared" si="44"/>
        <v>0</v>
      </c>
      <c r="CG31" s="45">
        <f t="shared" si="45"/>
        <v>0</v>
      </c>
      <c r="CH31" s="45">
        <f t="shared" si="46"/>
        <v>0</v>
      </c>
      <c r="CI31" s="45">
        <f t="shared" si="47"/>
        <v>0</v>
      </c>
      <c r="CJ31" s="45">
        <f t="shared" si="48"/>
        <v>0</v>
      </c>
      <c r="CK31" s="45">
        <f t="shared" si="49"/>
        <v>0</v>
      </c>
      <c r="CL31" s="45">
        <f t="shared" si="50"/>
        <v>0</v>
      </c>
      <c r="CM31" s="45"/>
      <c r="CN31" s="106" t="e">
        <f t="shared" si="84"/>
        <v>#REF!</v>
      </c>
      <c r="CO31" s="106">
        <v>30</v>
      </c>
      <c r="CP31" s="101" t="e">
        <f t="shared" si="85"/>
        <v>#REF!</v>
      </c>
      <c r="CQ31" s="101" t="e">
        <f>CP31+COUNTIF($CP$2:CP31,CP31)-1</f>
        <v>#REF!</v>
      </c>
      <c r="CR31" s="103" t="str">
        <f t="shared" si="51"/>
        <v>Brazil</v>
      </c>
      <c r="CS31" s="71" t="e">
        <f t="shared" si="86"/>
        <v>#REF!</v>
      </c>
      <c r="CT31" s="45" t="e">
        <f t="shared" si="52"/>
        <v>#REF!</v>
      </c>
      <c r="CU31" s="45" t="e">
        <f t="shared" si="53"/>
        <v>#REF!</v>
      </c>
      <c r="CV31" s="45" t="e">
        <f t="shared" si="54"/>
        <v>#REF!</v>
      </c>
      <c r="CW31" s="45" t="e">
        <f t="shared" si="55"/>
        <v>#REF!</v>
      </c>
      <c r="CX31" s="45" t="e">
        <f t="shared" si="56"/>
        <v>#REF!</v>
      </c>
      <c r="CY31" s="45" t="e">
        <f t="shared" si="57"/>
        <v>#REF!</v>
      </c>
      <c r="CZ31" s="45" t="e">
        <f t="shared" si="58"/>
        <v>#REF!</v>
      </c>
      <c r="DA31" s="45" t="e">
        <f t="shared" si="59"/>
        <v>#REF!</v>
      </c>
      <c r="DB31" s="45" t="e">
        <f t="shared" si="60"/>
        <v>#REF!</v>
      </c>
      <c r="DC31" s="45" t="e">
        <f t="shared" si="61"/>
        <v>#REF!</v>
      </c>
      <c r="DD31" s="45" t="e">
        <f t="shared" si="62"/>
        <v>#REF!</v>
      </c>
      <c r="DE31" s="45" t="e">
        <f t="shared" si="63"/>
        <v>#REF!</v>
      </c>
      <c r="DF31" s="45" t="e">
        <f t="shared" si="64"/>
        <v>#REF!</v>
      </c>
      <c r="DG31" s="45" t="e">
        <f t="shared" si="65"/>
        <v>#REF!</v>
      </c>
      <c r="DH31" s="45" t="e">
        <f t="shared" si="66"/>
        <v>#REF!</v>
      </c>
      <c r="DI31" s="45" t="e">
        <f t="shared" si="67"/>
        <v>#REF!</v>
      </c>
      <c r="DJ31" s="45" t="e">
        <f t="shared" si="68"/>
        <v>#REF!</v>
      </c>
      <c r="DK31" s="45" t="e">
        <f t="shared" si="69"/>
        <v>#REF!</v>
      </c>
      <c r="DL31" s="45" t="e">
        <f t="shared" si="70"/>
        <v>#REF!</v>
      </c>
      <c r="DM31" s="45" t="e">
        <f t="shared" si="71"/>
        <v>#REF!</v>
      </c>
      <c r="DN31" s="45" t="e">
        <f t="shared" si="72"/>
        <v>#REF!</v>
      </c>
      <c r="DO31" s="45" t="e">
        <f t="shared" si="73"/>
        <v>#REF!</v>
      </c>
      <c r="DP31" s="45" t="e">
        <f t="shared" si="74"/>
        <v>#REF!</v>
      </c>
      <c r="DQ31" s="45" t="e">
        <f t="shared" si="75"/>
        <v>#REF!</v>
      </c>
      <c r="EE31"/>
    </row>
    <row r="32" spans="1:169">
      <c r="A32" s="101">
        <v>31</v>
      </c>
      <c r="B32" s="135" t="e">
        <f t="shared" si="78"/>
        <v>#REF!</v>
      </c>
      <c r="C32" s="136" t="e">
        <f>B32+COUNTIF(B$2:$B32,B32)-1</f>
        <v>#REF!</v>
      </c>
      <c r="D32" s="137" t="str">
        <f>Tables!AI32</f>
        <v>British Virgin Islands</v>
      </c>
      <c r="E32" s="138" t="e">
        <f t="shared" si="79"/>
        <v>#REF!</v>
      </c>
      <c r="F32" s="47" t="e">
        <f>SUMIFS(#REF!,#REF!,'Graph Tables'!$D32)</f>
        <v>#REF!</v>
      </c>
      <c r="G32" s="47" t="e">
        <f>SUMIFS(#REF!,#REF!,'Graph Tables'!$D32)</f>
        <v>#REF!</v>
      </c>
      <c r="H32" s="47" t="e">
        <f>SUMIFS(#REF!,#REF!,'Graph Tables'!$D32)</f>
        <v>#REF!</v>
      </c>
      <c r="I32" s="47" t="e">
        <f>SUMIFS(#REF!,#REF!,'Graph Tables'!$D32)</f>
        <v>#REF!</v>
      </c>
      <c r="J32" s="47" t="e">
        <f>SUMIFS(#REF!,#REF!,'Graph Tables'!$D32)</f>
        <v>#REF!</v>
      </c>
      <c r="K32" s="47" t="e">
        <f>SUMIFS(#REF!,#REF!,'Graph Tables'!$D32)</f>
        <v>#REF!</v>
      </c>
      <c r="L32" s="47" t="e">
        <f>SUMIFS(#REF!,#REF!,'Graph Tables'!$D32)</f>
        <v>#REF!</v>
      </c>
      <c r="M32" s="47" t="e">
        <f>SUMIFS(#REF!,#REF!,'Graph Tables'!$D32)</f>
        <v>#REF!</v>
      </c>
      <c r="N32" s="47" t="e">
        <f>SUMIFS(#REF!,#REF!,'Graph Tables'!$D32)</f>
        <v>#REF!</v>
      </c>
      <c r="O32" s="47" t="e">
        <f>SUMIFS(#REF!,#REF!,'Graph Tables'!$D32)</f>
        <v>#REF!</v>
      </c>
      <c r="P32" s="47" t="e">
        <f>SUMIFS(#REF!,#REF!,'Graph Tables'!$D32)</f>
        <v>#REF!</v>
      </c>
      <c r="Q32" s="47" t="e">
        <f>SUMIFS(#REF!,#REF!,'Graph Tables'!$D32)</f>
        <v>#REF!</v>
      </c>
      <c r="R32" s="47" t="e">
        <f>SUMIFS(#REF!,#REF!,'Graph Tables'!$D32)</f>
        <v>#REF!</v>
      </c>
      <c r="S32" s="47" t="e">
        <f>SUMIFS(#REF!,#REF!,'Graph Tables'!$D32)</f>
        <v>#REF!</v>
      </c>
      <c r="T32" s="47" t="e">
        <f>SUMIFS(#REF!,#REF!,'Graph Tables'!$D32)</f>
        <v>#REF!</v>
      </c>
      <c r="U32" s="47" t="e">
        <f>SUMIFS(#REF!,#REF!,'Graph Tables'!$D32)</f>
        <v>#REF!</v>
      </c>
      <c r="V32" s="47" t="e">
        <f>SUMIFS(#REF!,#REF!,'Graph Tables'!$D32)</f>
        <v>#REF!</v>
      </c>
      <c r="W32" s="47" t="e">
        <f>SUMIFS(#REF!,#REF!,'Graph Tables'!$D32)</f>
        <v>#REF!</v>
      </c>
      <c r="X32" s="47" t="e">
        <f>SUMIFS(#REF!,#REF!,'Graph Tables'!$D32)</f>
        <v>#REF!</v>
      </c>
      <c r="Y32" s="47" t="e">
        <f>SUMIFS(#REF!,#REF!,'Graph Tables'!$D32)</f>
        <v>#REF!</v>
      </c>
      <c r="Z32" s="47" t="e">
        <f>SUMIFS(#REF!,#REF!,'Graph Tables'!$D32)</f>
        <v>#REF!</v>
      </c>
      <c r="AA32" s="47" t="e">
        <f>SUMIFS(#REF!,#REF!,'Graph Tables'!$D32)</f>
        <v>#REF!</v>
      </c>
      <c r="AB32" s="47" t="e">
        <f>SUMIFS(#REF!,#REF!,'Graph Tables'!$D32)</f>
        <v>#REF!</v>
      </c>
      <c r="AC32" s="47" t="e">
        <f>SUMIFS(#REF!,#REF!,'Graph Tables'!$D32)</f>
        <v>#REF!</v>
      </c>
      <c r="AD32" s="47"/>
      <c r="AE32" s="49">
        <v>31</v>
      </c>
      <c r="AF32" t="e">
        <f t="shared" si="80"/>
        <v>#REF!</v>
      </c>
      <c r="AG32" s="45" t="e">
        <f t="shared" si="96"/>
        <v>#REF!</v>
      </c>
      <c r="AH32" s="47"/>
      <c r="AI32" s="101" t="e">
        <f t="shared" si="81"/>
        <v>#REF!</v>
      </c>
      <c r="AJ32" s="101" t="e">
        <f>AI32+COUNTIF(AI$2:$AI32,AI32)-1</f>
        <v>#REF!</v>
      </c>
      <c r="AK32" s="103" t="str">
        <f t="shared" si="2"/>
        <v>British Virgin Islands</v>
      </c>
      <c r="AL32" s="71" t="e">
        <f t="shared" si="82"/>
        <v>#REF!</v>
      </c>
      <c r="AM32" s="45" t="e">
        <f t="shared" si="3"/>
        <v>#REF!</v>
      </c>
      <c r="AN32" s="45" t="e">
        <f t="shared" si="4"/>
        <v>#REF!</v>
      </c>
      <c r="AO32" s="45" t="e">
        <f t="shared" si="5"/>
        <v>#REF!</v>
      </c>
      <c r="AP32" s="45" t="e">
        <f t="shared" si="6"/>
        <v>#REF!</v>
      </c>
      <c r="AQ32" s="45" t="e">
        <f t="shared" si="7"/>
        <v>#REF!</v>
      </c>
      <c r="AR32" s="45" t="e">
        <f t="shared" si="8"/>
        <v>#REF!</v>
      </c>
      <c r="AS32" s="45" t="e">
        <f t="shared" si="9"/>
        <v>#REF!</v>
      </c>
      <c r="AT32" s="45" t="e">
        <f t="shared" si="10"/>
        <v>#REF!</v>
      </c>
      <c r="AU32" s="45" t="e">
        <f t="shared" si="11"/>
        <v>#REF!</v>
      </c>
      <c r="AV32" s="45" t="e">
        <f t="shared" si="12"/>
        <v>#REF!</v>
      </c>
      <c r="AW32" s="45" t="e">
        <f t="shared" si="13"/>
        <v>#REF!</v>
      </c>
      <c r="AX32" s="45" t="e">
        <f t="shared" si="14"/>
        <v>#REF!</v>
      </c>
      <c r="AY32" s="45" t="e">
        <f t="shared" si="15"/>
        <v>#REF!</v>
      </c>
      <c r="AZ32" s="45" t="e">
        <f t="shared" si="16"/>
        <v>#REF!</v>
      </c>
      <c r="BA32" s="45" t="e">
        <f t="shared" si="17"/>
        <v>#REF!</v>
      </c>
      <c r="BB32" s="45" t="e">
        <f t="shared" si="18"/>
        <v>#REF!</v>
      </c>
      <c r="BC32" s="45" t="e">
        <f t="shared" si="19"/>
        <v>#REF!</v>
      </c>
      <c r="BD32" s="45" t="e">
        <f t="shared" si="20"/>
        <v>#REF!</v>
      </c>
      <c r="BE32" s="45" t="e">
        <f t="shared" si="21"/>
        <v>#REF!</v>
      </c>
      <c r="BF32" s="45" t="e">
        <f t="shared" si="22"/>
        <v>#REF!</v>
      </c>
      <c r="BG32" s="45" t="e">
        <f t="shared" si="23"/>
        <v>#REF!</v>
      </c>
      <c r="BH32" s="45" t="e">
        <f t="shared" si="24"/>
        <v>#REF!</v>
      </c>
      <c r="BI32" s="45" t="e">
        <f t="shared" si="25"/>
        <v>#REF!</v>
      </c>
      <c r="BJ32" s="45" t="e">
        <f t="shared" si="26"/>
        <v>#REF!</v>
      </c>
      <c r="BK32" s="45"/>
      <c r="BL32" s="49">
        <v>31</v>
      </c>
      <c r="BM32" t="e">
        <f t="shared" si="83"/>
        <v>#REF!</v>
      </c>
      <c r="BN32" s="45" t="e">
        <f t="shared" si="97"/>
        <v>#REF!</v>
      </c>
      <c r="BO32" s="45">
        <f t="shared" si="27"/>
        <v>0</v>
      </c>
      <c r="BP32" s="45">
        <f t="shared" si="28"/>
        <v>0</v>
      </c>
      <c r="BQ32" s="45">
        <f t="shared" si="29"/>
        <v>0</v>
      </c>
      <c r="BR32" s="45">
        <f t="shared" si="30"/>
        <v>0</v>
      </c>
      <c r="BS32" s="45">
        <f t="shared" si="31"/>
        <v>0</v>
      </c>
      <c r="BT32" s="45">
        <f t="shared" si="32"/>
        <v>0</v>
      </c>
      <c r="BU32" s="45">
        <f t="shared" si="33"/>
        <v>0</v>
      </c>
      <c r="BV32" s="45">
        <f t="shared" si="34"/>
        <v>0</v>
      </c>
      <c r="BW32" s="45">
        <f t="shared" si="35"/>
        <v>0</v>
      </c>
      <c r="BX32" s="45">
        <f t="shared" si="36"/>
        <v>0</v>
      </c>
      <c r="BY32" s="45">
        <f t="shared" si="37"/>
        <v>0</v>
      </c>
      <c r="BZ32" s="45">
        <f t="shared" si="38"/>
        <v>0</v>
      </c>
      <c r="CA32" s="45">
        <f t="shared" si="39"/>
        <v>0</v>
      </c>
      <c r="CB32" s="45">
        <f t="shared" si="40"/>
        <v>0</v>
      </c>
      <c r="CC32" s="45">
        <f t="shared" si="41"/>
        <v>0</v>
      </c>
      <c r="CD32" s="45">
        <f t="shared" si="42"/>
        <v>0</v>
      </c>
      <c r="CE32" s="45">
        <f t="shared" si="43"/>
        <v>0</v>
      </c>
      <c r="CF32" s="45">
        <f t="shared" si="44"/>
        <v>0</v>
      </c>
      <c r="CG32" s="45">
        <f t="shared" si="45"/>
        <v>0</v>
      </c>
      <c r="CH32" s="45">
        <f t="shared" si="46"/>
        <v>0</v>
      </c>
      <c r="CI32" s="45">
        <f t="shared" si="47"/>
        <v>0</v>
      </c>
      <c r="CJ32" s="45">
        <f t="shared" si="48"/>
        <v>0</v>
      </c>
      <c r="CK32" s="45">
        <f t="shared" si="49"/>
        <v>0</v>
      </c>
      <c r="CL32" s="45">
        <f t="shared" si="50"/>
        <v>0</v>
      </c>
      <c r="CM32" s="45"/>
      <c r="CN32" s="106" t="e">
        <f t="shared" si="84"/>
        <v>#REF!</v>
      </c>
      <c r="CO32" s="106">
        <v>31</v>
      </c>
      <c r="CP32" s="101" t="e">
        <f t="shared" si="85"/>
        <v>#REF!</v>
      </c>
      <c r="CQ32" s="101" t="e">
        <f>CP32+COUNTIF($CP$2:CP32,CP32)-1</f>
        <v>#REF!</v>
      </c>
      <c r="CR32" s="103" t="str">
        <f t="shared" si="51"/>
        <v>British Virgin Islands</v>
      </c>
      <c r="CS32" s="71" t="e">
        <f t="shared" si="86"/>
        <v>#REF!</v>
      </c>
      <c r="CT32" s="45" t="e">
        <f t="shared" si="52"/>
        <v>#REF!</v>
      </c>
      <c r="CU32" s="45" t="e">
        <f t="shared" si="53"/>
        <v>#REF!</v>
      </c>
      <c r="CV32" s="45" t="e">
        <f t="shared" si="54"/>
        <v>#REF!</v>
      </c>
      <c r="CW32" s="45" t="e">
        <f t="shared" si="55"/>
        <v>#REF!</v>
      </c>
      <c r="CX32" s="45" t="e">
        <f t="shared" si="56"/>
        <v>#REF!</v>
      </c>
      <c r="CY32" s="45" t="e">
        <f t="shared" si="57"/>
        <v>#REF!</v>
      </c>
      <c r="CZ32" s="45" t="e">
        <f t="shared" si="58"/>
        <v>#REF!</v>
      </c>
      <c r="DA32" s="45" t="e">
        <f t="shared" si="59"/>
        <v>#REF!</v>
      </c>
      <c r="DB32" s="45" t="e">
        <f t="shared" si="60"/>
        <v>#REF!</v>
      </c>
      <c r="DC32" s="45" t="e">
        <f t="shared" si="61"/>
        <v>#REF!</v>
      </c>
      <c r="DD32" s="45" t="e">
        <f t="shared" si="62"/>
        <v>#REF!</v>
      </c>
      <c r="DE32" s="45" t="e">
        <f t="shared" si="63"/>
        <v>#REF!</v>
      </c>
      <c r="DF32" s="45" t="e">
        <f t="shared" si="64"/>
        <v>#REF!</v>
      </c>
      <c r="DG32" s="45" t="e">
        <f t="shared" si="65"/>
        <v>#REF!</v>
      </c>
      <c r="DH32" s="45" t="e">
        <f t="shared" si="66"/>
        <v>#REF!</v>
      </c>
      <c r="DI32" s="45" t="e">
        <f t="shared" si="67"/>
        <v>#REF!</v>
      </c>
      <c r="DJ32" s="45" t="e">
        <f t="shared" si="68"/>
        <v>#REF!</v>
      </c>
      <c r="DK32" s="45" t="e">
        <f t="shared" si="69"/>
        <v>#REF!</v>
      </c>
      <c r="DL32" s="45" t="e">
        <f t="shared" si="70"/>
        <v>#REF!</v>
      </c>
      <c r="DM32" s="45" t="e">
        <f t="shared" si="71"/>
        <v>#REF!</v>
      </c>
      <c r="DN32" s="45" t="e">
        <f t="shared" si="72"/>
        <v>#REF!</v>
      </c>
      <c r="DO32" s="45" t="e">
        <f t="shared" si="73"/>
        <v>#REF!</v>
      </c>
      <c r="DP32" s="45" t="e">
        <f t="shared" si="74"/>
        <v>#REF!</v>
      </c>
      <c r="DQ32" s="45" t="e">
        <f t="shared" si="75"/>
        <v>#REF!</v>
      </c>
      <c r="EE32"/>
    </row>
    <row r="33" spans="1:143">
      <c r="A33" s="101">
        <v>32</v>
      </c>
      <c r="B33" s="135" t="e">
        <f t="shared" si="78"/>
        <v>#REF!</v>
      </c>
      <c r="C33" s="136" t="e">
        <f>B33+COUNTIF(B$2:$B33,B33)-1</f>
        <v>#REF!</v>
      </c>
      <c r="D33" s="137" t="str">
        <f>Tables!AI33</f>
        <v>Brunei Darussalam</v>
      </c>
      <c r="E33" s="138" t="e">
        <f t="shared" si="79"/>
        <v>#REF!</v>
      </c>
      <c r="F33" s="47" t="e">
        <f>SUMIFS(#REF!,#REF!,'Graph Tables'!$D33)</f>
        <v>#REF!</v>
      </c>
      <c r="G33" s="47" t="e">
        <f>SUMIFS(#REF!,#REF!,'Graph Tables'!$D33)</f>
        <v>#REF!</v>
      </c>
      <c r="H33" s="47" t="e">
        <f>SUMIFS(#REF!,#REF!,'Graph Tables'!$D33)</f>
        <v>#REF!</v>
      </c>
      <c r="I33" s="47" t="e">
        <f>SUMIFS(#REF!,#REF!,'Graph Tables'!$D33)</f>
        <v>#REF!</v>
      </c>
      <c r="J33" s="47" t="e">
        <f>SUMIFS(#REF!,#REF!,'Graph Tables'!$D33)</f>
        <v>#REF!</v>
      </c>
      <c r="K33" s="47" t="e">
        <f>SUMIFS(#REF!,#REF!,'Graph Tables'!$D33)</f>
        <v>#REF!</v>
      </c>
      <c r="L33" s="47" t="e">
        <f>SUMIFS(#REF!,#REF!,'Graph Tables'!$D33)</f>
        <v>#REF!</v>
      </c>
      <c r="M33" s="47" t="e">
        <f>SUMIFS(#REF!,#REF!,'Graph Tables'!$D33)</f>
        <v>#REF!</v>
      </c>
      <c r="N33" s="47" t="e">
        <f>SUMIFS(#REF!,#REF!,'Graph Tables'!$D33)</f>
        <v>#REF!</v>
      </c>
      <c r="O33" s="47" t="e">
        <f>SUMIFS(#REF!,#REF!,'Graph Tables'!$D33)</f>
        <v>#REF!</v>
      </c>
      <c r="P33" s="47" t="e">
        <f>SUMIFS(#REF!,#REF!,'Graph Tables'!$D33)</f>
        <v>#REF!</v>
      </c>
      <c r="Q33" s="47" t="e">
        <f>SUMIFS(#REF!,#REF!,'Graph Tables'!$D33)</f>
        <v>#REF!</v>
      </c>
      <c r="R33" s="47" t="e">
        <f>SUMIFS(#REF!,#REF!,'Graph Tables'!$D33)</f>
        <v>#REF!</v>
      </c>
      <c r="S33" s="47" t="e">
        <f>SUMIFS(#REF!,#REF!,'Graph Tables'!$D33)</f>
        <v>#REF!</v>
      </c>
      <c r="T33" s="47" t="e">
        <f>SUMIFS(#REF!,#REF!,'Graph Tables'!$D33)</f>
        <v>#REF!</v>
      </c>
      <c r="U33" s="47" t="e">
        <f>SUMIFS(#REF!,#REF!,'Graph Tables'!$D33)</f>
        <v>#REF!</v>
      </c>
      <c r="V33" s="47" t="e">
        <f>SUMIFS(#REF!,#REF!,'Graph Tables'!$D33)</f>
        <v>#REF!</v>
      </c>
      <c r="W33" s="47" t="e">
        <f>SUMIFS(#REF!,#REF!,'Graph Tables'!$D33)</f>
        <v>#REF!</v>
      </c>
      <c r="X33" s="47" t="e">
        <f>SUMIFS(#REF!,#REF!,'Graph Tables'!$D33)</f>
        <v>#REF!</v>
      </c>
      <c r="Y33" s="47" t="e">
        <f>SUMIFS(#REF!,#REF!,'Graph Tables'!$D33)</f>
        <v>#REF!</v>
      </c>
      <c r="Z33" s="47" t="e">
        <f>SUMIFS(#REF!,#REF!,'Graph Tables'!$D33)</f>
        <v>#REF!</v>
      </c>
      <c r="AA33" s="47" t="e">
        <f>SUMIFS(#REF!,#REF!,'Graph Tables'!$D33)</f>
        <v>#REF!</v>
      </c>
      <c r="AB33" s="47" t="e">
        <f>SUMIFS(#REF!,#REF!,'Graph Tables'!$D33)</f>
        <v>#REF!</v>
      </c>
      <c r="AC33" s="47" t="e">
        <f>SUMIFS(#REF!,#REF!,'Graph Tables'!$D33)</f>
        <v>#REF!</v>
      </c>
      <c r="AD33" s="47"/>
      <c r="AE33" s="49">
        <v>32</v>
      </c>
      <c r="AF33" t="e">
        <f t="shared" si="80"/>
        <v>#REF!</v>
      </c>
      <c r="AG33" s="45" t="e">
        <f t="shared" si="96"/>
        <v>#REF!</v>
      </c>
      <c r="AH33" s="47"/>
      <c r="AI33" s="101" t="e">
        <f t="shared" si="81"/>
        <v>#REF!</v>
      </c>
      <c r="AJ33" s="101" t="e">
        <f>AI33+COUNTIF(AI$2:$AI33,AI33)-1</f>
        <v>#REF!</v>
      </c>
      <c r="AK33" s="103" t="str">
        <f t="shared" si="2"/>
        <v>Brunei Darussalam</v>
      </c>
      <c r="AL33" s="71" t="e">
        <f t="shared" si="82"/>
        <v>#REF!</v>
      </c>
      <c r="AM33" s="45" t="e">
        <f t="shared" si="3"/>
        <v>#REF!</v>
      </c>
      <c r="AN33" s="45" t="e">
        <f t="shared" si="4"/>
        <v>#REF!</v>
      </c>
      <c r="AO33" s="45" t="e">
        <f t="shared" si="5"/>
        <v>#REF!</v>
      </c>
      <c r="AP33" s="45" t="e">
        <f t="shared" si="6"/>
        <v>#REF!</v>
      </c>
      <c r="AQ33" s="45" t="e">
        <f t="shared" si="7"/>
        <v>#REF!</v>
      </c>
      <c r="AR33" s="45" t="e">
        <f t="shared" si="8"/>
        <v>#REF!</v>
      </c>
      <c r="AS33" s="45" t="e">
        <f t="shared" si="9"/>
        <v>#REF!</v>
      </c>
      <c r="AT33" s="45" t="e">
        <f t="shared" si="10"/>
        <v>#REF!</v>
      </c>
      <c r="AU33" s="45" t="e">
        <f t="shared" si="11"/>
        <v>#REF!</v>
      </c>
      <c r="AV33" s="45" t="e">
        <f t="shared" si="12"/>
        <v>#REF!</v>
      </c>
      <c r="AW33" s="45" t="e">
        <f t="shared" si="13"/>
        <v>#REF!</v>
      </c>
      <c r="AX33" s="45" t="e">
        <f t="shared" si="14"/>
        <v>#REF!</v>
      </c>
      <c r="AY33" s="45" t="e">
        <f t="shared" si="15"/>
        <v>#REF!</v>
      </c>
      <c r="AZ33" s="45" t="e">
        <f t="shared" si="16"/>
        <v>#REF!</v>
      </c>
      <c r="BA33" s="45" t="e">
        <f t="shared" si="17"/>
        <v>#REF!</v>
      </c>
      <c r="BB33" s="45" t="e">
        <f t="shared" si="18"/>
        <v>#REF!</v>
      </c>
      <c r="BC33" s="45" t="e">
        <f t="shared" si="19"/>
        <v>#REF!</v>
      </c>
      <c r="BD33" s="45" t="e">
        <f t="shared" si="20"/>
        <v>#REF!</v>
      </c>
      <c r="BE33" s="45" t="e">
        <f t="shared" si="21"/>
        <v>#REF!</v>
      </c>
      <c r="BF33" s="45" t="e">
        <f t="shared" si="22"/>
        <v>#REF!</v>
      </c>
      <c r="BG33" s="45" t="e">
        <f t="shared" si="23"/>
        <v>#REF!</v>
      </c>
      <c r="BH33" s="45" t="e">
        <f t="shared" si="24"/>
        <v>#REF!</v>
      </c>
      <c r="BI33" s="45" t="e">
        <f t="shared" si="25"/>
        <v>#REF!</v>
      </c>
      <c r="BJ33" s="45" t="e">
        <f t="shared" si="26"/>
        <v>#REF!</v>
      </c>
      <c r="BK33" s="45"/>
      <c r="BL33" s="49">
        <v>32</v>
      </c>
      <c r="BM33" t="e">
        <f t="shared" si="83"/>
        <v>#REF!</v>
      </c>
      <c r="BN33" s="45" t="e">
        <f t="shared" si="97"/>
        <v>#REF!</v>
      </c>
      <c r="BO33" s="45">
        <f t="shared" si="27"/>
        <v>0</v>
      </c>
      <c r="BP33" s="45">
        <f t="shared" si="28"/>
        <v>0</v>
      </c>
      <c r="BQ33" s="45">
        <f t="shared" si="29"/>
        <v>0</v>
      </c>
      <c r="BR33" s="45">
        <f t="shared" si="30"/>
        <v>0</v>
      </c>
      <c r="BS33" s="45">
        <f t="shared" si="31"/>
        <v>0</v>
      </c>
      <c r="BT33" s="45">
        <f t="shared" si="32"/>
        <v>0</v>
      </c>
      <c r="BU33" s="45">
        <f t="shared" si="33"/>
        <v>0</v>
      </c>
      <c r="BV33" s="45">
        <f t="shared" si="34"/>
        <v>0</v>
      </c>
      <c r="BW33" s="45">
        <f t="shared" si="35"/>
        <v>0</v>
      </c>
      <c r="BX33" s="45">
        <f t="shared" si="36"/>
        <v>0</v>
      </c>
      <c r="BY33" s="45">
        <f t="shared" si="37"/>
        <v>0</v>
      </c>
      <c r="BZ33" s="45">
        <f t="shared" si="38"/>
        <v>0</v>
      </c>
      <c r="CA33" s="45">
        <f t="shared" si="39"/>
        <v>0</v>
      </c>
      <c r="CB33" s="45">
        <f t="shared" si="40"/>
        <v>0</v>
      </c>
      <c r="CC33" s="45">
        <f t="shared" si="41"/>
        <v>0</v>
      </c>
      <c r="CD33" s="45">
        <f t="shared" si="42"/>
        <v>0</v>
      </c>
      <c r="CE33" s="45">
        <f t="shared" si="43"/>
        <v>0</v>
      </c>
      <c r="CF33" s="45">
        <f t="shared" si="44"/>
        <v>0</v>
      </c>
      <c r="CG33" s="45">
        <f t="shared" si="45"/>
        <v>0</v>
      </c>
      <c r="CH33" s="45">
        <f t="shared" si="46"/>
        <v>0</v>
      </c>
      <c r="CI33" s="45">
        <f t="shared" si="47"/>
        <v>0</v>
      </c>
      <c r="CJ33" s="45">
        <f t="shared" si="48"/>
        <v>0</v>
      </c>
      <c r="CK33" s="45">
        <f t="shared" si="49"/>
        <v>0</v>
      </c>
      <c r="CL33" s="45">
        <f t="shared" si="50"/>
        <v>0</v>
      </c>
      <c r="CM33" s="45"/>
      <c r="CN33" s="106" t="e">
        <f t="shared" si="84"/>
        <v>#REF!</v>
      </c>
      <c r="CO33" s="106">
        <v>32</v>
      </c>
      <c r="CP33" s="101" t="e">
        <f t="shared" si="85"/>
        <v>#REF!</v>
      </c>
      <c r="CQ33" s="101" t="e">
        <f>CP33+COUNTIF($CP$2:CP33,CP33)-1</f>
        <v>#REF!</v>
      </c>
      <c r="CR33" s="103" t="str">
        <f t="shared" si="51"/>
        <v>Brunei Darussalam</v>
      </c>
      <c r="CS33" s="71" t="e">
        <f t="shared" si="86"/>
        <v>#REF!</v>
      </c>
      <c r="CT33" s="45" t="e">
        <f t="shared" si="52"/>
        <v>#REF!</v>
      </c>
      <c r="CU33" s="45" t="e">
        <f t="shared" si="53"/>
        <v>#REF!</v>
      </c>
      <c r="CV33" s="45" t="e">
        <f t="shared" si="54"/>
        <v>#REF!</v>
      </c>
      <c r="CW33" s="45" t="e">
        <f t="shared" si="55"/>
        <v>#REF!</v>
      </c>
      <c r="CX33" s="45" t="e">
        <f t="shared" si="56"/>
        <v>#REF!</v>
      </c>
      <c r="CY33" s="45" t="e">
        <f t="shared" si="57"/>
        <v>#REF!</v>
      </c>
      <c r="CZ33" s="45" t="e">
        <f t="shared" si="58"/>
        <v>#REF!</v>
      </c>
      <c r="DA33" s="45" t="e">
        <f t="shared" si="59"/>
        <v>#REF!</v>
      </c>
      <c r="DB33" s="45" t="e">
        <f t="shared" si="60"/>
        <v>#REF!</v>
      </c>
      <c r="DC33" s="45" t="e">
        <f t="shared" si="61"/>
        <v>#REF!</v>
      </c>
      <c r="DD33" s="45" t="e">
        <f t="shared" si="62"/>
        <v>#REF!</v>
      </c>
      <c r="DE33" s="45" t="e">
        <f t="shared" si="63"/>
        <v>#REF!</v>
      </c>
      <c r="DF33" s="45" t="e">
        <f t="shared" si="64"/>
        <v>#REF!</v>
      </c>
      <c r="DG33" s="45" t="e">
        <f t="shared" si="65"/>
        <v>#REF!</v>
      </c>
      <c r="DH33" s="45" t="e">
        <f t="shared" si="66"/>
        <v>#REF!</v>
      </c>
      <c r="DI33" s="45" t="e">
        <f t="shared" si="67"/>
        <v>#REF!</v>
      </c>
      <c r="DJ33" s="45" t="e">
        <f t="shared" si="68"/>
        <v>#REF!</v>
      </c>
      <c r="DK33" s="45" t="e">
        <f t="shared" si="69"/>
        <v>#REF!</v>
      </c>
      <c r="DL33" s="45" t="e">
        <f t="shared" si="70"/>
        <v>#REF!</v>
      </c>
      <c r="DM33" s="45" t="e">
        <f t="shared" si="71"/>
        <v>#REF!</v>
      </c>
      <c r="DN33" s="45" t="e">
        <f t="shared" si="72"/>
        <v>#REF!</v>
      </c>
      <c r="DO33" s="45" t="e">
        <f t="shared" si="73"/>
        <v>#REF!</v>
      </c>
      <c r="DP33" s="45" t="e">
        <f t="shared" si="74"/>
        <v>#REF!</v>
      </c>
      <c r="DQ33" s="45" t="e">
        <f t="shared" si="75"/>
        <v>#REF!</v>
      </c>
      <c r="EE33"/>
      <c r="EF33" s="66" t="e">
        <f>IF(EM33=100,1,0)</f>
        <v>#REF!</v>
      </c>
      <c r="EG33" s="66" t="e">
        <f>IF(EF33=1,"No countries selected","")</f>
        <v>#REF!</v>
      </c>
      <c r="EH33" s="66"/>
      <c r="EI33" s="66"/>
      <c r="EJ33" s="66"/>
      <c r="EK33" s="66"/>
      <c r="EL33" s="66"/>
      <c r="EM33" s="66" t="e">
        <f>COUNTBLANK(#REF!)</f>
        <v>#REF!</v>
      </c>
    </row>
    <row r="34" spans="1:143">
      <c r="A34" s="101">
        <v>33</v>
      </c>
      <c r="B34" s="135" t="e">
        <f t="shared" si="78"/>
        <v>#REF!</v>
      </c>
      <c r="C34" s="136" t="e">
        <f>B34+COUNTIF(B$2:$B34,B34)-1</f>
        <v>#REF!</v>
      </c>
      <c r="D34" s="137" t="str">
        <f>Tables!AI34</f>
        <v>Bulgaria</v>
      </c>
      <c r="E34" s="138" t="e">
        <f t="shared" si="79"/>
        <v>#REF!</v>
      </c>
      <c r="F34" s="47" t="e">
        <f>SUMIFS(#REF!,#REF!,'Graph Tables'!$D34)</f>
        <v>#REF!</v>
      </c>
      <c r="G34" s="47" t="e">
        <f>SUMIFS(#REF!,#REF!,'Graph Tables'!$D34)</f>
        <v>#REF!</v>
      </c>
      <c r="H34" s="47" t="e">
        <f>SUMIFS(#REF!,#REF!,'Graph Tables'!$D34)</f>
        <v>#REF!</v>
      </c>
      <c r="I34" s="47" t="e">
        <f>SUMIFS(#REF!,#REF!,'Graph Tables'!$D34)</f>
        <v>#REF!</v>
      </c>
      <c r="J34" s="47" t="e">
        <f>SUMIFS(#REF!,#REF!,'Graph Tables'!$D34)</f>
        <v>#REF!</v>
      </c>
      <c r="K34" s="47" t="e">
        <f>SUMIFS(#REF!,#REF!,'Graph Tables'!$D34)</f>
        <v>#REF!</v>
      </c>
      <c r="L34" s="47" t="e">
        <f>SUMIFS(#REF!,#REF!,'Graph Tables'!$D34)</f>
        <v>#REF!</v>
      </c>
      <c r="M34" s="47" t="e">
        <f>SUMIFS(#REF!,#REF!,'Graph Tables'!$D34)</f>
        <v>#REF!</v>
      </c>
      <c r="N34" s="47" t="e">
        <f>SUMIFS(#REF!,#REF!,'Graph Tables'!$D34)</f>
        <v>#REF!</v>
      </c>
      <c r="O34" s="47" t="e">
        <f>SUMIFS(#REF!,#REF!,'Graph Tables'!$D34)</f>
        <v>#REF!</v>
      </c>
      <c r="P34" s="47" t="e">
        <f>SUMIFS(#REF!,#REF!,'Graph Tables'!$D34)</f>
        <v>#REF!</v>
      </c>
      <c r="Q34" s="47" t="e">
        <f>SUMIFS(#REF!,#REF!,'Graph Tables'!$D34)</f>
        <v>#REF!</v>
      </c>
      <c r="R34" s="47" t="e">
        <f>SUMIFS(#REF!,#REF!,'Graph Tables'!$D34)</f>
        <v>#REF!</v>
      </c>
      <c r="S34" s="47" t="e">
        <f>SUMIFS(#REF!,#REF!,'Graph Tables'!$D34)</f>
        <v>#REF!</v>
      </c>
      <c r="T34" s="47" t="e">
        <f>SUMIFS(#REF!,#REF!,'Graph Tables'!$D34)</f>
        <v>#REF!</v>
      </c>
      <c r="U34" s="47" t="e">
        <f>SUMIFS(#REF!,#REF!,'Graph Tables'!$D34)</f>
        <v>#REF!</v>
      </c>
      <c r="V34" s="47" t="e">
        <f>SUMIFS(#REF!,#REF!,'Graph Tables'!$D34)</f>
        <v>#REF!</v>
      </c>
      <c r="W34" s="47" t="e">
        <f>SUMIFS(#REF!,#REF!,'Graph Tables'!$D34)</f>
        <v>#REF!</v>
      </c>
      <c r="X34" s="47" t="e">
        <f>SUMIFS(#REF!,#REF!,'Graph Tables'!$D34)</f>
        <v>#REF!</v>
      </c>
      <c r="Y34" s="47" t="e">
        <f>SUMIFS(#REF!,#REF!,'Graph Tables'!$D34)</f>
        <v>#REF!</v>
      </c>
      <c r="Z34" s="47" t="e">
        <f>SUMIFS(#REF!,#REF!,'Graph Tables'!$D34)</f>
        <v>#REF!</v>
      </c>
      <c r="AA34" s="47" t="e">
        <f>SUMIFS(#REF!,#REF!,'Graph Tables'!$D34)</f>
        <v>#REF!</v>
      </c>
      <c r="AB34" s="47" t="e">
        <f>SUMIFS(#REF!,#REF!,'Graph Tables'!$D34)</f>
        <v>#REF!</v>
      </c>
      <c r="AC34" s="47" t="e">
        <f>SUMIFS(#REF!,#REF!,'Graph Tables'!$D34)</f>
        <v>#REF!</v>
      </c>
      <c r="AD34" s="47"/>
      <c r="AE34" s="49">
        <v>33</v>
      </c>
      <c r="AF34" t="e">
        <f t="shared" si="80"/>
        <v>#REF!</v>
      </c>
      <c r="AG34" s="45" t="e">
        <f t="shared" si="96"/>
        <v>#REF!</v>
      </c>
      <c r="AH34" s="47"/>
      <c r="AI34" s="101" t="e">
        <f t="shared" si="81"/>
        <v>#REF!</v>
      </c>
      <c r="AJ34" s="101" t="e">
        <f>AI34+COUNTIF(AI$2:$AI34,AI34)-1</f>
        <v>#REF!</v>
      </c>
      <c r="AK34" s="103" t="str">
        <f t="shared" si="2"/>
        <v>Bulgaria</v>
      </c>
      <c r="AL34" s="71" t="e">
        <f t="shared" si="82"/>
        <v>#REF!</v>
      </c>
      <c r="AM34" s="45" t="e">
        <f t="shared" si="3"/>
        <v>#REF!</v>
      </c>
      <c r="AN34" s="45" t="e">
        <f t="shared" si="4"/>
        <v>#REF!</v>
      </c>
      <c r="AO34" s="45" t="e">
        <f t="shared" si="5"/>
        <v>#REF!</v>
      </c>
      <c r="AP34" s="45" t="e">
        <f t="shared" si="6"/>
        <v>#REF!</v>
      </c>
      <c r="AQ34" s="45" t="e">
        <f t="shared" si="7"/>
        <v>#REF!</v>
      </c>
      <c r="AR34" s="45" t="e">
        <f t="shared" si="8"/>
        <v>#REF!</v>
      </c>
      <c r="AS34" s="45" t="e">
        <f t="shared" si="9"/>
        <v>#REF!</v>
      </c>
      <c r="AT34" s="45" t="e">
        <f t="shared" si="10"/>
        <v>#REF!</v>
      </c>
      <c r="AU34" s="45" t="e">
        <f t="shared" si="11"/>
        <v>#REF!</v>
      </c>
      <c r="AV34" s="45" t="e">
        <f t="shared" si="12"/>
        <v>#REF!</v>
      </c>
      <c r="AW34" s="45" t="e">
        <f t="shared" si="13"/>
        <v>#REF!</v>
      </c>
      <c r="AX34" s="45" t="e">
        <f t="shared" si="14"/>
        <v>#REF!</v>
      </c>
      <c r="AY34" s="45" t="e">
        <f t="shared" si="15"/>
        <v>#REF!</v>
      </c>
      <c r="AZ34" s="45" t="e">
        <f t="shared" si="16"/>
        <v>#REF!</v>
      </c>
      <c r="BA34" s="45" t="e">
        <f t="shared" si="17"/>
        <v>#REF!</v>
      </c>
      <c r="BB34" s="45" t="e">
        <f t="shared" si="18"/>
        <v>#REF!</v>
      </c>
      <c r="BC34" s="45" t="e">
        <f t="shared" si="19"/>
        <v>#REF!</v>
      </c>
      <c r="BD34" s="45" t="e">
        <f t="shared" si="20"/>
        <v>#REF!</v>
      </c>
      <c r="BE34" s="45" t="e">
        <f t="shared" si="21"/>
        <v>#REF!</v>
      </c>
      <c r="BF34" s="45" t="e">
        <f t="shared" si="22"/>
        <v>#REF!</v>
      </c>
      <c r="BG34" s="45" t="e">
        <f t="shared" si="23"/>
        <v>#REF!</v>
      </c>
      <c r="BH34" s="45" t="e">
        <f t="shared" si="24"/>
        <v>#REF!</v>
      </c>
      <c r="BI34" s="45" t="e">
        <f t="shared" si="25"/>
        <v>#REF!</v>
      </c>
      <c r="BJ34" s="45" t="e">
        <f t="shared" si="26"/>
        <v>#REF!</v>
      </c>
      <c r="BK34" s="45"/>
      <c r="BL34" s="49">
        <v>33</v>
      </c>
      <c r="BM34" t="e">
        <f t="shared" si="83"/>
        <v>#REF!</v>
      </c>
      <c r="BN34" s="45" t="e">
        <f t="shared" si="97"/>
        <v>#REF!</v>
      </c>
      <c r="BO34" s="45">
        <f t="shared" ref="BO34:BO65" si="101">SUMIFS(AM:AM,$AK:$AK,$BM34)</f>
        <v>0</v>
      </c>
      <c r="BP34" s="45">
        <f t="shared" ref="BP34:BP65" si="102">SUMIFS(AN:AN,$AK:$AK,$BM34)</f>
        <v>0</v>
      </c>
      <c r="BQ34" s="45">
        <f t="shared" ref="BQ34:BQ65" si="103">SUMIFS(AO:AO,$AK:$AK,$BM34)</f>
        <v>0</v>
      </c>
      <c r="BR34" s="45">
        <f t="shared" ref="BR34:BR65" si="104">SUMIFS(AP:AP,$AK:$AK,$BM34)</f>
        <v>0</v>
      </c>
      <c r="BS34" s="45">
        <f t="shared" ref="BS34:BS65" si="105">SUMIFS(AQ:AQ,$AK:$AK,$BM34)</f>
        <v>0</v>
      </c>
      <c r="BT34" s="45">
        <f t="shared" ref="BT34:BT65" si="106">SUMIFS(AR:AR,$AK:$AK,$BM34)</f>
        <v>0</v>
      </c>
      <c r="BU34" s="45">
        <f t="shared" ref="BU34:BU65" si="107">SUMIFS(AS:AS,$AK:$AK,$BM34)</f>
        <v>0</v>
      </c>
      <c r="BV34" s="45">
        <f t="shared" ref="BV34:BV65" si="108">SUMIFS(AT:AT,$AK:$AK,$BM34)</f>
        <v>0</v>
      </c>
      <c r="BW34" s="45">
        <f t="shared" ref="BW34:BW65" si="109">SUMIFS(AU:AU,$AK:$AK,$BM34)</f>
        <v>0</v>
      </c>
      <c r="BX34" s="45">
        <f t="shared" ref="BX34:BX65" si="110">SUMIFS(AV:AV,$AK:$AK,$BM34)</f>
        <v>0</v>
      </c>
      <c r="BY34" s="45">
        <f t="shared" ref="BY34:BY65" si="111">SUMIFS(AW:AW,$AK:$AK,$BM34)</f>
        <v>0</v>
      </c>
      <c r="BZ34" s="45">
        <f t="shared" ref="BZ34:BZ65" si="112">SUMIFS(AX:AX,$AK:$AK,$BM34)</f>
        <v>0</v>
      </c>
      <c r="CA34" s="45">
        <f t="shared" ref="CA34:CA65" si="113">SUMIFS(AY:AY,$AK:$AK,$BM34)</f>
        <v>0</v>
      </c>
      <c r="CB34" s="45">
        <f t="shared" ref="CB34:CB65" si="114">SUMIFS(AZ:AZ,$AK:$AK,$BM34)</f>
        <v>0</v>
      </c>
      <c r="CC34" s="45">
        <f t="shared" ref="CC34:CC65" si="115">SUMIFS(BA:BA,$AK:$AK,$BM34)</f>
        <v>0</v>
      </c>
      <c r="CD34" s="45">
        <f t="shared" ref="CD34:CD65" si="116">SUMIFS(BB:BB,$AK:$AK,$BM34)</f>
        <v>0</v>
      </c>
      <c r="CE34" s="45">
        <f t="shared" ref="CE34:CE65" si="117">SUMIFS(BC:BC,$AK:$AK,$BM34)</f>
        <v>0</v>
      </c>
      <c r="CF34" s="45">
        <f t="shared" ref="CF34:CF65" si="118">SUMIFS(BD:BD,$AK:$AK,$BM34)</f>
        <v>0</v>
      </c>
      <c r="CG34" s="45">
        <f t="shared" ref="CG34:CG65" si="119">SUMIFS(BE:BE,$AK:$AK,$BM34)</f>
        <v>0</v>
      </c>
      <c r="CH34" s="45">
        <f t="shared" ref="CH34:CH65" si="120">SUMIFS(BF:BF,$AK:$AK,$BM34)</f>
        <v>0</v>
      </c>
      <c r="CI34" s="45">
        <f t="shared" ref="CI34:CI65" si="121">SUMIFS(BG:BG,$AK:$AK,$BM34)</f>
        <v>0</v>
      </c>
      <c r="CJ34" s="45">
        <f t="shared" ref="CJ34:CJ65" si="122">SUMIFS(BH:BH,$AK:$AK,$BM34)</f>
        <v>0</v>
      </c>
      <c r="CK34" s="45">
        <f t="shared" ref="CK34:CK65" si="123">SUMIFS(BI:BI,$AK:$AK,$BM34)</f>
        <v>0</v>
      </c>
      <c r="CL34" s="45">
        <f t="shared" ref="CL34:CL65" si="124">SUMIFS(BJ:BJ,$AK:$AK,$BM34)</f>
        <v>0</v>
      </c>
      <c r="CM34" s="45"/>
      <c r="CN34" s="106" t="e">
        <f t="shared" si="84"/>
        <v>#REF!</v>
      </c>
      <c r="CO34" s="106">
        <v>33</v>
      </c>
      <c r="CP34" s="101" t="e">
        <f t="shared" si="85"/>
        <v>#REF!</v>
      </c>
      <c r="CQ34" s="101" t="e">
        <f>CP34+COUNTIF($CP$2:CP34,CP34)-1</f>
        <v>#REF!</v>
      </c>
      <c r="CR34" s="103" t="str">
        <f t="shared" si="51"/>
        <v>Bulgaria</v>
      </c>
      <c r="CS34" s="71" t="e">
        <f t="shared" si="86"/>
        <v>#REF!</v>
      </c>
      <c r="CT34" s="45" t="e">
        <f t="shared" si="52"/>
        <v>#REF!</v>
      </c>
      <c r="CU34" s="45" t="e">
        <f t="shared" si="53"/>
        <v>#REF!</v>
      </c>
      <c r="CV34" s="45" t="e">
        <f t="shared" si="54"/>
        <v>#REF!</v>
      </c>
      <c r="CW34" s="45" t="e">
        <f t="shared" si="55"/>
        <v>#REF!</v>
      </c>
      <c r="CX34" s="45" t="e">
        <f t="shared" si="56"/>
        <v>#REF!</v>
      </c>
      <c r="CY34" s="45" t="e">
        <f t="shared" si="57"/>
        <v>#REF!</v>
      </c>
      <c r="CZ34" s="45" t="e">
        <f t="shared" si="58"/>
        <v>#REF!</v>
      </c>
      <c r="DA34" s="45" t="e">
        <f t="shared" si="59"/>
        <v>#REF!</v>
      </c>
      <c r="DB34" s="45" t="e">
        <f t="shared" si="60"/>
        <v>#REF!</v>
      </c>
      <c r="DC34" s="45" t="e">
        <f t="shared" si="61"/>
        <v>#REF!</v>
      </c>
      <c r="DD34" s="45" t="e">
        <f t="shared" si="62"/>
        <v>#REF!</v>
      </c>
      <c r="DE34" s="45" t="e">
        <f t="shared" si="63"/>
        <v>#REF!</v>
      </c>
      <c r="DF34" s="45" t="e">
        <f t="shared" si="64"/>
        <v>#REF!</v>
      </c>
      <c r="DG34" s="45" t="e">
        <f t="shared" si="65"/>
        <v>#REF!</v>
      </c>
      <c r="DH34" s="45" t="e">
        <f t="shared" si="66"/>
        <v>#REF!</v>
      </c>
      <c r="DI34" s="45" t="e">
        <f t="shared" si="67"/>
        <v>#REF!</v>
      </c>
      <c r="DJ34" s="45" t="e">
        <f t="shared" si="68"/>
        <v>#REF!</v>
      </c>
      <c r="DK34" s="45" t="e">
        <f t="shared" si="69"/>
        <v>#REF!</v>
      </c>
      <c r="DL34" s="45" t="e">
        <f t="shared" si="70"/>
        <v>#REF!</v>
      </c>
      <c r="DM34" s="45" t="e">
        <f t="shared" si="71"/>
        <v>#REF!</v>
      </c>
      <c r="DN34" s="45" t="e">
        <f t="shared" si="72"/>
        <v>#REF!</v>
      </c>
      <c r="DO34" s="45" t="e">
        <f t="shared" si="73"/>
        <v>#REF!</v>
      </c>
      <c r="DP34" s="45" t="e">
        <f t="shared" si="74"/>
        <v>#REF!</v>
      </c>
      <c r="DQ34" s="45" t="e">
        <f t="shared" si="75"/>
        <v>#REF!</v>
      </c>
      <c r="EF34" s="66" t="e">
        <f>IF(SUM(#REF!)=0,1,0)</f>
        <v>#REF!</v>
      </c>
      <c r="EG34" s="66" t="e">
        <f>IF(EF34=1,"No input of percentages","")</f>
        <v>#REF!</v>
      </c>
      <c r="EH34" s="66"/>
      <c r="EI34" s="66"/>
      <c r="EJ34" s="66"/>
      <c r="EK34" s="66"/>
      <c r="EL34" s="66"/>
      <c r="EM34" s="66"/>
    </row>
    <row r="35" spans="1:143">
      <c r="A35" s="101">
        <v>34</v>
      </c>
      <c r="B35" s="135" t="e">
        <f t="shared" si="78"/>
        <v>#REF!</v>
      </c>
      <c r="C35" s="136" t="e">
        <f>B35+COUNTIF(B$2:$B35,B35)-1</f>
        <v>#REF!</v>
      </c>
      <c r="D35" s="137" t="str">
        <f>Tables!AI35</f>
        <v>Burkina Faso</v>
      </c>
      <c r="E35" s="138" t="e">
        <f t="shared" si="79"/>
        <v>#REF!</v>
      </c>
      <c r="F35" s="47" t="e">
        <f>SUMIFS(#REF!,#REF!,'Graph Tables'!$D35)</f>
        <v>#REF!</v>
      </c>
      <c r="G35" s="47" t="e">
        <f>SUMIFS(#REF!,#REF!,'Graph Tables'!$D35)</f>
        <v>#REF!</v>
      </c>
      <c r="H35" s="47" t="e">
        <f>SUMIFS(#REF!,#REF!,'Graph Tables'!$D35)</f>
        <v>#REF!</v>
      </c>
      <c r="I35" s="47" t="e">
        <f>SUMIFS(#REF!,#REF!,'Graph Tables'!$D35)</f>
        <v>#REF!</v>
      </c>
      <c r="J35" s="47" t="e">
        <f>SUMIFS(#REF!,#REF!,'Graph Tables'!$D35)</f>
        <v>#REF!</v>
      </c>
      <c r="K35" s="47" t="e">
        <f>SUMIFS(#REF!,#REF!,'Graph Tables'!$D35)</f>
        <v>#REF!</v>
      </c>
      <c r="L35" s="47" t="e">
        <f>SUMIFS(#REF!,#REF!,'Graph Tables'!$D35)</f>
        <v>#REF!</v>
      </c>
      <c r="M35" s="47" t="e">
        <f>SUMIFS(#REF!,#REF!,'Graph Tables'!$D35)</f>
        <v>#REF!</v>
      </c>
      <c r="N35" s="47" t="e">
        <f>SUMIFS(#REF!,#REF!,'Graph Tables'!$D35)</f>
        <v>#REF!</v>
      </c>
      <c r="O35" s="47" t="e">
        <f>SUMIFS(#REF!,#REF!,'Graph Tables'!$D35)</f>
        <v>#REF!</v>
      </c>
      <c r="P35" s="47" t="e">
        <f>SUMIFS(#REF!,#REF!,'Graph Tables'!$D35)</f>
        <v>#REF!</v>
      </c>
      <c r="Q35" s="47" t="e">
        <f>SUMIFS(#REF!,#REF!,'Graph Tables'!$D35)</f>
        <v>#REF!</v>
      </c>
      <c r="R35" s="47" t="e">
        <f>SUMIFS(#REF!,#REF!,'Graph Tables'!$D35)</f>
        <v>#REF!</v>
      </c>
      <c r="S35" s="47" t="e">
        <f>SUMIFS(#REF!,#REF!,'Graph Tables'!$D35)</f>
        <v>#REF!</v>
      </c>
      <c r="T35" s="47" t="e">
        <f>SUMIFS(#REF!,#REF!,'Graph Tables'!$D35)</f>
        <v>#REF!</v>
      </c>
      <c r="U35" s="47" t="e">
        <f>SUMIFS(#REF!,#REF!,'Graph Tables'!$D35)</f>
        <v>#REF!</v>
      </c>
      <c r="V35" s="47" t="e">
        <f>SUMIFS(#REF!,#REF!,'Graph Tables'!$D35)</f>
        <v>#REF!</v>
      </c>
      <c r="W35" s="47" t="e">
        <f>SUMIFS(#REF!,#REF!,'Graph Tables'!$D35)</f>
        <v>#REF!</v>
      </c>
      <c r="X35" s="47" t="e">
        <f>SUMIFS(#REF!,#REF!,'Graph Tables'!$D35)</f>
        <v>#REF!</v>
      </c>
      <c r="Y35" s="47" t="e">
        <f>SUMIFS(#REF!,#REF!,'Graph Tables'!$D35)</f>
        <v>#REF!</v>
      </c>
      <c r="Z35" s="47" t="e">
        <f>SUMIFS(#REF!,#REF!,'Graph Tables'!$D35)</f>
        <v>#REF!</v>
      </c>
      <c r="AA35" s="47" t="e">
        <f>SUMIFS(#REF!,#REF!,'Graph Tables'!$D35)</f>
        <v>#REF!</v>
      </c>
      <c r="AB35" s="47" t="e">
        <f>SUMIFS(#REF!,#REF!,'Graph Tables'!$D35)</f>
        <v>#REF!</v>
      </c>
      <c r="AC35" s="47" t="e">
        <f>SUMIFS(#REF!,#REF!,'Graph Tables'!$D35)</f>
        <v>#REF!</v>
      </c>
      <c r="AD35" s="47"/>
      <c r="AE35" s="49">
        <v>34</v>
      </c>
      <c r="AF35" t="e">
        <f t="shared" ref="AF35:AF66" si="125">IF(AG35&lt;&gt;0,VLOOKUP(AE35,Ranking7,2,FALSE)," ")</f>
        <v>#REF!</v>
      </c>
      <c r="AG35" s="45" t="e">
        <f t="shared" si="96"/>
        <v>#REF!</v>
      </c>
      <c r="AH35" s="47"/>
      <c r="AI35" s="101" t="e">
        <f t="shared" si="81"/>
        <v>#REF!</v>
      </c>
      <c r="AJ35" s="101" t="e">
        <f>AI35+COUNTIF(AI$2:$AI35,AI35)-1</f>
        <v>#REF!</v>
      </c>
      <c r="AK35" s="103" t="str">
        <f t="shared" si="2"/>
        <v>Burkina Faso</v>
      </c>
      <c r="AL35" s="71" t="e">
        <f t="shared" si="82"/>
        <v>#REF!</v>
      </c>
      <c r="AM35" s="45" t="e">
        <f t="shared" si="3"/>
        <v>#REF!</v>
      </c>
      <c r="AN35" s="45" t="e">
        <f t="shared" si="4"/>
        <v>#REF!</v>
      </c>
      <c r="AO35" s="45" t="e">
        <f t="shared" si="5"/>
        <v>#REF!</v>
      </c>
      <c r="AP35" s="45" t="e">
        <f t="shared" si="6"/>
        <v>#REF!</v>
      </c>
      <c r="AQ35" s="45" t="e">
        <f t="shared" si="7"/>
        <v>#REF!</v>
      </c>
      <c r="AR35" s="45" t="e">
        <f t="shared" si="8"/>
        <v>#REF!</v>
      </c>
      <c r="AS35" s="45" t="e">
        <f t="shared" si="9"/>
        <v>#REF!</v>
      </c>
      <c r="AT35" s="45" t="e">
        <f t="shared" si="10"/>
        <v>#REF!</v>
      </c>
      <c r="AU35" s="45" t="e">
        <f t="shared" si="11"/>
        <v>#REF!</v>
      </c>
      <c r="AV35" s="45" t="e">
        <f t="shared" si="12"/>
        <v>#REF!</v>
      </c>
      <c r="AW35" s="45" t="e">
        <f t="shared" si="13"/>
        <v>#REF!</v>
      </c>
      <c r="AX35" s="45" t="e">
        <f t="shared" si="14"/>
        <v>#REF!</v>
      </c>
      <c r="AY35" s="45" t="e">
        <f t="shared" si="15"/>
        <v>#REF!</v>
      </c>
      <c r="AZ35" s="45" t="e">
        <f t="shared" si="16"/>
        <v>#REF!</v>
      </c>
      <c r="BA35" s="45" t="e">
        <f t="shared" si="17"/>
        <v>#REF!</v>
      </c>
      <c r="BB35" s="45" t="e">
        <f t="shared" si="18"/>
        <v>#REF!</v>
      </c>
      <c r="BC35" s="45" t="e">
        <f t="shared" si="19"/>
        <v>#REF!</v>
      </c>
      <c r="BD35" s="45" t="e">
        <f t="shared" si="20"/>
        <v>#REF!</v>
      </c>
      <c r="BE35" s="45" t="e">
        <f t="shared" si="21"/>
        <v>#REF!</v>
      </c>
      <c r="BF35" s="45" t="e">
        <f t="shared" si="22"/>
        <v>#REF!</v>
      </c>
      <c r="BG35" s="45" t="e">
        <f t="shared" si="23"/>
        <v>#REF!</v>
      </c>
      <c r="BH35" s="45" t="e">
        <f t="shared" si="24"/>
        <v>#REF!</v>
      </c>
      <c r="BI35" s="45" t="e">
        <f t="shared" si="25"/>
        <v>#REF!</v>
      </c>
      <c r="BJ35" s="45" t="e">
        <f t="shared" si="26"/>
        <v>#REF!</v>
      </c>
      <c r="BK35" s="45"/>
      <c r="BL35" s="49">
        <v>34</v>
      </c>
      <c r="BM35" t="e">
        <f t="shared" ref="BM35:BM66" si="126">IF(BN35&lt;&gt;0,VLOOKUP(BL35,Ranking1,2,FALSE),0)</f>
        <v>#REF!</v>
      </c>
      <c r="BN35" s="45" t="e">
        <f t="shared" si="97"/>
        <v>#REF!</v>
      </c>
      <c r="BO35" s="45">
        <f t="shared" si="101"/>
        <v>0</v>
      </c>
      <c r="BP35" s="45">
        <f t="shared" si="102"/>
        <v>0</v>
      </c>
      <c r="BQ35" s="45">
        <f t="shared" si="103"/>
        <v>0</v>
      </c>
      <c r="BR35" s="45">
        <f t="shared" si="104"/>
        <v>0</v>
      </c>
      <c r="BS35" s="45">
        <f t="shared" si="105"/>
        <v>0</v>
      </c>
      <c r="BT35" s="45">
        <f t="shared" si="106"/>
        <v>0</v>
      </c>
      <c r="BU35" s="45">
        <f t="shared" si="107"/>
        <v>0</v>
      </c>
      <c r="BV35" s="45">
        <f t="shared" si="108"/>
        <v>0</v>
      </c>
      <c r="BW35" s="45">
        <f t="shared" si="109"/>
        <v>0</v>
      </c>
      <c r="BX35" s="45">
        <f t="shared" si="110"/>
        <v>0</v>
      </c>
      <c r="BY35" s="45">
        <f t="shared" si="111"/>
        <v>0</v>
      </c>
      <c r="BZ35" s="45">
        <f t="shared" si="112"/>
        <v>0</v>
      </c>
      <c r="CA35" s="45">
        <f t="shared" si="113"/>
        <v>0</v>
      </c>
      <c r="CB35" s="45">
        <f t="shared" si="114"/>
        <v>0</v>
      </c>
      <c r="CC35" s="45">
        <f t="shared" si="115"/>
        <v>0</v>
      </c>
      <c r="CD35" s="45">
        <f t="shared" si="116"/>
        <v>0</v>
      </c>
      <c r="CE35" s="45">
        <f t="shared" si="117"/>
        <v>0</v>
      </c>
      <c r="CF35" s="45">
        <f t="shared" si="118"/>
        <v>0</v>
      </c>
      <c r="CG35" s="45">
        <f t="shared" si="119"/>
        <v>0</v>
      </c>
      <c r="CH35" s="45">
        <f t="shared" si="120"/>
        <v>0</v>
      </c>
      <c r="CI35" s="45">
        <f t="shared" si="121"/>
        <v>0</v>
      </c>
      <c r="CJ35" s="45">
        <f t="shared" si="122"/>
        <v>0</v>
      </c>
      <c r="CK35" s="45">
        <f t="shared" si="123"/>
        <v>0</v>
      </c>
      <c r="CL35" s="45">
        <f t="shared" si="124"/>
        <v>0</v>
      </c>
      <c r="CM35" s="45"/>
      <c r="CN35" s="106" t="e">
        <f t="shared" si="84"/>
        <v>#REF!</v>
      </c>
      <c r="CO35" s="106">
        <v>34</v>
      </c>
      <c r="CP35" s="101" t="e">
        <f t="shared" si="85"/>
        <v>#REF!</v>
      </c>
      <c r="CQ35" s="101" t="e">
        <f>CP35+COUNTIF($CP$2:CP35,CP35)-1</f>
        <v>#REF!</v>
      </c>
      <c r="CR35" s="103" t="str">
        <f t="shared" si="51"/>
        <v>Burkina Faso</v>
      </c>
      <c r="CS35" s="71" t="e">
        <f t="shared" si="86"/>
        <v>#REF!</v>
      </c>
      <c r="CT35" s="45" t="e">
        <f t="shared" si="52"/>
        <v>#REF!</v>
      </c>
      <c r="CU35" s="45" t="e">
        <f t="shared" si="53"/>
        <v>#REF!</v>
      </c>
      <c r="CV35" s="45" t="e">
        <f t="shared" si="54"/>
        <v>#REF!</v>
      </c>
      <c r="CW35" s="45" t="e">
        <f t="shared" si="55"/>
        <v>#REF!</v>
      </c>
      <c r="CX35" s="45" t="e">
        <f t="shared" si="56"/>
        <v>#REF!</v>
      </c>
      <c r="CY35" s="45" t="e">
        <f t="shared" si="57"/>
        <v>#REF!</v>
      </c>
      <c r="CZ35" s="45" t="e">
        <f t="shared" si="58"/>
        <v>#REF!</v>
      </c>
      <c r="DA35" s="45" t="e">
        <f t="shared" si="59"/>
        <v>#REF!</v>
      </c>
      <c r="DB35" s="45" t="e">
        <f t="shared" si="60"/>
        <v>#REF!</v>
      </c>
      <c r="DC35" s="45" t="e">
        <f t="shared" si="61"/>
        <v>#REF!</v>
      </c>
      <c r="DD35" s="45" t="e">
        <f t="shared" si="62"/>
        <v>#REF!</v>
      </c>
      <c r="DE35" s="45" t="e">
        <f t="shared" si="63"/>
        <v>#REF!</v>
      </c>
      <c r="DF35" s="45" t="e">
        <f t="shared" si="64"/>
        <v>#REF!</v>
      </c>
      <c r="DG35" s="45" t="e">
        <f t="shared" si="65"/>
        <v>#REF!</v>
      </c>
      <c r="DH35" s="45" t="e">
        <f t="shared" si="66"/>
        <v>#REF!</v>
      </c>
      <c r="DI35" s="45" t="e">
        <f t="shared" si="67"/>
        <v>#REF!</v>
      </c>
      <c r="DJ35" s="45" t="e">
        <f t="shared" si="68"/>
        <v>#REF!</v>
      </c>
      <c r="DK35" s="45" t="e">
        <f t="shared" si="69"/>
        <v>#REF!</v>
      </c>
      <c r="DL35" s="45" t="e">
        <f t="shared" si="70"/>
        <v>#REF!</v>
      </c>
      <c r="DM35" s="45" t="e">
        <f t="shared" si="71"/>
        <v>#REF!</v>
      </c>
      <c r="DN35" s="45" t="e">
        <f t="shared" si="72"/>
        <v>#REF!</v>
      </c>
      <c r="DO35" s="45" t="e">
        <f t="shared" si="73"/>
        <v>#REF!</v>
      </c>
      <c r="DP35" s="45" t="e">
        <f t="shared" si="74"/>
        <v>#REF!</v>
      </c>
      <c r="DQ35" s="45" t="e">
        <f t="shared" si="75"/>
        <v>#REF!</v>
      </c>
      <c r="EF35" s="66" t="e">
        <f>IF((EF33+EF34)&gt;0,1,0)</f>
        <v>#REF!</v>
      </c>
      <c r="EG35" s="66" t="e">
        <f>IF(EF35=1,"No countries or percentages specified","")</f>
        <v>#REF!</v>
      </c>
      <c r="EH35" s="66"/>
      <c r="EI35" s="66"/>
      <c r="EJ35" s="66"/>
      <c r="EK35" s="66"/>
      <c r="EL35" s="66"/>
      <c r="EM35" s="66"/>
    </row>
    <row r="36" spans="1:143">
      <c r="A36" s="101">
        <v>35</v>
      </c>
      <c r="B36" s="135" t="e">
        <f t="shared" si="78"/>
        <v>#REF!</v>
      </c>
      <c r="C36" s="136" t="e">
        <f>B36+COUNTIF(B$2:$B36,B36)-1</f>
        <v>#REF!</v>
      </c>
      <c r="D36" s="137" t="str">
        <f>Tables!AI36</f>
        <v>Burundi</v>
      </c>
      <c r="E36" s="138" t="e">
        <f t="shared" si="79"/>
        <v>#REF!</v>
      </c>
      <c r="F36" s="47" t="e">
        <f>SUMIFS(#REF!,#REF!,'Graph Tables'!$D36)</f>
        <v>#REF!</v>
      </c>
      <c r="G36" s="47" t="e">
        <f>SUMIFS(#REF!,#REF!,'Graph Tables'!$D36)</f>
        <v>#REF!</v>
      </c>
      <c r="H36" s="47" t="e">
        <f>SUMIFS(#REF!,#REF!,'Graph Tables'!$D36)</f>
        <v>#REF!</v>
      </c>
      <c r="I36" s="47" t="e">
        <f>SUMIFS(#REF!,#REF!,'Graph Tables'!$D36)</f>
        <v>#REF!</v>
      </c>
      <c r="J36" s="47" t="e">
        <f>SUMIFS(#REF!,#REF!,'Graph Tables'!$D36)</f>
        <v>#REF!</v>
      </c>
      <c r="K36" s="47" t="e">
        <f>SUMIFS(#REF!,#REF!,'Graph Tables'!$D36)</f>
        <v>#REF!</v>
      </c>
      <c r="L36" s="47" t="e">
        <f>SUMIFS(#REF!,#REF!,'Graph Tables'!$D36)</f>
        <v>#REF!</v>
      </c>
      <c r="M36" s="47" t="e">
        <f>SUMIFS(#REF!,#REF!,'Graph Tables'!$D36)</f>
        <v>#REF!</v>
      </c>
      <c r="N36" s="47" t="e">
        <f>SUMIFS(#REF!,#REF!,'Graph Tables'!$D36)</f>
        <v>#REF!</v>
      </c>
      <c r="O36" s="47" t="e">
        <f>SUMIFS(#REF!,#REF!,'Graph Tables'!$D36)</f>
        <v>#REF!</v>
      </c>
      <c r="P36" s="47" t="e">
        <f>SUMIFS(#REF!,#REF!,'Graph Tables'!$D36)</f>
        <v>#REF!</v>
      </c>
      <c r="Q36" s="47" t="e">
        <f>SUMIFS(#REF!,#REF!,'Graph Tables'!$D36)</f>
        <v>#REF!</v>
      </c>
      <c r="R36" s="47" t="e">
        <f>SUMIFS(#REF!,#REF!,'Graph Tables'!$D36)</f>
        <v>#REF!</v>
      </c>
      <c r="S36" s="47" t="e">
        <f>SUMIFS(#REF!,#REF!,'Graph Tables'!$D36)</f>
        <v>#REF!</v>
      </c>
      <c r="T36" s="47" t="e">
        <f>SUMIFS(#REF!,#REF!,'Graph Tables'!$D36)</f>
        <v>#REF!</v>
      </c>
      <c r="U36" s="47" t="e">
        <f>SUMIFS(#REF!,#REF!,'Graph Tables'!$D36)</f>
        <v>#REF!</v>
      </c>
      <c r="V36" s="47" t="e">
        <f>SUMIFS(#REF!,#REF!,'Graph Tables'!$D36)</f>
        <v>#REF!</v>
      </c>
      <c r="W36" s="47" t="e">
        <f>SUMIFS(#REF!,#REF!,'Graph Tables'!$D36)</f>
        <v>#REF!</v>
      </c>
      <c r="X36" s="47" t="e">
        <f>SUMIFS(#REF!,#REF!,'Graph Tables'!$D36)</f>
        <v>#REF!</v>
      </c>
      <c r="Y36" s="47" t="e">
        <f>SUMIFS(#REF!,#REF!,'Graph Tables'!$D36)</f>
        <v>#REF!</v>
      </c>
      <c r="Z36" s="47" t="e">
        <f>SUMIFS(#REF!,#REF!,'Graph Tables'!$D36)</f>
        <v>#REF!</v>
      </c>
      <c r="AA36" s="47" t="e">
        <f>SUMIFS(#REF!,#REF!,'Graph Tables'!$D36)</f>
        <v>#REF!</v>
      </c>
      <c r="AB36" s="47" t="e">
        <f>SUMIFS(#REF!,#REF!,'Graph Tables'!$D36)</f>
        <v>#REF!</v>
      </c>
      <c r="AC36" s="47" t="e">
        <f>SUMIFS(#REF!,#REF!,'Graph Tables'!$D36)</f>
        <v>#REF!</v>
      </c>
      <c r="AD36" s="47"/>
      <c r="AE36" s="49">
        <v>35</v>
      </c>
      <c r="AF36" t="e">
        <f t="shared" si="125"/>
        <v>#REF!</v>
      </c>
      <c r="AG36" s="45" t="e">
        <f t="shared" si="96"/>
        <v>#REF!</v>
      </c>
      <c r="AH36" s="47"/>
      <c r="AI36" s="101" t="e">
        <f t="shared" si="81"/>
        <v>#REF!</v>
      </c>
      <c r="AJ36" s="101" t="e">
        <f>AI36+COUNTIF(AI$2:$AI36,AI36)-1</f>
        <v>#REF!</v>
      </c>
      <c r="AK36" s="103" t="str">
        <f t="shared" si="2"/>
        <v>Burundi</v>
      </c>
      <c r="AL36" s="71" t="e">
        <f t="shared" si="82"/>
        <v>#REF!</v>
      </c>
      <c r="AM36" s="45" t="e">
        <f t="shared" si="3"/>
        <v>#REF!</v>
      </c>
      <c r="AN36" s="45" t="e">
        <f t="shared" si="4"/>
        <v>#REF!</v>
      </c>
      <c r="AO36" s="45" t="e">
        <f t="shared" si="5"/>
        <v>#REF!</v>
      </c>
      <c r="AP36" s="45" t="e">
        <f t="shared" si="6"/>
        <v>#REF!</v>
      </c>
      <c r="AQ36" s="45" t="e">
        <f t="shared" si="7"/>
        <v>#REF!</v>
      </c>
      <c r="AR36" s="45" t="e">
        <f t="shared" si="8"/>
        <v>#REF!</v>
      </c>
      <c r="AS36" s="45" t="e">
        <f t="shared" si="9"/>
        <v>#REF!</v>
      </c>
      <c r="AT36" s="45" t="e">
        <f t="shared" si="10"/>
        <v>#REF!</v>
      </c>
      <c r="AU36" s="45" t="e">
        <f t="shared" si="11"/>
        <v>#REF!</v>
      </c>
      <c r="AV36" s="45" t="e">
        <f t="shared" si="12"/>
        <v>#REF!</v>
      </c>
      <c r="AW36" s="45" t="e">
        <f t="shared" si="13"/>
        <v>#REF!</v>
      </c>
      <c r="AX36" s="45" t="e">
        <f t="shared" si="14"/>
        <v>#REF!</v>
      </c>
      <c r="AY36" s="45" t="e">
        <f t="shared" si="15"/>
        <v>#REF!</v>
      </c>
      <c r="AZ36" s="45" t="e">
        <f t="shared" si="16"/>
        <v>#REF!</v>
      </c>
      <c r="BA36" s="45" t="e">
        <f t="shared" si="17"/>
        <v>#REF!</v>
      </c>
      <c r="BB36" s="45" t="e">
        <f t="shared" si="18"/>
        <v>#REF!</v>
      </c>
      <c r="BC36" s="45" t="e">
        <f t="shared" si="19"/>
        <v>#REF!</v>
      </c>
      <c r="BD36" s="45" t="e">
        <f t="shared" si="20"/>
        <v>#REF!</v>
      </c>
      <c r="BE36" s="45" t="e">
        <f t="shared" si="21"/>
        <v>#REF!</v>
      </c>
      <c r="BF36" s="45" t="e">
        <f t="shared" si="22"/>
        <v>#REF!</v>
      </c>
      <c r="BG36" s="45" t="e">
        <f t="shared" si="23"/>
        <v>#REF!</v>
      </c>
      <c r="BH36" s="45" t="e">
        <f t="shared" si="24"/>
        <v>#REF!</v>
      </c>
      <c r="BI36" s="45" t="e">
        <f t="shared" si="25"/>
        <v>#REF!</v>
      </c>
      <c r="BJ36" s="45" t="e">
        <f t="shared" si="26"/>
        <v>#REF!</v>
      </c>
      <c r="BK36" s="45"/>
      <c r="BL36" s="49">
        <v>35</v>
      </c>
      <c r="BM36" t="e">
        <f t="shared" si="126"/>
        <v>#REF!</v>
      </c>
      <c r="BN36" s="45" t="e">
        <f t="shared" si="97"/>
        <v>#REF!</v>
      </c>
      <c r="BO36" s="45">
        <f t="shared" si="101"/>
        <v>0</v>
      </c>
      <c r="BP36" s="45">
        <f t="shared" si="102"/>
        <v>0</v>
      </c>
      <c r="BQ36" s="45">
        <f t="shared" si="103"/>
        <v>0</v>
      </c>
      <c r="BR36" s="45">
        <f t="shared" si="104"/>
        <v>0</v>
      </c>
      <c r="BS36" s="45">
        <f t="shared" si="105"/>
        <v>0</v>
      </c>
      <c r="BT36" s="45">
        <f t="shared" si="106"/>
        <v>0</v>
      </c>
      <c r="BU36" s="45">
        <f t="shared" si="107"/>
        <v>0</v>
      </c>
      <c r="BV36" s="45">
        <f t="shared" si="108"/>
        <v>0</v>
      </c>
      <c r="BW36" s="45">
        <f t="shared" si="109"/>
        <v>0</v>
      </c>
      <c r="BX36" s="45">
        <f t="shared" si="110"/>
        <v>0</v>
      </c>
      <c r="BY36" s="45">
        <f t="shared" si="111"/>
        <v>0</v>
      </c>
      <c r="BZ36" s="45">
        <f t="shared" si="112"/>
        <v>0</v>
      </c>
      <c r="CA36" s="45">
        <f t="shared" si="113"/>
        <v>0</v>
      </c>
      <c r="CB36" s="45">
        <f t="shared" si="114"/>
        <v>0</v>
      </c>
      <c r="CC36" s="45">
        <f t="shared" si="115"/>
        <v>0</v>
      </c>
      <c r="CD36" s="45">
        <f t="shared" si="116"/>
        <v>0</v>
      </c>
      <c r="CE36" s="45">
        <f t="shared" si="117"/>
        <v>0</v>
      </c>
      <c r="CF36" s="45">
        <f t="shared" si="118"/>
        <v>0</v>
      </c>
      <c r="CG36" s="45">
        <f t="shared" si="119"/>
        <v>0</v>
      </c>
      <c r="CH36" s="45">
        <f t="shared" si="120"/>
        <v>0</v>
      </c>
      <c r="CI36" s="45">
        <f t="shared" si="121"/>
        <v>0</v>
      </c>
      <c r="CJ36" s="45">
        <f t="shared" si="122"/>
        <v>0</v>
      </c>
      <c r="CK36" s="45">
        <f t="shared" si="123"/>
        <v>0</v>
      </c>
      <c r="CL36" s="45">
        <f t="shared" si="124"/>
        <v>0</v>
      </c>
      <c r="CM36" s="45"/>
      <c r="CN36" s="106" t="e">
        <f t="shared" si="84"/>
        <v>#REF!</v>
      </c>
      <c r="CO36" s="106">
        <v>35</v>
      </c>
      <c r="CP36" s="101" t="e">
        <f t="shared" si="85"/>
        <v>#REF!</v>
      </c>
      <c r="CQ36" s="101" t="e">
        <f>CP36+COUNTIF($CP$2:CP36,CP36)-1</f>
        <v>#REF!</v>
      </c>
      <c r="CR36" s="103" t="str">
        <f t="shared" si="51"/>
        <v>Burundi</v>
      </c>
      <c r="CS36" s="71" t="e">
        <f t="shared" si="86"/>
        <v>#REF!</v>
      </c>
      <c r="CT36" s="45" t="e">
        <f t="shared" si="52"/>
        <v>#REF!</v>
      </c>
      <c r="CU36" s="45" t="e">
        <f t="shared" si="53"/>
        <v>#REF!</v>
      </c>
      <c r="CV36" s="45" t="e">
        <f t="shared" si="54"/>
        <v>#REF!</v>
      </c>
      <c r="CW36" s="45" t="e">
        <f t="shared" si="55"/>
        <v>#REF!</v>
      </c>
      <c r="CX36" s="45" t="e">
        <f t="shared" si="56"/>
        <v>#REF!</v>
      </c>
      <c r="CY36" s="45" t="e">
        <f t="shared" si="57"/>
        <v>#REF!</v>
      </c>
      <c r="CZ36" s="45" t="e">
        <f t="shared" si="58"/>
        <v>#REF!</v>
      </c>
      <c r="DA36" s="45" t="e">
        <f t="shared" si="59"/>
        <v>#REF!</v>
      </c>
      <c r="DB36" s="45" t="e">
        <f t="shared" si="60"/>
        <v>#REF!</v>
      </c>
      <c r="DC36" s="45" t="e">
        <f t="shared" si="61"/>
        <v>#REF!</v>
      </c>
      <c r="DD36" s="45" t="e">
        <f t="shared" si="62"/>
        <v>#REF!</v>
      </c>
      <c r="DE36" s="45" t="e">
        <f t="shared" si="63"/>
        <v>#REF!</v>
      </c>
      <c r="DF36" s="45" t="e">
        <f t="shared" si="64"/>
        <v>#REF!</v>
      </c>
      <c r="DG36" s="45" t="e">
        <f t="shared" si="65"/>
        <v>#REF!</v>
      </c>
      <c r="DH36" s="45" t="e">
        <f t="shared" si="66"/>
        <v>#REF!</v>
      </c>
      <c r="DI36" s="45" t="e">
        <f t="shared" si="67"/>
        <v>#REF!</v>
      </c>
      <c r="DJ36" s="45" t="e">
        <f t="shared" si="68"/>
        <v>#REF!</v>
      </c>
      <c r="DK36" s="45" t="e">
        <f t="shared" si="69"/>
        <v>#REF!</v>
      </c>
      <c r="DL36" s="45" t="e">
        <f t="shared" si="70"/>
        <v>#REF!</v>
      </c>
      <c r="DM36" s="45" t="e">
        <f t="shared" si="71"/>
        <v>#REF!</v>
      </c>
      <c r="DN36" s="45" t="e">
        <f t="shared" si="72"/>
        <v>#REF!</v>
      </c>
      <c r="DO36" s="45" t="e">
        <f t="shared" si="73"/>
        <v>#REF!</v>
      </c>
      <c r="DP36" s="45" t="e">
        <f t="shared" si="74"/>
        <v>#REF!</v>
      </c>
      <c r="DQ36" s="45" t="e">
        <f t="shared" si="75"/>
        <v>#REF!</v>
      </c>
    </row>
    <row r="37" spans="1:143">
      <c r="A37" s="101">
        <v>36</v>
      </c>
      <c r="B37" s="135" t="e">
        <f t="shared" si="78"/>
        <v>#REF!</v>
      </c>
      <c r="C37" s="136" t="e">
        <f>B37+COUNTIF(B$2:$B37,B37)-1</f>
        <v>#REF!</v>
      </c>
      <c r="D37" s="137" t="str">
        <f>Tables!AI37</f>
        <v>Cambodia</v>
      </c>
      <c r="E37" s="138" t="e">
        <f t="shared" si="79"/>
        <v>#REF!</v>
      </c>
      <c r="F37" s="47" t="e">
        <f>SUMIFS(#REF!,#REF!,'Graph Tables'!$D37)</f>
        <v>#REF!</v>
      </c>
      <c r="G37" s="47" t="e">
        <f>SUMIFS(#REF!,#REF!,'Graph Tables'!$D37)</f>
        <v>#REF!</v>
      </c>
      <c r="H37" s="47" t="e">
        <f>SUMIFS(#REF!,#REF!,'Graph Tables'!$D37)</f>
        <v>#REF!</v>
      </c>
      <c r="I37" s="47" t="e">
        <f>SUMIFS(#REF!,#REF!,'Graph Tables'!$D37)</f>
        <v>#REF!</v>
      </c>
      <c r="J37" s="47" t="e">
        <f>SUMIFS(#REF!,#REF!,'Graph Tables'!$D37)</f>
        <v>#REF!</v>
      </c>
      <c r="K37" s="47" t="e">
        <f>SUMIFS(#REF!,#REF!,'Graph Tables'!$D37)</f>
        <v>#REF!</v>
      </c>
      <c r="L37" s="47" t="e">
        <f>SUMIFS(#REF!,#REF!,'Graph Tables'!$D37)</f>
        <v>#REF!</v>
      </c>
      <c r="M37" s="47" t="e">
        <f>SUMIFS(#REF!,#REF!,'Graph Tables'!$D37)</f>
        <v>#REF!</v>
      </c>
      <c r="N37" s="47" t="e">
        <f>SUMIFS(#REF!,#REF!,'Graph Tables'!$D37)</f>
        <v>#REF!</v>
      </c>
      <c r="O37" s="47" t="e">
        <f>SUMIFS(#REF!,#REF!,'Graph Tables'!$D37)</f>
        <v>#REF!</v>
      </c>
      <c r="P37" s="47" t="e">
        <f>SUMIFS(#REF!,#REF!,'Graph Tables'!$D37)</f>
        <v>#REF!</v>
      </c>
      <c r="Q37" s="47" t="e">
        <f>SUMIFS(#REF!,#REF!,'Graph Tables'!$D37)</f>
        <v>#REF!</v>
      </c>
      <c r="R37" s="47" t="e">
        <f>SUMIFS(#REF!,#REF!,'Graph Tables'!$D37)</f>
        <v>#REF!</v>
      </c>
      <c r="S37" s="47" t="e">
        <f>SUMIFS(#REF!,#REF!,'Graph Tables'!$D37)</f>
        <v>#REF!</v>
      </c>
      <c r="T37" s="47" t="e">
        <f>SUMIFS(#REF!,#REF!,'Graph Tables'!$D37)</f>
        <v>#REF!</v>
      </c>
      <c r="U37" s="47" t="e">
        <f>SUMIFS(#REF!,#REF!,'Graph Tables'!$D37)</f>
        <v>#REF!</v>
      </c>
      <c r="V37" s="47" t="e">
        <f>SUMIFS(#REF!,#REF!,'Graph Tables'!$D37)</f>
        <v>#REF!</v>
      </c>
      <c r="W37" s="47" t="e">
        <f>SUMIFS(#REF!,#REF!,'Graph Tables'!$D37)</f>
        <v>#REF!</v>
      </c>
      <c r="X37" s="47" t="e">
        <f>SUMIFS(#REF!,#REF!,'Graph Tables'!$D37)</f>
        <v>#REF!</v>
      </c>
      <c r="Y37" s="47" t="e">
        <f>SUMIFS(#REF!,#REF!,'Graph Tables'!$D37)</f>
        <v>#REF!</v>
      </c>
      <c r="Z37" s="47" t="e">
        <f>SUMIFS(#REF!,#REF!,'Graph Tables'!$D37)</f>
        <v>#REF!</v>
      </c>
      <c r="AA37" s="47" t="e">
        <f>SUMIFS(#REF!,#REF!,'Graph Tables'!$D37)</f>
        <v>#REF!</v>
      </c>
      <c r="AB37" s="47" t="e">
        <f>SUMIFS(#REF!,#REF!,'Graph Tables'!$D37)</f>
        <v>#REF!</v>
      </c>
      <c r="AC37" s="47" t="e">
        <f>SUMIFS(#REF!,#REF!,'Graph Tables'!$D37)</f>
        <v>#REF!</v>
      </c>
      <c r="AD37" s="47"/>
      <c r="AE37" s="49">
        <v>36</v>
      </c>
      <c r="AF37" t="e">
        <f t="shared" si="125"/>
        <v>#REF!</v>
      </c>
      <c r="AG37" s="45" t="e">
        <f t="shared" si="96"/>
        <v>#REF!</v>
      </c>
      <c r="AH37" s="47"/>
      <c r="AI37" s="101" t="e">
        <f t="shared" si="81"/>
        <v>#REF!</v>
      </c>
      <c r="AJ37" s="101" t="e">
        <f>AI37+COUNTIF(AI$2:$AI37,AI37)-1</f>
        <v>#REF!</v>
      </c>
      <c r="AK37" s="103" t="str">
        <f t="shared" si="2"/>
        <v>Cambodia</v>
      </c>
      <c r="AL37" s="71" t="e">
        <f t="shared" si="82"/>
        <v>#REF!</v>
      </c>
      <c r="AM37" s="45" t="e">
        <f t="shared" si="3"/>
        <v>#REF!</v>
      </c>
      <c r="AN37" s="45" t="e">
        <f t="shared" si="4"/>
        <v>#REF!</v>
      </c>
      <c r="AO37" s="45" t="e">
        <f t="shared" si="5"/>
        <v>#REF!</v>
      </c>
      <c r="AP37" s="45" t="e">
        <f t="shared" si="6"/>
        <v>#REF!</v>
      </c>
      <c r="AQ37" s="45" t="e">
        <f t="shared" si="7"/>
        <v>#REF!</v>
      </c>
      <c r="AR37" s="45" t="e">
        <f t="shared" si="8"/>
        <v>#REF!</v>
      </c>
      <c r="AS37" s="45" t="e">
        <f t="shared" si="9"/>
        <v>#REF!</v>
      </c>
      <c r="AT37" s="45" t="e">
        <f t="shared" si="10"/>
        <v>#REF!</v>
      </c>
      <c r="AU37" s="45" t="e">
        <f t="shared" si="11"/>
        <v>#REF!</v>
      </c>
      <c r="AV37" s="45" t="e">
        <f t="shared" si="12"/>
        <v>#REF!</v>
      </c>
      <c r="AW37" s="45" t="e">
        <f t="shared" si="13"/>
        <v>#REF!</v>
      </c>
      <c r="AX37" s="45" t="e">
        <f t="shared" si="14"/>
        <v>#REF!</v>
      </c>
      <c r="AY37" s="45" t="e">
        <f t="shared" si="15"/>
        <v>#REF!</v>
      </c>
      <c r="AZ37" s="45" t="e">
        <f t="shared" si="16"/>
        <v>#REF!</v>
      </c>
      <c r="BA37" s="45" t="e">
        <f t="shared" si="17"/>
        <v>#REF!</v>
      </c>
      <c r="BB37" s="45" t="e">
        <f t="shared" si="18"/>
        <v>#REF!</v>
      </c>
      <c r="BC37" s="45" t="e">
        <f t="shared" si="19"/>
        <v>#REF!</v>
      </c>
      <c r="BD37" s="45" t="e">
        <f t="shared" si="20"/>
        <v>#REF!</v>
      </c>
      <c r="BE37" s="45" t="e">
        <f t="shared" si="21"/>
        <v>#REF!</v>
      </c>
      <c r="BF37" s="45" t="e">
        <f t="shared" si="22"/>
        <v>#REF!</v>
      </c>
      <c r="BG37" s="45" t="e">
        <f t="shared" si="23"/>
        <v>#REF!</v>
      </c>
      <c r="BH37" s="45" t="e">
        <f t="shared" si="24"/>
        <v>#REF!</v>
      </c>
      <c r="BI37" s="45" t="e">
        <f t="shared" si="25"/>
        <v>#REF!</v>
      </c>
      <c r="BJ37" s="45" t="e">
        <f t="shared" si="26"/>
        <v>#REF!</v>
      </c>
      <c r="BK37" s="45"/>
      <c r="BL37" s="49">
        <v>36</v>
      </c>
      <c r="BM37" t="e">
        <f t="shared" si="126"/>
        <v>#REF!</v>
      </c>
      <c r="BN37" s="45" t="e">
        <f t="shared" si="97"/>
        <v>#REF!</v>
      </c>
      <c r="BO37" s="45">
        <f t="shared" si="101"/>
        <v>0</v>
      </c>
      <c r="BP37" s="45">
        <f t="shared" si="102"/>
        <v>0</v>
      </c>
      <c r="BQ37" s="45">
        <f t="shared" si="103"/>
        <v>0</v>
      </c>
      <c r="BR37" s="45">
        <f t="shared" si="104"/>
        <v>0</v>
      </c>
      <c r="BS37" s="45">
        <f t="shared" si="105"/>
        <v>0</v>
      </c>
      <c r="BT37" s="45">
        <f t="shared" si="106"/>
        <v>0</v>
      </c>
      <c r="BU37" s="45">
        <f t="shared" si="107"/>
        <v>0</v>
      </c>
      <c r="BV37" s="45">
        <f t="shared" si="108"/>
        <v>0</v>
      </c>
      <c r="BW37" s="45">
        <f t="shared" si="109"/>
        <v>0</v>
      </c>
      <c r="BX37" s="45">
        <f t="shared" si="110"/>
        <v>0</v>
      </c>
      <c r="BY37" s="45">
        <f t="shared" si="111"/>
        <v>0</v>
      </c>
      <c r="BZ37" s="45">
        <f t="shared" si="112"/>
        <v>0</v>
      </c>
      <c r="CA37" s="45">
        <f t="shared" si="113"/>
        <v>0</v>
      </c>
      <c r="CB37" s="45">
        <f t="shared" si="114"/>
        <v>0</v>
      </c>
      <c r="CC37" s="45">
        <f t="shared" si="115"/>
        <v>0</v>
      </c>
      <c r="CD37" s="45">
        <f t="shared" si="116"/>
        <v>0</v>
      </c>
      <c r="CE37" s="45">
        <f t="shared" si="117"/>
        <v>0</v>
      </c>
      <c r="CF37" s="45">
        <f t="shared" si="118"/>
        <v>0</v>
      </c>
      <c r="CG37" s="45">
        <f t="shared" si="119"/>
        <v>0</v>
      </c>
      <c r="CH37" s="45">
        <f t="shared" si="120"/>
        <v>0</v>
      </c>
      <c r="CI37" s="45">
        <f t="shared" si="121"/>
        <v>0</v>
      </c>
      <c r="CJ37" s="45">
        <f t="shared" si="122"/>
        <v>0</v>
      </c>
      <c r="CK37" s="45">
        <f t="shared" si="123"/>
        <v>0</v>
      </c>
      <c r="CL37" s="45">
        <f t="shared" si="124"/>
        <v>0</v>
      </c>
      <c r="CM37" s="45"/>
      <c r="CN37" s="106" t="e">
        <f t="shared" si="84"/>
        <v>#REF!</v>
      </c>
      <c r="CO37" s="106">
        <v>36</v>
      </c>
      <c r="CP37" s="101" t="e">
        <f t="shared" si="85"/>
        <v>#REF!</v>
      </c>
      <c r="CQ37" s="101" t="e">
        <f>CP37+COUNTIF($CP$2:CP37,CP37)-1</f>
        <v>#REF!</v>
      </c>
      <c r="CR37" s="103" t="str">
        <f t="shared" si="51"/>
        <v>Cambodia</v>
      </c>
      <c r="CS37" s="71" t="e">
        <f t="shared" si="86"/>
        <v>#REF!</v>
      </c>
      <c r="CT37" s="45" t="e">
        <f t="shared" si="52"/>
        <v>#REF!</v>
      </c>
      <c r="CU37" s="45" t="e">
        <f t="shared" si="53"/>
        <v>#REF!</v>
      </c>
      <c r="CV37" s="45" t="e">
        <f t="shared" si="54"/>
        <v>#REF!</v>
      </c>
      <c r="CW37" s="45" t="e">
        <f t="shared" si="55"/>
        <v>#REF!</v>
      </c>
      <c r="CX37" s="45" t="e">
        <f t="shared" si="56"/>
        <v>#REF!</v>
      </c>
      <c r="CY37" s="45" t="e">
        <f t="shared" si="57"/>
        <v>#REF!</v>
      </c>
      <c r="CZ37" s="45" t="e">
        <f t="shared" si="58"/>
        <v>#REF!</v>
      </c>
      <c r="DA37" s="45" t="e">
        <f t="shared" si="59"/>
        <v>#REF!</v>
      </c>
      <c r="DB37" s="45" t="e">
        <f t="shared" si="60"/>
        <v>#REF!</v>
      </c>
      <c r="DC37" s="45" t="e">
        <f t="shared" si="61"/>
        <v>#REF!</v>
      </c>
      <c r="DD37" s="45" t="e">
        <f t="shared" si="62"/>
        <v>#REF!</v>
      </c>
      <c r="DE37" s="45" t="e">
        <f t="shared" si="63"/>
        <v>#REF!</v>
      </c>
      <c r="DF37" s="45" t="e">
        <f t="shared" si="64"/>
        <v>#REF!</v>
      </c>
      <c r="DG37" s="45" t="e">
        <f t="shared" si="65"/>
        <v>#REF!</v>
      </c>
      <c r="DH37" s="45" t="e">
        <f t="shared" si="66"/>
        <v>#REF!</v>
      </c>
      <c r="DI37" s="45" t="e">
        <f t="shared" si="67"/>
        <v>#REF!</v>
      </c>
      <c r="DJ37" s="45" t="e">
        <f t="shared" si="68"/>
        <v>#REF!</v>
      </c>
      <c r="DK37" s="45" t="e">
        <f t="shared" si="69"/>
        <v>#REF!</v>
      </c>
      <c r="DL37" s="45" t="e">
        <f t="shared" si="70"/>
        <v>#REF!</v>
      </c>
      <c r="DM37" s="45" t="e">
        <f t="shared" si="71"/>
        <v>#REF!</v>
      </c>
      <c r="DN37" s="45" t="e">
        <f t="shared" si="72"/>
        <v>#REF!</v>
      </c>
      <c r="DO37" s="45" t="e">
        <f t="shared" si="73"/>
        <v>#REF!</v>
      </c>
      <c r="DP37" s="45" t="e">
        <f t="shared" si="74"/>
        <v>#REF!</v>
      </c>
      <c r="DQ37" s="45" t="e">
        <f t="shared" si="75"/>
        <v>#REF!</v>
      </c>
    </row>
    <row r="38" spans="1:143">
      <c r="A38" s="101">
        <v>37</v>
      </c>
      <c r="B38" s="135" t="e">
        <f t="shared" si="78"/>
        <v>#REF!</v>
      </c>
      <c r="C38" s="136" t="e">
        <f>B38+COUNTIF(B$2:$B38,B38)-1</f>
        <v>#REF!</v>
      </c>
      <c r="D38" s="137" t="str">
        <f>Tables!AI38</f>
        <v>Cameroon</v>
      </c>
      <c r="E38" s="138" t="e">
        <f t="shared" si="79"/>
        <v>#REF!</v>
      </c>
      <c r="F38" s="47" t="e">
        <f>SUMIFS(#REF!,#REF!,'Graph Tables'!$D38)</f>
        <v>#REF!</v>
      </c>
      <c r="G38" s="47" t="e">
        <f>SUMIFS(#REF!,#REF!,'Graph Tables'!$D38)</f>
        <v>#REF!</v>
      </c>
      <c r="H38" s="47" t="e">
        <f>SUMIFS(#REF!,#REF!,'Graph Tables'!$D38)</f>
        <v>#REF!</v>
      </c>
      <c r="I38" s="47" t="e">
        <f>SUMIFS(#REF!,#REF!,'Graph Tables'!$D38)</f>
        <v>#REF!</v>
      </c>
      <c r="J38" s="47" t="e">
        <f>SUMIFS(#REF!,#REF!,'Graph Tables'!$D38)</f>
        <v>#REF!</v>
      </c>
      <c r="K38" s="47" t="e">
        <f>SUMIFS(#REF!,#REF!,'Graph Tables'!$D38)</f>
        <v>#REF!</v>
      </c>
      <c r="L38" s="47" t="e">
        <f>SUMIFS(#REF!,#REF!,'Graph Tables'!$D38)</f>
        <v>#REF!</v>
      </c>
      <c r="M38" s="47" t="e">
        <f>SUMIFS(#REF!,#REF!,'Graph Tables'!$D38)</f>
        <v>#REF!</v>
      </c>
      <c r="N38" s="47" t="e">
        <f>SUMIFS(#REF!,#REF!,'Graph Tables'!$D38)</f>
        <v>#REF!</v>
      </c>
      <c r="O38" s="47" t="e">
        <f>SUMIFS(#REF!,#REF!,'Graph Tables'!$D38)</f>
        <v>#REF!</v>
      </c>
      <c r="P38" s="47" t="e">
        <f>SUMIFS(#REF!,#REF!,'Graph Tables'!$D38)</f>
        <v>#REF!</v>
      </c>
      <c r="Q38" s="47" t="e">
        <f>SUMIFS(#REF!,#REF!,'Graph Tables'!$D38)</f>
        <v>#REF!</v>
      </c>
      <c r="R38" s="47" t="e">
        <f>SUMIFS(#REF!,#REF!,'Graph Tables'!$D38)</f>
        <v>#REF!</v>
      </c>
      <c r="S38" s="47" t="e">
        <f>SUMIFS(#REF!,#REF!,'Graph Tables'!$D38)</f>
        <v>#REF!</v>
      </c>
      <c r="T38" s="47" t="e">
        <f>SUMIFS(#REF!,#REF!,'Graph Tables'!$D38)</f>
        <v>#REF!</v>
      </c>
      <c r="U38" s="47" t="e">
        <f>SUMIFS(#REF!,#REF!,'Graph Tables'!$D38)</f>
        <v>#REF!</v>
      </c>
      <c r="V38" s="47" t="e">
        <f>SUMIFS(#REF!,#REF!,'Graph Tables'!$D38)</f>
        <v>#REF!</v>
      </c>
      <c r="W38" s="47" t="e">
        <f>SUMIFS(#REF!,#REF!,'Graph Tables'!$D38)</f>
        <v>#REF!</v>
      </c>
      <c r="X38" s="47" t="e">
        <f>SUMIFS(#REF!,#REF!,'Graph Tables'!$D38)</f>
        <v>#REF!</v>
      </c>
      <c r="Y38" s="47" t="e">
        <f>SUMIFS(#REF!,#REF!,'Graph Tables'!$D38)</f>
        <v>#REF!</v>
      </c>
      <c r="Z38" s="47" t="e">
        <f>SUMIFS(#REF!,#REF!,'Graph Tables'!$D38)</f>
        <v>#REF!</v>
      </c>
      <c r="AA38" s="47" t="e">
        <f>SUMIFS(#REF!,#REF!,'Graph Tables'!$D38)</f>
        <v>#REF!</v>
      </c>
      <c r="AB38" s="47" t="e">
        <f>SUMIFS(#REF!,#REF!,'Graph Tables'!$D38)</f>
        <v>#REF!</v>
      </c>
      <c r="AC38" s="47" t="e">
        <f>SUMIFS(#REF!,#REF!,'Graph Tables'!$D38)</f>
        <v>#REF!</v>
      </c>
      <c r="AD38" s="47"/>
      <c r="AE38" s="49">
        <v>37</v>
      </c>
      <c r="AF38" t="e">
        <f t="shared" si="125"/>
        <v>#REF!</v>
      </c>
      <c r="AG38" s="45" t="e">
        <f t="shared" si="96"/>
        <v>#REF!</v>
      </c>
      <c r="AH38" s="47"/>
      <c r="AI38" s="101" t="e">
        <f t="shared" si="81"/>
        <v>#REF!</v>
      </c>
      <c r="AJ38" s="101" t="e">
        <f>AI38+COUNTIF(AI$2:$AI38,AI38)-1</f>
        <v>#REF!</v>
      </c>
      <c r="AK38" s="103" t="str">
        <f t="shared" si="2"/>
        <v>Cameroon</v>
      </c>
      <c r="AL38" s="71" t="e">
        <f t="shared" si="82"/>
        <v>#REF!</v>
      </c>
      <c r="AM38" s="45" t="e">
        <f t="shared" si="3"/>
        <v>#REF!</v>
      </c>
      <c r="AN38" s="45" t="e">
        <f t="shared" si="4"/>
        <v>#REF!</v>
      </c>
      <c r="AO38" s="45" t="e">
        <f t="shared" si="5"/>
        <v>#REF!</v>
      </c>
      <c r="AP38" s="45" t="e">
        <f t="shared" si="6"/>
        <v>#REF!</v>
      </c>
      <c r="AQ38" s="45" t="e">
        <f t="shared" si="7"/>
        <v>#REF!</v>
      </c>
      <c r="AR38" s="45" t="e">
        <f t="shared" si="8"/>
        <v>#REF!</v>
      </c>
      <c r="AS38" s="45" t="e">
        <f t="shared" si="9"/>
        <v>#REF!</v>
      </c>
      <c r="AT38" s="45" t="e">
        <f t="shared" si="10"/>
        <v>#REF!</v>
      </c>
      <c r="AU38" s="45" t="e">
        <f t="shared" si="11"/>
        <v>#REF!</v>
      </c>
      <c r="AV38" s="45" t="e">
        <f t="shared" si="12"/>
        <v>#REF!</v>
      </c>
      <c r="AW38" s="45" t="e">
        <f t="shared" si="13"/>
        <v>#REF!</v>
      </c>
      <c r="AX38" s="45" t="e">
        <f t="shared" si="14"/>
        <v>#REF!</v>
      </c>
      <c r="AY38" s="45" t="e">
        <f t="shared" si="15"/>
        <v>#REF!</v>
      </c>
      <c r="AZ38" s="45" t="e">
        <f t="shared" si="16"/>
        <v>#REF!</v>
      </c>
      <c r="BA38" s="45" t="e">
        <f t="shared" si="17"/>
        <v>#REF!</v>
      </c>
      <c r="BB38" s="45" t="e">
        <f t="shared" si="18"/>
        <v>#REF!</v>
      </c>
      <c r="BC38" s="45" t="e">
        <f t="shared" si="19"/>
        <v>#REF!</v>
      </c>
      <c r="BD38" s="45" t="e">
        <f t="shared" si="20"/>
        <v>#REF!</v>
      </c>
      <c r="BE38" s="45" t="e">
        <f t="shared" si="21"/>
        <v>#REF!</v>
      </c>
      <c r="BF38" s="45" t="e">
        <f t="shared" si="22"/>
        <v>#REF!</v>
      </c>
      <c r="BG38" s="45" t="e">
        <f t="shared" si="23"/>
        <v>#REF!</v>
      </c>
      <c r="BH38" s="45" t="e">
        <f t="shared" si="24"/>
        <v>#REF!</v>
      </c>
      <c r="BI38" s="45" t="e">
        <f t="shared" si="25"/>
        <v>#REF!</v>
      </c>
      <c r="BJ38" s="45" t="e">
        <f t="shared" si="26"/>
        <v>#REF!</v>
      </c>
      <c r="BK38" s="45"/>
      <c r="BL38" s="49">
        <v>37</v>
      </c>
      <c r="BM38" t="e">
        <f t="shared" si="126"/>
        <v>#REF!</v>
      </c>
      <c r="BN38" s="45" t="e">
        <f t="shared" si="97"/>
        <v>#REF!</v>
      </c>
      <c r="BO38" s="45">
        <f t="shared" si="101"/>
        <v>0</v>
      </c>
      <c r="BP38" s="45">
        <f t="shared" si="102"/>
        <v>0</v>
      </c>
      <c r="BQ38" s="45">
        <f t="shared" si="103"/>
        <v>0</v>
      </c>
      <c r="BR38" s="45">
        <f t="shared" si="104"/>
        <v>0</v>
      </c>
      <c r="BS38" s="45">
        <f t="shared" si="105"/>
        <v>0</v>
      </c>
      <c r="BT38" s="45">
        <f t="shared" si="106"/>
        <v>0</v>
      </c>
      <c r="BU38" s="45">
        <f t="shared" si="107"/>
        <v>0</v>
      </c>
      <c r="BV38" s="45">
        <f t="shared" si="108"/>
        <v>0</v>
      </c>
      <c r="BW38" s="45">
        <f t="shared" si="109"/>
        <v>0</v>
      </c>
      <c r="BX38" s="45">
        <f t="shared" si="110"/>
        <v>0</v>
      </c>
      <c r="BY38" s="45">
        <f t="shared" si="111"/>
        <v>0</v>
      </c>
      <c r="BZ38" s="45">
        <f t="shared" si="112"/>
        <v>0</v>
      </c>
      <c r="CA38" s="45">
        <f t="shared" si="113"/>
        <v>0</v>
      </c>
      <c r="CB38" s="45">
        <f t="shared" si="114"/>
        <v>0</v>
      </c>
      <c r="CC38" s="45">
        <f t="shared" si="115"/>
        <v>0</v>
      </c>
      <c r="CD38" s="45">
        <f t="shared" si="116"/>
        <v>0</v>
      </c>
      <c r="CE38" s="45">
        <f t="shared" si="117"/>
        <v>0</v>
      </c>
      <c r="CF38" s="45">
        <f t="shared" si="118"/>
        <v>0</v>
      </c>
      <c r="CG38" s="45">
        <f t="shared" si="119"/>
        <v>0</v>
      </c>
      <c r="CH38" s="45">
        <f t="shared" si="120"/>
        <v>0</v>
      </c>
      <c r="CI38" s="45">
        <f t="shared" si="121"/>
        <v>0</v>
      </c>
      <c r="CJ38" s="45">
        <f t="shared" si="122"/>
        <v>0</v>
      </c>
      <c r="CK38" s="45">
        <f t="shared" si="123"/>
        <v>0</v>
      </c>
      <c r="CL38" s="45">
        <f t="shared" si="124"/>
        <v>0</v>
      </c>
      <c r="CM38" s="45"/>
      <c r="CN38" s="106" t="e">
        <f t="shared" si="84"/>
        <v>#REF!</v>
      </c>
      <c r="CO38" s="106">
        <v>37</v>
      </c>
      <c r="CP38" s="101" t="e">
        <f t="shared" si="85"/>
        <v>#REF!</v>
      </c>
      <c r="CQ38" s="101" t="e">
        <f>CP38+COUNTIF($CP$2:CP38,CP38)-1</f>
        <v>#REF!</v>
      </c>
      <c r="CR38" s="103" t="str">
        <f t="shared" si="51"/>
        <v>Cameroon</v>
      </c>
      <c r="CS38" s="71" t="e">
        <f t="shared" si="86"/>
        <v>#REF!</v>
      </c>
      <c r="CT38" s="45" t="e">
        <f t="shared" si="52"/>
        <v>#REF!</v>
      </c>
      <c r="CU38" s="45" t="e">
        <f t="shared" si="53"/>
        <v>#REF!</v>
      </c>
      <c r="CV38" s="45" t="e">
        <f t="shared" si="54"/>
        <v>#REF!</v>
      </c>
      <c r="CW38" s="45" t="e">
        <f t="shared" si="55"/>
        <v>#REF!</v>
      </c>
      <c r="CX38" s="45" t="e">
        <f t="shared" si="56"/>
        <v>#REF!</v>
      </c>
      <c r="CY38" s="45" t="e">
        <f t="shared" si="57"/>
        <v>#REF!</v>
      </c>
      <c r="CZ38" s="45" t="e">
        <f t="shared" si="58"/>
        <v>#REF!</v>
      </c>
      <c r="DA38" s="45" t="e">
        <f t="shared" si="59"/>
        <v>#REF!</v>
      </c>
      <c r="DB38" s="45" t="e">
        <f t="shared" si="60"/>
        <v>#REF!</v>
      </c>
      <c r="DC38" s="45" t="e">
        <f t="shared" si="61"/>
        <v>#REF!</v>
      </c>
      <c r="DD38" s="45" t="e">
        <f t="shared" si="62"/>
        <v>#REF!</v>
      </c>
      <c r="DE38" s="45" t="e">
        <f t="shared" si="63"/>
        <v>#REF!</v>
      </c>
      <c r="DF38" s="45" t="e">
        <f t="shared" si="64"/>
        <v>#REF!</v>
      </c>
      <c r="DG38" s="45" t="e">
        <f t="shared" si="65"/>
        <v>#REF!</v>
      </c>
      <c r="DH38" s="45" t="e">
        <f t="shared" si="66"/>
        <v>#REF!</v>
      </c>
      <c r="DI38" s="45" t="e">
        <f t="shared" si="67"/>
        <v>#REF!</v>
      </c>
      <c r="DJ38" s="45" t="e">
        <f t="shared" si="68"/>
        <v>#REF!</v>
      </c>
      <c r="DK38" s="45" t="e">
        <f t="shared" si="69"/>
        <v>#REF!</v>
      </c>
      <c r="DL38" s="45" t="e">
        <f t="shared" si="70"/>
        <v>#REF!</v>
      </c>
      <c r="DM38" s="45" t="e">
        <f t="shared" si="71"/>
        <v>#REF!</v>
      </c>
      <c r="DN38" s="45" t="e">
        <f t="shared" si="72"/>
        <v>#REF!</v>
      </c>
      <c r="DO38" s="45" t="e">
        <f t="shared" si="73"/>
        <v>#REF!</v>
      </c>
      <c r="DP38" s="45" t="e">
        <f t="shared" si="74"/>
        <v>#REF!</v>
      </c>
      <c r="DQ38" s="45" t="e">
        <f t="shared" si="75"/>
        <v>#REF!</v>
      </c>
    </row>
    <row r="39" spans="1:143">
      <c r="A39" s="101">
        <v>38</v>
      </c>
      <c r="B39" s="135" t="e">
        <f t="shared" si="78"/>
        <v>#REF!</v>
      </c>
      <c r="C39" s="136" t="e">
        <f>B39+COUNTIF(B$2:$B39,B39)-1</f>
        <v>#REF!</v>
      </c>
      <c r="D39" s="137" t="str">
        <f>Tables!AI39</f>
        <v>Canada</v>
      </c>
      <c r="E39" s="138" t="e">
        <f t="shared" si="79"/>
        <v>#REF!</v>
      </c>
      <c r="F39" s="47" t="e">
        <f>SUMIFS(#REF!,#REF!,'Graph Tables'!$D39)</f>
        <v>#REF!</v>
      </c>
      <c r="G39" s="47" t="e">
        <f>SUMIFS(#REF!,#REF!,'Graph Tables'!$D39)</f>
        <v>#REF!</v>
      </c>
      <c r="H39" s="47" t="e">
        <f>SUMIFS(#REF!,#REF!,'Graph Tables'!$D39)</f>
        <v>#REF!</v>
      </c>
      <c r="I39" s="47" t="e">
        <f>SUMIFS(#REF!,#REF!,'Graph Tables'!$D39)</f>
        <v>#REF!</v>
      </c>
      <c r="J39" s="47" t="e">
        <f>SUMIFS(#REF!,#REF!,'Graph Tables'!$D39)</f>
        <v>#REF!</v>
      </c>
      <c r="K39" s="47" t="e">
        <f>SUMIFS(#REF!,#REF!,'Graph Tables'!$D39)</f>
        <v>#REF!</v>
      </c>
      <c r="L39" s="47" t="e">
        <f>SUMIFS(#REF!,#REF!,'Graph Tables'!$D39)</f>
        <v>#REF!</v>
      </c>
      <c r="M39" s="47" t="e">
        <f>SUMIFS(#REF!,#REF!,'Graph Tables'!$D39)</f>
        <v>#REF!</v>
      </c>
      <c r="N39" s="47" t="e">
        <f>SUMIFS(#REF!,#REF!,'Graph Tables'!$D39)</f>
        <v>#REF!</v>
      </c>
      <c r="O39" s="47" t="e">
        <f>SUMIFS(#REF!,#REF!,'Graph Tables'!$D39)</f>
        <v>#REF!</v>
      </c>
      <c r="P39" s="47" t="e">
        <f>SUMIFS(#REF!,#REF!,'Graph Tables'!$D39)</f>
        <v>#REF!</v>
      </c>
      <c r="Q39" s="47" t="e">
        <f>SUMIFS(#REF!,#REF!,'Graph Tables'!$D39)</f>
        <v>#REF!</v>
      </c>
      <c r="R39" s="47" t="e">
        <f>SUMIFS(#REF!,#REF!,'Graph Tables'!$D39)</f>
        <v>#REF!</v>
      </c>
      <c r="S39" s="47" t="e">
        <f>SUMIFS(#REF!,#REF!,'Graph Tables'!$D39)</f>
        <v>#REF!</v>
      </c>
      <c r="T39" s="47" t="e">
        <f>SUMIFS(#REF!,#REF!,'Graph Tables'!$D39)</f>
        <v>#REF!</v>
      </c>
      <c r="U39" s="47" t="e">
        <f>SUMIFS(#REF!,#REF!,'Graph Tables'!$D39)</f>
        <v>#REF!</v>
      </c>
      <c r="V39" s="47" t="e">
        <f>SUMIFS(#REF!,#REF!,'Graph Tables'!$D39)</f>
        <v>#REF!</v>
      </c>
      <c r="W39" s="47" t="e">
        <f>SUMIFS(#REF!,#REF!,'Graph Tables'!$D39)</f>
        <v>#REF!</v>
      </c>
      <c r="X39" s="47" t="e">
        <f>SUMIFS(#REF!,#REF!,'Graph Tables'!$D39)</f>
        <v>#REF!</v>
      </c>
      <c r="Y39" s="47" t="e">
        <f>SUMIFS(#REF!,#REF!,'Graph Tables'!$D39)</f>
        <v>#REF!</v>
      </c>
      <c r="Z39" s="47" t="e">
        <f>SUMIFS(#REF!,#REF!,'Graph Tables'!$D39)</f>
        <v>#REF!</v>
      </c>
      <c r="AA39" s="47" t="e">
        <f>SUMIFS(#REF!,#REF!,'Graph Tables'!$D39)</f>
        <v>#REF!</v>
      </c>
      <c r="AB39" s="47" t="e">
        <f>SUMIFS(#REF!,#REF!,'Graph Tables'!$D39)</f>
        <v>#REF!</v>
      </c>
      <c r="AC39" s="47" t="e">
        <f>SUMIFS(#REF!,#REF!,'Graph Tables'!$D39)</f>
        <v>#REF!</v>
      </c>
      <c r="AD39" s="47"/>
      <c r="AE39" s="49">
        <v>38</v>
      </c>
      <c r="AF39" t="e">
        <f t="shared" si="125"/>
        <v>#REF!</v>
      </c>
      <c r="AG39" s="45" t="e">
        <f t="shared" si="96"/>
        <v>#REF!</v>
      </c>
      <c r="AH39" s="47"/>
      <c r="AI39" s="101" t="e">
        <f t="shared" si="81"/>
        <v>#REF!</v>
      </c>
      <c r="AJ39" s="101" t="e">
        <f>AI39+COUNTIF(AI$2:$AI39,AI39)-1</f>
        <v>#REF!</v>
      </c>
      <c r="AK39" s="103" t="str">
        <f t="shared" si="2"/>
        <v>Canada</v>
      </c>
      <c r="AL39" s="71" t="e">
        <f t="shared" si="82"/>
        <v>#REF!</v>
      </c>
      <c r="AM39" s="45" t="e">
        <f t="shared" si="3"/>
        <v>#REF!</v>
      </c>
      <c r="AN39" s="45" t="e">
        <f t="shared" si="4"/>
        <v>#REF!</v>
      </c>
      <c r="AO39" s="45" t="e">
        <f t="shared" si="5"/>
        <v>#REF!</v>
      </c>
      <c r="AP39" s="45" t="e">
        <f t="shared" si="6"/>
        <v>#REF!</v>
      </c>
      <c r="AQ39" s="45" t="e">
        <f t="shared" si="7"/>
        <v>#REF!</v>
      </c>
      <c r="AR39" s="45" t="e">
        <f t="shared" si="8"/>
        <v>#REF!</v>
      </c>
      <c r="AS39" s="45" t="e">
        <f t="shared" si="9"/>
        <v>#REF!</v>
      </c>
      <c r="AT39" s="45" t="e">
        <f t="shared" si="10"/>
        <v>#REF!</v>
      </c>
      <c r="AU39" s="45" t="e">
        <f t="shared" si="11"/>
        <v>#REF!</v>
      </c>
      <c r="AV39" s="45" t="e">
        <f t="shared" si="12"/>
        <v>#REF!</v>
      </c>
      <c r="AW39" s="45" t="e">
        <f t="shared" si="13"/>
        <v>#REF!</v>
      </c>
      <c r="AX39" s="45" t="e">
        <f t="shared" si="14"/>
        <v>#REF!</v>
      </c>
      <c r="AY39" s="45" t="e">
        <f t="shared" si="15"/>
        <v>#REF!</v>
      </c>
      <c r="AZ39" s="45" t="e">
        <f t="shared" si="16"/>
        <v>#REF!</v>
      </c>
      <c r="BA39" s="45" t="e">
        <f t="shared" si="17"/>
        <v>#REF!</v>
      </c>
      <c r="BB39" s="45" t="e">
        <f t="shared" si="18"/>
        <v>#REF!</v>
      </c>
      <c r="BC39" s="45" t="e">
        <f t="shared" si="19"/>
        <v>#REF!</v>
      </c>
      <c r="BD39" s="45" t="e">
        <f t="shared" si="20"/>
        <v>#REF!</v>
      </c>
      <c r="BE39" s="45" t="e">
        <f t="shared" si="21"/>
        <v>#REF!</v>
      </c>
      <c r="BF39" s="45" t="e">
        <f t="shared" si="22"/>
        <v>#REF!</v>
      </c>
      <c r="BG39" s="45" t="e">
        <f t="shared" si="23"/>
        <v>#REF!</v>
      </c>
      <c r="BH39" s="45" t="e">
        <f t="shared" si="24"/>
        <v>#REF!</v>
      </c>
      <c r="BI39" s="45" t="e">
        <f t="shared" si="25"/>
        <v>#REF!</v>
      </c>
      <c r="BJ39" s="45" t="e">
        <f t="shared" si="26"/>
        <v>#REF!</v>
      </c>
      <c r="BK39" s="45"/>
      <c r="BL39" s="49">
        <v>38</v>
      </c>
      <c r="BM39" t="e">
        <f t="shared" si="126"/>
        <v>#REF!</v>
      </c>
      <c r="BN39" s="45" t="e">
        <f t="shared" si="97"/>
        <v>#REF!</v>
      </c>
      <c r="BO39" s="45">
        <f t="shared" si="101"/>
        <v>0</v>
      </c>
      <c r="BP39" s="45">
        <f t="shared" si="102"/>
        <v>0</v>
      </c>
      <c r="BQ39" s="45">
        <f t="shared" si="103"/>
        <v>0</v>
      </c>
      <c r="BR39" s="45">
        <f t="shared" si="104"/>
        <v>0</v>
      </c>
      <c r="BS39" s="45">
        <f t="shared" si="105"/>
        <v>0</v>
      </c>
      <c r="BT39" s="45">
        <f t="shared" si="106"/>
        <v>0</v>
      </c>
      <c r="BU39" s="45">
        <f t="shared" si="107"/>
        <v>0</v>
      </c>
      <c r="BV39" s="45">
        <f t="shared" si="108"/>
        <v>0</v>
      </c>
      <c r="BW39" s="45">
        <f t="shared" si="109"/>
        <v>0</v>
      </c>
      <c r="BX39" s="45">
        <f t="shared" si="110"/>
        <v>0</v>
      </c>
      <c r="BY39" s="45">
        <f t="shared" si="111"/>
        <v>0</v>
      </c>
      <c r="BZ39" s="45">
        <f t="shared" si="112"/>
        <v>0</v>
      </c>
      <c r="CA39" s="45">
        <f t="shared" si="113"/>
        <v>0</v>
      </c>
      <c r="CB39" s="45">
        <f t="shared" si="114"/>
        <v>0</v>
      </c>
      <c r="CC39" s="45">
        <f t="shared" si="115"/>
        <v>0</v>
      </c>
      <c r="CD39" s="45">
        <f t="shared" si="116"/>
        <v>0</v>
      </c>
      <c r="CE39" s="45">
        <f t="shared" si="117"/>
        <v>0</v>
      </c>
      <c r="CF39" s="45">
        <f t="shared" si="118"/>
        <v>0</v>
      </c>
      <c r="CG39" s="45">
        <f t="shared" si="119"/>
        <v>0</v>
      </c>
      <c r="CH39" s="45">
        <f t="shared" si="120"/>
        <v>0</v>
      </c>
      <c r="CI39" s="45">
        <f t="shared" si="121"/>
        <v>0</v>
      </c>
      <c r="CJ39" s="45">
        <f t="shared" si="122"/>
        <v>0</v>
      </c>
      <c r="CK39" s="45">
        <f t="shared" si="123"/>
        <v>0</v>
      </c>
      <c r="CL39" s="45">
        <f t="shared" si="124"/>
        <v>0</v>
      </c>
      <c r="CM39" s="45"/>
      <c r="CN39" s="106" t="e">
        <f t="shared" si="84"/>
        <v>#REF!</v>
      </c>
      <c r="CO39" s="106">
        <v>38</v>
      </c>
      <c r="CP39" s="101" t="e">
        <f t="shared" si="85"/>
        <v>#REF!</v>
      </c>
      <c r="CQ39" s="101" t="e">
        <f>CP39+COUNTIF($CP$2:CP39,CP39)-1</f>
        <v>#REF!</v>
      </c>
      <c r="CR39" s="103" t="str">
        <f t="shared" si="51"/>
        <v>Canada</v>
      </c>
      <c r="CS39" s="71" t="e">
        <f t="shared" si="86"/>
        <v>#REF!</v>
      </c>
      <c r="CT39" s="45" t="e">
        <f t="shared" si="52"/>
        <v>#REF!</v>
      </c>
      <c r="CU39" s="45" t="e">
        <f t="shared" si="53"/>
        <v>#REF!</v>
      </c>
      <c r="CV39" s="45" t="e">
        <f t="shared" si="54"/>
        <v>#REF!</v>
      </c>
      <c r="CW39" s="45" t="e">
        <f t="shared" si="55"/>
        <v>#REF!</v>
      </c>
      <c r="CX39" s="45" t="e">
        <f t="shared" si="56"/>
        <v>#REF!</v>
      </c>
      <c r="CY39" s="45" t="e">
        <f t="shared" si="57"/>
        <v>#REF!</v>
      </c>
      <c r="CZ39" s="45" t="e">
        <f t="shared" si="58"/>
        <v>#REF!</v>
      </c>
      <c r="DA39" s="45" t="e">
        <f t="shared" si="59"/>
        <v>#REF!</v>
      </c>
      <c r="DB39" s="45" t="e">
        <f t="shared" si="60"/>
        <v>#REF!</v>
      </c>
      <c r="DC39" s="45" t="e">
        <f t="shared" si="61"/>
        <v>#REF!</v>
      </c>
      <c r="DD39" s="45" t="e">
        <f t="shared" si="62"/>
        <v>#REF!</v>
      </c>
      <c r="DE39" s="45" t="e">
        <f t="shared" si="63"/>
        <v>#REF!</v>
      </c>
      <c r="DF39" s="45" t="e">
        <f t="shared" si="64"/>
        <v>#REF!</v>
      </c>
      <c r="DG39" s="45" t="e">
        <f t="shared" si="65"/>
        <v>#REF!</v>
      </c>
      <c r="DH39" s="45" t="e">
        <f t="shared" si="66"/>
        <v>#REF!</v>
      </c>
      <c r="DI39" s="45" t="e">
        <f t="shared" si="67"/>
        <v>#REF!</v>
      </c>
      <c r="DJ39" s="45" t="e">
        <f t="shared" si="68"/>
        <v>#REF!</v>
      </c>
      <c r="DK39" s="45" t="e">
        <f t="shared" si="69"/>
        <v>#REF!</v>
      </c>
      <c r="DL39" s="45" t="e">
        <f t="shared" si="70"/>
        <v>#REF!</v>
      </c>
      <c r="DM39" s="45" t="e">
        <f t="shared" si="71"/>
        <v>#REF!</v>
      </c>
      <c r="DN39" s="45" t="e">
        <f t="shared" si="72"/>
        <v>#REF!</v>
      </c>
      <c r="DO39" s="45" t="e">
        <f t="shared" si="73"/>
        <v>#REF!</v>
      </c>
      <c r="DP39" s="45" t="e">
        <f t="shared" si="74"/>
        <v>#REF!</v>
      </c>
      <c r="DQ39" s="45" t="e">
        <f t="shared" si="75"/>
        <v>#REF!</v>
      </c>
    </row>
    <row r="40" spans="1:143">
      <c r="A40" s="101">
        <v>39</v>
      </c>
      <c r="B40" s="135" t="e">
        <f t="shared" si="78"/>
        <v>#REF!</v>
      </c>
      <c r="C40" s="136" t="e">
        <f>B40+COUNTIF(B$2:$B40,B40)-1</f>
        <v>#REF!</v>
      </c>
      <c r="D40" s="137" t="str">
        <f>Tables!AI40</f>
        <v>Cape Verde</v>
      </c>
      <c r="E40" s="138" t="e">
        <f t="shared" si="79"/>
        <v>#REF!</v>
      </c>
      <c r="F40" s="47" t="e">
        <f>SUMIFS(#REF!,#REF!,'Graph Tables'!$D40)</f>
        <v>#REF!</v>
      </c>
      <c r="G40" s="47" t="e">
        <f>SUMIFS(#REF!,#REF!,'Graph Tables'!$D40)</f>
        <v>#REF!</v>
      </c>
      <c r="H40" s="47" t="e">
        <f>SUMIFS(#REF!,#REF!,'Graph Tables'!$D40)</f>
        <v>#REF!</v>
      </c>
      <c r="I40" s="47" t="e">
        <f>SUMIFS(#REF!,#REF!,'Graph Tables'!$D40)</f>
        <v>#REF!</v>
      </c>
      <c r="J40" s="47" t="e">
        <f>SUMIFS(#REF!,#REF!,'Graph Tables'!$D40)</f>
        <v>#REF!</v>
      </c>
      <c r="K40" s="47" t="e">
        <f>SUMIFS(#REF!,#REF!,'Graph Tables'!$D40)</f>
        <v>#REF!</v>
      </c>
      <c r="L40" s="47" t="e">
        <f>SUMIFS(#REF!,#REF!,'Graph Tables'!$D40)</f>
        <v>#REF!</v>
      </c>
      <c r="M40" s="47" t="e">
        <f>SUMIFS(#REF!,#REF!,'Graph Tables'!$D40)</f>
        <v>#REF!</v>
      </c>
      <c r="N40" s="47" t="e">
        <f>SUMIFS(#REF!,#REF!,'Graph Tables'!$D40)</f>
        <v>#REF!</v>
      </c>
      <c r="O40" s="47" t="e">
        <f>SUMIFS(#REF!,#REF!,'Graph Tables'!$D40)</f>
        <v>#REF!</v>
      </c>
      <c r="P40" s="47" t="e">
        <f>SUMIFS(#REF!,#REF!,'Graph Tables'!$D40)</f>
        <v>#REF!</v>
      </c>
      <c r="Q40" s="47" t="e">
        <f>SUMIFS(#REF!,#REF!,'Graph Tables'!$D40)</f>
        <v>#REF!</v>
      </c>
      <c r="R40" s="47" t="e">
        <f>SUMIFS(#REF!,#REF!,'Graph Tables'!$D40)</f>
        <v>#REF!</v>
      </c>
      <c r="S40" s="47" t="e">
        <f>SUMIFS(#REF!,#REF!,'Graph Tables'!$D40)</f>
        <v>#REF!</v>
      </c>
      <c r="T40" s="47" t="e">
        <f>SUMIFS(#REF!,#REF!,'Graph Tables'!$D40)</f>
        <v>#REF!</v>
      </c>
      <c r="U40" s="47" t="e">
        <f>SUMIFS(#REF!,#REF!,'Graph Tables'!$D40)</f>
        <v>#REF!</v>
      </c>
      <c r="V40" s="47" t="e">
        <f>SUMIFS(#REF!,#REF!,'Graph Tables'!$D40)</f>
        <v>#REF!</v>
      </c>
      <c r="W40" s="47" t="e">
        <f>SUMIFS(#REF!,#REF!,'Graph Tables'!$D40)</f>
        <v>#REF!</v>
      </c>
      <c r="X40" s="47" t="e">
        <f>SUMIFS(#REF!,#REF!,'Graph Tables'!$D40)</f>
        <v>#REF!</v>
      </c>
      <c r="Y40" s="47" t="e">
        <f>SUMIFS(#REF!,#REF!,'Graph Tables'!$D40)</f>
        <v>#REF!</v>
      </c>
      <c r="Z40" s="47" t="e">
        <f>SUMIFS(#REF!,#REF!,'Graph Tables'!$D40)</f>
        <v>#REF!</v>
      </c>
      <c r="AA40" s="47" t="e">
        <f>SUMIFS(#REF!,#REF!,'Graph Tables'!$D40)</f>
        <v>#REF!</v>
      </c>
      <c r="AB40" s="47" t="e">
        <f>SUMIFS(#REF!,#REF!,'Graph Tables'!$D40)</f>
        <v>#REF!</v>
      </c>
      <c r="AC40" s="47" t="e">
        <f>SUMIFS(#REF!,#REF!,'Graph Tables'!$D40)</f>
        <v>#REF!</v>
      </c>
      <c r="AD40" s="47"/>
      <c r="AE40" s="49">
        <v>39</v>
      </c>
      <c r="AF40" t="e">
        <f t="shared" si="125"/>
        <v>#REF!</v>
      </c>
      <c r="AG40" s="45" t="e">
        <f t="shared" si="96"/>
        <v>#REF!</v>
      </c>
      <c r="AH40" s="47"/>
      <c r="AI40" s="101" t="e">
        <f t="shared" si="81"/>
        <v>#REF!</v>
      </c>
      <c r="AJ40" s="101" t="e">
        <f>AI40+COUNTIF(AI$2:$AI40,AI40)-1</f>
        <v>#REF!</v>
      </c>
      <c r="AK40" s="103" t="str">
        <f t="shared" si="2"/>
        <v>Cape Verde</v>
      </c>
      <c r="AL40" s="71" t="e">
        <f t="shared" si="82"/>
        <v>#REF!</v>
      </c>
      <c r="AM40" s="45" t="e">
        <f t="shared" si="3"/>
        <v>#REF!</v>
      </c>
      <c r="AN40" s="45" t="e">
        <f t="shared" si="4"/>
        <v>#REF!</v>
      </c>
      <c r="AO40" s="45" t="e">
        <f t="shared" si="5"/>
        <v>#REF!</v>
      </c>
      <c r="AP40" s="45" t="e">
        <f t="shared" si="6"/>
        <v>#REF!</v>
      </c>
      <c r="AQ40" s="45" t="e">
        <f t="shared" si="7"/>
        <v>#REF!</v>
      </c>
      <c r="AR40" s="45" t="e">
        <f t="shared" si="8"/>
        <v>#REF!</v>
      </c>
      <c r="AS40" s="45" t="e">
        <f t="shared" si="9"/>
        <v>#REF!</v>
      </c>
      <c r="AT40" s="45" t="e">
        <f t="shared" si="10"/>
        <v>#REF!</v>
      </c>
      <c r="AU40" s="45" t="e">
        <f t="shared" si="11"/>
        <v>#REF!</v>
      </c>
      <c r="AV40" s="45" t="e">
        <f t="shared" si="12"/>
        <v>#REF!</v>
      </c>
      <c r="AW40" s="45" t="e">
        <f t="shared" si="13"/>
        <v>#REF!</v>
      </c>
      <c r="AX40" s="45" t="e">
        <f t="shared" si="14"/>
        <v>#REF!</v>
      </c>
      <c r="AY40" s="45" t="e">
        <f t="shared" si="15"/>
        <v>#REF!</v>
      </c>
      <c r="AZ40" s="45" t="e">
        <f t="shared" si="16"/>
        <v>#REF!</v>
      </c>
      <c r="BA40" s="45" t="e">
        <f t="shared" si="17"/>
        <v>#REF!</v>
      </c>
      <c r="BB40" s="45" t="e">
        <f t="shared" si="18"/>
        <v>#REF!</v>
      </c>
      <c r="BC40" s="45" t="e">
        <f t="shared" si="19"/>
        <v>#REF!</v>
      </c>
      <c r="BD40" s="45" t="e">
        <f t="shared" si="20"/>
        <v>#REF!</v>
      </c>
      <c r="BE40" s="45" t="e">
        <f t="shared" si="21"/>
        <v>#REF!</v>
      </c>
      <c r="BF40" s="45" t="e">
        <f t="shared" si="22"/>
        <v>#REF!</v>
      </c>
      <c r="BG40" s="45" t="e">
        <f t="shared" si="23"/>
        <v>#REF!</v>
      </c>
      <c r="BH40" s="45" t="e">
        <f t="shared" si="24"/>
        <v>#REF!</v>
      </c>
      <c r="BI40" s="45" t="e">
        <f t="shared" si="25"/>
        <v>#REF!</v>
      </c>
      <c r="BJ40" s="45" t="e">
        <f t="shared" si="26"/>
        <v>#REF!</v>
      </c>
      <c r="BK40" s="45"/>
      <c r="BL40" s="49">
        <v>39</v>
      </c>
      <c r="BM40" t="e">
        <f t="shared" si="126"/>
        <v>#REF!</v>
      </c>
      <c r="BN40" s="45" t="e">
        <f t="shared" si="97"/>
        <v>#REF!</v>
      </c>
      <c r="BO40" s="45">
        <f t="shared" si="101"/>
        <v>0</v>
      </c>
      <c r="BP40" s="45">
        <f t="shared" si="102"/>
        <v>0</v>
      </c>
      <c r="BQ40" s="45">
        <f t="shared" si="103"/>
        <v>0</v>
      </c>
      <c r="BR40" s="45">
        <f t="shared" si="104"/>
        <v>0</v>
      </c>
      <c r="BS40" s="45">
        <f t="shared" si="105"/>
        <v>0</v>
      </c>
      <c r="BT40" s="45">
        <f t="shared" si="106"/>
        <v>0</v>
      </c>
      <c r="BU40" s="45">
        <f t="shared" si="107"/>
        <v>0</v>
      </c>
      <c r="BV40" s="45">
        <f t="shared" si="108"/>
        <v>0</v>
      </c>
      <c r="BW40" s="45">
        <f t="shared" si="109"/>
        <v>0</v>
      </c>
      <c r="BX40" s="45">
        <f t="shared" si="110"/>
        <v>0</v>
      </c>
      <c r="BY40" s="45">
        <f t="shared" si="111"/>
        <v>0</v>
      </c>
      <c r="BZ40" s="45">
        <f t="shared" si="112"/>
        <v>0</v>
      </c>
      <c r="CA40" s="45">
        <f t="shared" si="113"/>
        <v>0</v>
      </c>
      <c r="CB40" s="45">
        <f t="shared" si="114"/>
        <v>0</v>
      </c>
      <c r="CC40" s="45">
        <f t="shared" si="115"/>
        <v>0</v>
      </c>
      <c r="CD40" s="45">
        <f t="shared" si="116"/>
        <v>0</v>
      </c>
      <c r="CE40" s="45">
        <f t="shared" si="117"/>
        <v>0</v>
      </c>
      <c r="CF40" s="45">
        <f t="shared" si="118"/>
        <v>0</v>
      </c>
      <c r="CG40" s="45">
        <f t="shared" si="119"/>
        <v>0</v>
      </c>
      <c r="CH40" s="45">
        <f t="shared" si="120"/>
        <v>0</v>
      </c>
      <c r="CI40" s="45">
        <f t="shared" si="121"/>
        <v>0</v>
      </c>
      <c r="CJ40" s="45">
        <f t="shared" si="122"/>
        <v>0</v>
      </c>
      <c r="CK40" s="45">
        <f t="shared" si="123"/>
        <v>0</v>
      </c>
      <c r="CL40" s="45">
        <f t="shared" si="124"/>
        <v>0</v>
      </c>
      <c r="CM40" s="45"/>
      <c r="CN40" s="106" t="e">
        <f t="shared" si="84"/>
        <v>#REF!</v>
      </c>
      <c r="CO40" s="106">
        <v>39</v>
      </c>
      <c r="CP40" s="101" t="e">
        <f t="shared" si="85"/>
        <v>#REF!</v>
      </c>
      <c r="CQ40" s="101" t="e">
        <f>CP40+COUNTIF($CP$2:CP40,CP40)-1</f>
        <v>#REF!</v>
      </c>
      <c r="CR40" s="103" t="str">
        <f t="shared" si="51"/>
        <v>Cape Verde</v>
      </c>
      <c r="CS40" s="71" t="e">
        <f t="shared" si="86"/>
        <v>#REF!</v>
      </c>
      <c r="CT40" s="45" t="e">
        <f t="shared" si="52"/>
        <v>#REF!</v>
      </c>
      <c r="CU40" s="45" t="e">
        <f t="shared" si="53"/>
        <v>#REF!</v>
      </c>
      <c r="CV40" s="45" t="e">
        <f t="shared" si="54"/>
        <v>#REF!</v>
      </c>
      <c r="CW40" s="45" t="e">
        <f t="shared" si="55"/>
        <v>#REF!</v>
      </c>
      <c r="CX40" s="45" t="e">
        <f t="shared" si="56"/>
        <v>#REF!</v>
      </c>
      <c r="CY40" s="45" t="e">
        <f t="shared" si="57"/>
        <v>#REF!</v>
      </c>
      <c r="CZ40" s="45" t="e">
        <f t="shared" si="58"/>
        <v>#REF!</v>
      </c>
      <c r="DA40" s="45" t="e">
        <f t="shared" si="59"/>
        <v>#REF!</v>
      </c>
      <c r="DB40" s="45" t="e">
        <f t="shared" si="60"/>
        <v>#REF!</v>
      </c>
      <c r="DC40" s="45" t="e">
        <f t="shared" si="61"/>
        <v>#REF!</v>
      </c>
      <c r="DD40" s="45" t="e">
        <f t="shared" si="62"/>
        <v>#REF!</v>
      </c>
      <c r="DE40" s="45" t="e">
        <f t="shared" si="63"/>
        <v>#REF!</v>
      </c>
      <c r="DF40" s="45" t="e">
        <f t="shared" si="64"/>
        <v>#REF!</v>
      </c>
      <c r="DG40" s="45" t="e">
        <f t="shared" si="65"/>
        <v>#REF!</v>
      </c>
      <c r="DH40" s="45" t="e">
        <f t="shared" si="66"/>
        <v>#REF!</v>
      </c>
      <c r="DI40" s="45" t="e">
        <f t="shared" si="67"/>
        <v>#REF!</v>
      </c>
      <c r="DJ40" s="45" t="e">
        <f t="shared" si="68"/>
        <v>#REF!</v>
      </c>
      <c r="DK40" s="45" t="e">
        <f t="shared" si="69"/>
        <v>#REF!</v>
      </c>
      <c r="DL40" s="45" t="e">
        <f t="shared" si="70"/>
        <v>#REF!</v>
      </c>
      <c r="DM40" s="45" t="e">
        <f t="shared" si="71"/>
        <v>#REF!</v>
      </c>
      <c r="DN40" s="45" t="e">
        <f t="shared" si="72"/>
        <v>#REF!</v>
      </c>
      <c r="DO40" s="45" t="e">
        <f t="shared" si="73"/>
        <v>#REF!</v>
      </c>
      <c r="DP40" s="45" t="e">
        <f t="shared" si="74"/>
        <v>#REF!</v>
      </c>
      <c r="DQ40" s="45" t="e">
        <f t="shared" si="75"/>
        <v>#REF!</v>
      </c>
    </row>
    <row r="41" spans="1:143">
      <c r="A41" s="101">
        <v>40</v>
      </c>
      <c r="B41" s="135" t="e">
        <f t="shared" si="78"/>
        <v>#REF!</v>
      </c>
      <c r="C41" s="136" t="e">
        <f>B41+COUNTIF(B$2:$B41,B41)-1</f>
        <v>#REF!</v>
      </c>
      <c r="D41" s="137" t="str">
        <f>Tables!AI41</f>
        <v>Cayman Islands</v>
      </c>
      <c r="E41" s="138" t="e">
        <f t="shared" si="79"/>
        <v>#REF!</v>
      </c>
      <c r="F41" s="47" t="e">
        <f>SUMIFS(#REF!,#REF!,'Graph Tables'!$D41)</f>
        <v>#REF!</v>
      </c>
      <c r="G41" s="47" t="e">
        <f>SUMIFS(#REF!,#REF!,'Graph Tables'!$D41)</f>
        <v>#REF!</v>
      </c>
      <c r="H41" s="47" t="e">
        <f>SUMIFS(#REF!,#REF!,'Graph Tables'!$D41)</f>
        <v>#REF!</v>
      </c>
      <c r="I41" s="47" t="e">
        <f>SUMIFS(#REF!,#REF!,'Graph Tables'!$D41)</f>
        <v>#REF!</v>
      </c>
      <c r="J41" s="47" t="e">
        <f>SUMIFS(#REF!,#REF!,'Graph Tables'!$D41)</f>
        <v>#REF!</v>
      </c>
      <c r="K41" s="47" t="e">
        <f>SUMIFS(#REF!,#REF!,'Graph Tables'!$D41)</f>
        <v>#REF!</v>
      </c>
      <c r="L41" s="47" t="e">
        <f>SUMIFS(#REF!,#REF!,'Graph Tables'!$D41)</f>
        <v>#REF!</v>
      </c>
      <c r="M41" s="47" t="e">
        <f>SUMIFS(#REF!,#REF!,'Graph Tables'!$D41)</f>
        <v>#REF!</v>
      </c>
      <c r="N41" s="47" t="e">
        <f>SUMIFS(#REF!,#REF!,'Graph Tables'!$D41)</f>
        <v>#REF!</v>
      </c>
      <c r="O41" s="47" t="e">
        <f>SUMIFS(#REF!,#REF!,'Graph Tables'!$D41)</f>
        <v>#REF!</v>
      </c>
      <c r="P41" s="47" t="e">
        <f>SUMIFS(#REF!,#REF!,'Graph Tables'!$D41)</f>
        <v>#REF!</v>
      </c>
      <c r="Q41" s="47" t="e">
        <f>SUMIFS(#REF!,#REF!,'Graph Tables'!$D41)</f>
        <v>#REF!</v>
      </c>
      <c r="R41" s="47" t="e">
        <f>SUMIFS(#REF!,#REF!,'Graph Tables'!$D41)</f>
        <v>#REF!</v>
      </c>
      <c r="S41" s="47" t="e">
        <f>SUMIFS(#REF!,#REF!,'Graph Tables'!$D41)</f>
        <v>#REF!</v>
      </c>
      <c r="T41" s="47" t="e">
        <f>SUMIFS(#REF!,#REF!,'Graph Tables'!$D41)</f>
        <v>#REF!</v>
      </c>
      <c r="U41" s="47" t="e">
        <f>SUMIFS(#REF!,#REF!,'Graph Tables'!$D41)</f>
        <v>#REF!</v>
      </c>
      <c r="V41" s="47" t="e">
        <f>SUMIFS(#REF!,#REF!,'Graph Tables'!$D41)</f>
        <v>#REF!</v>
      </c>
      <c r="W41" s="47" t="e">
        <f>SUMIFS(#REF!,#REF!,'Graph Tables'!$D41)</f>
        <v>#REF!</v>
      </c>
      <c r="X41" s="47" t="e">
        <f>SUMIFS(#REF!,#REF!,'Graph Tables'!$D41)</f>
        <v>#REF!</v>
      </c>
      <c r="Y41" s="47" t="e">
        <f>SUMIFS(#REF!,#REF!,'Graph Tables'!$D41)</f>
        <v>#REF!</v>
      </c>
      <c r="Z41" s="47" t="e">
        <f>SUMIFS(#REF!,#REF!,'Graph Tables'!$D41)</f>
        <v>#REF!</v>
      </c>
      <c r="AA41" s="47" t="e">
        <f>SUMIFS(#REF!,#REF!,'Graph Tables'!$D41)</f>
        <v>#REF!</v>
      </c>
      <c r="AB41" s="47" t="e">
        <f>SUMIFS(#REF!,#REF!,'Graph Tables'!$D41)</f>
        <v>#REF!</v>
      </c>
      <c r="AC41" s="47" t="e">
        <f>SUMIFS(#REF!,#REF!,'Graph Tables'!$D41)</f>
        <v>#REF!</v>
      </c>
      <c r="AD41" s="47"/>
      <c r="AE41" s="49">
        <v>40</v>
      </c>
      <c r="AF41" t="e">
        <f t="shared" si="125"/>
        <v>#REF!</v>
      </c>
      <c r="AG41" s="45" t="e">
        <f t="shared" si="96"/>
        <v>#REF!</v>
      </c>
      <c r="AH41" s="47"/>
      <c r="AI41" s="101" t="e">
        <f t="shared" si="81"/>
        <v>#REF!</v>
      </c>
      <c r="AJ41" s="101" t="e">
        <f>AI41+COUNTIF(AI$2:$AI41,AI41)-1</f>
        <v>#REF!</v>
      </c>
      <c r="AK41" s="103" t="str">
        <f t="shared" si="2"/>
        <v>Cayman Islands</v>
      </c>
      <c r="AL41" s="71" t="e">
        <f t="shared" si="82"/>
        <v>#REF!</v>
      </c>
      <c r="AM41" s="45" t="e">
        <f t="shared" si="3"/>
        <v>#REF!</v>
      </c>
      <c r="AN41" s="45" t="e">
        <f t="shared" si="4"/>
        <v>#REF!</v>
      </c>
      <c r="AO41" s="45" t="e">
        <f t="shared" si="5"/>
        <v>#REF!</v>
      </c>
      <c r="AP41" s="45" t="e">
        <f t="shared" si="6"/>
        <v>#REF!</v>
      </c>
      <c r="AQ41" s="45" t="e">
        <f t="shared" si="7"/>
        <v>#REF!</v>
      </c>
      <c r="AR41" s="45" t="e">
        <f t="shared" si="8"/>
        <v>#REF!</v>
      </c>
      <c r="AS41" s="45" t="e">
        <f t="shared" si="9"/>
        <v>#REF!</v>
      </c>
      <c r="AT41" s="45" t="e">
        <f t="shared" si="10"/>
        <v>#REF!</v>
      </c>
      <c r="AU41" s="45" t="e">
        <f t="shared" si="11"/>
        <v>#REF!</v>
      </c>
      <c r="AV41" s="45" t="e">
        <f t="shared" si="12"/>
        <v>#REF!</v>
      </c>
      <c r="AW41" s="45" t="e">
        <f t="shared" si="13"/>
        <v>#REF!</v>
      </c>
      <c r="AX41" s="45" t="e">
        <f t="shared" si="14"/>
        <v>#REF!</v>
      </c>
      <c r="AY41" s="45" t="e">
        <f t="shared" si="15"/>
        <v>#REF!</v>
      </c>
      <c r="AZ41" s="45" t="e">
        <f t="shared" si="16"/>
        <v>#REF!</v>
      </c>
      <c r="BA41" s="45" t="e">
        <f t="shared" si="17"/>
        <v>#REF!</v>
      </c>
      <c r="BB41" s="45" t="e">
        <f t="shared" si="18"/>
        <v>#REF!</v>
      </c>
      <c r="BC41" s="45" t="e">
        <f t="shared" si="19"/>
        <v>#REF!</v>
      </c>
      <c r="BD41" s="45" t="e">
        <f t="shared" si="20"/>
        <v>#REF!</v>
      </c>
      <c r="BE41" s="45" t="e">
        <f t="shared" si="21"/>
        <v>#REF!</v>
      </c>
      <c r="BF41" s="45" t="e">
        <f t="shared" si="22"/>
        <v>#REF!</v>
      </c>
      <c r="BG41" s="45" t="e">
        <f t="shared" si="23"/>
        <v>#REF!</v>
      </c>
      <c r="BH41" s="45" t="e">
        <f t="shared" si="24"/>
        <v>#REF!</v>
      </c>
      <c r="BI41" s="45" t="e">
        <f t="shared" si="25"/>
        <v>#REF!</v>
      </c>
      <c r="BJ41" s="45" t="e">
        <f t="shared" si="26"/>
        <v>#REF!</v>
      </c>
      <c r="BK41" s="45"/>
      <c r="BL41" s="49">
        <v>40</v>
      </c>
      <c r="BM41" t="e">
        <f t="shared" si="126"/>
        <v>#REF!</v>
      </c>
      <c r="BN41" s="45" t="e">
        <f t="shared" si="97"/>
        <v>#REF!</v>
      </c>
      <c r="BO41" s="45">
        <f t="shared" si="101"/>
        <v>0</v>
      </c>
      <c r="BP41" s="45">
        <f t="shared" si="102"/>
        <v>0</v>
      </c>
      <c r="BQ41" s="45">
        <f t="shared" si="103"/>
        <v>0</v>
      </c>
      <c r="BR41" s="45">
        <f t="shared" si="104"/>
        <v>0</v>
      </c>
      <c r="BS41" s="45">
        <f t="shared" si="105"/>
        <v>0</v>
      </c>
      <c r="BT41" s="45">
        <f t="shared" si="106"/>
        <v>0</v>
      </c>
      <c r="BU41" s="45">
        <f t="shared" si="107"/>
        <v>0</v>
      </c>
      <c r="BV41" s="45">
        <f t="shared" si="108"/>
        <v>0</v>
      </c>
      <c r="BW41" s="45">
        <f t="shared" si="109"/>
        <v>0</v>
      </c>
      <c r="BX41" s="45">
        <f t="shared" si="110"/>
        <v>0</v>
      </c>
      <c r="BY41" s="45">
        <f t="shared" si="111"/>
        <v>0</v>
      </c>
      <c r="BZ41" s="45">
        <f t="shared" si="112"/>
        <v>0</v>
      </c>
      <c r="CA41" s="45">
        <f t="shared" si="113"/>
        <v>0</v>
      </c>
      <c r="CB41" s="45">
        <f t="shared" si="114"/>
        <v>0</v>
      </c>
      <c r="CC41" s="45">
        <f t="shared" si="115"/>
        <v>0</v>
      </c>
      <c r="CD41" s="45">
        <f t="shared" si="116"/>
        <v>0</v>
      </c>
      <c r="CE41" s="45">
        <f t="shared" si="117"/>
        <v>0</v>
      </c>
      <c r="CF41" s="45">
        <f t="shared" si="118"/>
        <v>0</v>
      </c>
      <c r="CG41" s="45">
        <f t="shared" si="119"/>
        <v>0</v>
      </c>
      <c r="CH41" s="45">
        <f t="shared" si="120"/>
        <v>0</v>
      </c>
      <c r="CI41" s="45">
        <f t="shared" si="121"/>
        <v>0</v>
      </c>
      <c r="CJ41" s="45">
        <f t="shared" si="122"/>
        <v>0</v>
      </c>
      <c r="CK41" s="45">
        <f t="shared" si="123"/>
        <v>0</v>
      </c>
      <c r="CL41" s="45">
        <f t="shared" si="124"/>
        <v>0</v>
      </c>
      <c r="CM41" s="45"/>
      <c r="CN41" s="106" t="e">
        <f t="shared" si="84"/>
        <v>#REF!</v>
      </c>
      <c r="CO41" s="106">
        <v>40</v>
      </c>
      <c r="CP41" s="101" t="e">
        <f t="shared" si="85"/>
        <v>#REF!</v>
      </c>
      <c r="CQ41" s="101" t="e">
        <f>CP41+COUNTIF($CP$2:CP41,CP41)-1</f>
        <v>#REF!</v>
      </c>
      <c r="CR41" s="103" t="str">
        <f t="shared" si="51"/>
        <v>Cayman Islands</v>
      </c>
      <c r="CS41" s="71" t="e">
        <f t="shared" si="86"/>
        <v>#REF!</v>
      </c>
      <c r="CT41" s="45" t="e">
        <f t="shared" si="52"/>
        <v>#REF!</v>
      </c>
      <c r="CU41" s="45" t="e">
        <f t="shared" si="53"/>
        <v>#REF!</v>
      </c>
      <c r="CV41" s="45" t="e">
        <f t="shared" si="54"/>
        <v>#REF!</v>
      </c>
      <c r="CW41" s="45" t="e">
        <f t="shared" si="55"/>
        <v>#REF!</v>
      </c>
      <c r="CX41" s="45" t="e">
        <f t="shared" si="56"/>
        <v>#REF!</v>
      </c>
      <c r="CY41" s="45" t="e">
        <f t="shared" si="57"/>
        <v>#REF!</v>
      </c>
      <c r="CZ41" s="45" t="e">
        <f t="shared" si="58"/>
        <v>#REF!</v>
      </c>
      <c r="DA41" s="45" t="e">
        <f t="shared" si="59"/>
        <v>#REF!</v>
      </c>
      <c r="DB41" s="45" t="e">
        <f t="shared" si="60"/>
        <v>#REF!</v>
      </c>
      <c r="DC41" s="45" t="e">
        <f t="shared" si="61"/>
        <v>#REF!</v>
      </c>
      <c r="DD41" s="45" t="e">
        <f t="shared" si="62"/>
        <v>#REF!</v>
      </c>
      <c r="DE41" s="45" t="e">
        <f t="shared" si="63"/>
        <v>#REF!</v>
      </c>
      <c r="DF41" s="45" t="e">
        <f t="shared" si="64"/>
        <v>#REF!</v>
      </c>
      <c r="DG41" s="45" t="e">
        <f t="shared" si="65"/>
        <v>#REF!</v>
      </c>
      <c r="DH41" s="45" t="e">
        <f t="shared" si="66"/>
        <v>#REF!</v>
      </c>
      <c r="DI41" s="45" t="e">
        <f t="shared" si="67"/>
        <v>#REF!</v>
      </c>
      <c r="DJ41" s="45" t="e">
        <f t="shared" si="68"/>
        <v>#REF!</v>
      </c>
      <c r="DK41" s="45" t="e">
        <f t="shared" si="69"/>
        <v>#REF!</v>
      </c>
      <c r="DL41" s="45" t="e">
        <f t="shared" si="70"/>
        <v>#REF!</v>
      </c>
      <c r="DM41" s="45" t="e">
        <f t="shared" si="71"/>
        <v>#REF!</v>
      </c>
      <c r="DN41" s="45" t="e">
        <f t="shared" si="72"/>
        <v>#REF!</v>
      </c>
      <c r="DO41" s="45" t="e">
        <f t="shared" si="73"/>
        <v>#REF!</v>
      </c>
      <c r="DP41" s="45" t="e">
        <f t="shared" si="74"/>
        <v>#REF!</v>
      </c>
      <c r="DQ41" s="45" t="e">
        <f t="shared" si="75"/>
        <v>#REF!</v>
      </c>
    </row>
    <row r="42" spans="1:143">
      <c r="A42" s="101">
        <v>41</v>
      </c>
      <c r="B42" s="135" t="e">
        <f t="shared" si="78"/>
        <v>#REF!</v>
      </c>
      <c r="C42" s="136" t="e">
        <f>B42+COUNTIF(B$2:$B42,B42)-1</f>
        <v>#REF!</v>
      </c>
      <c r="D42" s="137" t="str">
        <f>Tables!AI42</f>
        <v>Central African Republic</v>
      </c>
      <c r="E42" s="138" t="e">
        <f t="shared" si="79"/>
        <v>#REF!</v>
      </c>
      <c r="F42" s="47" t="e">
        <f>SUMIFS(#REF!,#REF!,'Graph Tables'!$D42)</f>
        <v>#REF!</v>
      </c>
      <c r="G42" s="47" t="e">
        <f>SUMIFS(#REF!,#REF!,'Graph Tables'!$D42)</f>
        <v>#REF!</v>
      </c>
      <c r="H42" s="47" t="e">
        <f>SUMIFS(#REF!,#REF!,'Graph Tables'!$D42)</f>
        <v>#REF!</v>
      </c>
      <c r="I42" s="47" t="e">
        <f>SUMIFS(#REF!,#REF!,'Graph Tables'!$D42)</f>
        <v>#REF!</v>
      </c>
      <c r="J42" s="47" t="e">
        <f>SUMIFS(#REF!,#REF!,'Graph Tables'!$D42)</f>
        <v>#REF!</v>
      </c>
      <c r="K42" s="47" t="e">
        <f>SUMIFS(#REF!,#REF!,'Graph Tables'!$D42)</f>
        <v>#REF!</v>
      </c>
      <c r="L42" s="47" t="e">
        <f>SUMIFS(#REF!,#REF!,'Graph Tables'!$D42)</f>
        <v>#REF!</v>
      </c>
      <c r="M42" s="47" t="e">
        <f>SUMIFS(#REF!,#REF!,'Graph Tables'!$D42)</f>
        <v>#REF!</v>
      </c>
      <c r="N42" s="47" t="e">
        <f>SUMIFS(#REF!,#REF!,'Graph Tables'!$D42)</f>
        <v>#REF!</v>
      </c>
      <c r="O42" s="47" t="e">
        <f>SUMIFS(#REF!,#REF!,'Graph Tables'!$D42)</f>
        <v>#REF!</v>
      </c>
      <c r="P42" s="47" t="e">
        <f>SUMIFS(#REF!,#REF!,'Graph Tables'!$D42)</f>
        <v>#REF!</v>
      </c>
      <c r="Q42" s="47" t="e">
        <f>SUMIFS(#REF!,#REF!,'Graph Tables'!$D42)</f>
        <v>#REF!</v>
      </c>
      <c r="R42" s="47" t="e">
        <f>SUMIFS(#REF!,#REF!,'Graph Tables'!$D42)</f>
        <v>#REF!</v>
      </c>
      <c r="S42" s="47" t="e">
        <f>SUMIFS(#REF!,#REF!,'Graph Tables'!$D42)</f>
        <v>#REF!</v>
      </c>
      <c r="T42" s="47" t="e">
        <f>SUMIFS(#REF!,#REF!,'Graph Tables'!$D42)</f>
        <v>#REF!</v>
      </c>
      <c r="U42" s="47" t="e">
        <f>SUMIFS(#REF!,#REF!,'Graph Tables'!$D42)</f>
        <v>#REF!</v>
      </c>
      <c r="V42" s="47" t="e">
        <f>SUMIFS(#REF!,#REF!,'Graph Tables'!$D42)</f>
        <v>#REF!</v>
      </c>
      <c r="W42" s="47" t="e">
        <f>SUMIFS(#REF!,#REF!,'Graph Tables'!$D42)</f>
        <v>#REF!</v>
      </c>
      <c r="X42" s="47" t="e">
        <f>SUMIFS(#REF!,#REF!,'Graph Tables'!$D42)</f>
        <v>#REF!</v>
      </c>
      <c r="Y42" s="47" t="e">
        <f>SUMIFS(#REF!,#REF!,'Graph Tables'!$D42)</f>
        <v>#REF!</v>
      </c>
      <c r="Z42" s="47" t="e">
        <f>SUMIFS(#REF!,#REF!,'Graph Tables'!$D42)</f>
        <v>#REF!</v>
      </c>
      <c r="AA42" s="47" t="e">
        <f>SUMIFS(#REF!,#REF!,'Graph Tables'!$D42)</f>
        <v>#REF!</v>
      </c>
      <c r="AB42" s="47" t="e">
        <f>SUMIFS(#REF!,#REF!,'Graph Tables'!$D42)</f>
        <v>#REF!</v>
      </c>
      <c r="AC42" s="47" t="e">
        <f>SUMIFS(#REF!,#REF!,'Graph Tables'!$D42)</f>
        <v>#REF!</v>
      </c>
      <c r="AD42" s="47"/>
      <c r="AE42" s="49">
        <v>41</v>
      </c>
      <c r="AF42" t="e">
        <f t="shared" si="125"/>
        <v>#REF!</v>
      </c>
      <c r="AG42" s="45" t="e">
        <f t="shared" si="96"/>
        <v>#REF!</v>
      </c>
      <c r="AH42" s="47"/>
      <c r="AI42" s="101" t="e">
        <f t="shared" si="81"/>
        <v>#REF!</v>
      </c>
      <c r="AJ42" s="101" t="e">
        <f>AI42+COUNTIF(AI$2:$AI42,AI42)-1</f>
        <v>#REF!</v>
      </c>
      <c r="AK42" s="103" t="str">
        <f t="shared" si="2"/>
        <v>Central African Republic</v>
      </c>
      <c r="AL42" s="71" t="e">
        <f t="shared" si="82"/>
        <v>#REF!</v>
      </c>
      <c r="AM42" s="45" t="e">
        <f t="shared" si="3"/>
        <v>#REF!</v>
      </c>
      <c r="AN42" s="45" t="e">
        <f t="shared" si="4"/>
        <v>#REF!</v>
      </c>
      <c r="AO42" s="45" t="e">
        <f t="shared" si="5"/>
        <v>#REF!</v>
      </c>
      <c r="AP42" s="45" t="e">
        <f t="shared" si="6"/>
        <v>#REF!</v>
      </c>
      <c r="AQ42" s="45" t="e">
        <f t="shared" si="7"/>
        <v>#REF!</v>
      </c>
      <c r="AR42" s="45" t="e">
        <f t="shared" si="8"/>
        <v>#REF!</v>
      </c>
      <c r="AS42" s="45" t="e">
        <f t="shared" si="9"/>
        <v>#REF!</v>
      </c>
      <c r="AT42" s="45" t="e">
        <f t="shared" si="10"/>
        <v>#REF!</v>
      </c>
      <c r="AU42" s="45" t="e">
        <f t="shared" si="11"/>
        <v>#REF!</v>
      </c>
      <c r="AV42" s="45" t="e">
        <f t="shared" si="12"/>
        <v>#REF!</v>
      </c>
      <c r="AW42" s="45" t="e">
        <f t="shared" si="13"/>
        <v>#REF!</v>
      </c>
      <c r="AX42" s="45" t="e">
        <f t="shared" si="14"/>
        <v>#REF!</v>
      </c>
      <c r="AY42" s="45" t="e">
        <f t="shared" si="15"/>
        <v>#REF!</v>
      </c>
      <c r="AZ42" s="45" t="e">
        <f t="shared" si="16"/>
        <v>#REF!</v>
      </c>
      <c r="BA42" s="45" t="e">
        <f t="shared" si="17"/>
        <v>#REF!</v>
      </c>
      <c r="BB42" s="45" t="e">
        <f t="shared" si="18"/>
        <v>#REF!</v>
      </c>
      <c r="BC42" s="45" t="e">
        <f t="shared" si="19"/>
        <v>#REF!</v>
      </c>
      <c r="BD42" s="45" t="e">
        <f t="shared" si="20"/>
        <v>#REF!</v>
      </c>
      <c r="BE42" s="45" t="e">
        <f t="shared" si="21"/>
        <v>#REF!</v>
      </c>
      <c r="BF42" s="45" t="e">
        <f t="shared" si="22"/>
        <v>#REF!</v>
      </c>
      <c r="BG42" s="45" t="e">
        <f t="shared" si="23"/>
        <v>#REF!</v>
      </c>
      <c r="BH42" s="45" t="e">
        <f t="shared" si="24"/>
        <v>#REF!</v>
      </c>
      <c r="BI42" s="45" t="e">
        <f t="shared" si="25"/>
        <v>#REF!</v>
      </c>
      <c r="BJ42" s="45" t="e">
        <f t="shared" si="26"/>
        <v>#REF!</v>
      </c>
      <c r="BK42" s="45"/>
      <c r="BL42" s="49">
        <v>41</v>
      </c>
      <c r="BM42" t="e">
        <f t="shared" si="126"/>
        <v>#REF!</v>
      </c>
      <c r="BN42" s="45" t="e">
        <f t="shared" si="97"/>
        <v>#REF!</v>
      </c>
      <c r="BO42" s="45">
        <f t="shared" si="101"/>
        <v>0</v>
      </c>
      <c r="BP42" s="45">
        <f t="shared" si="102"/>
        <v>0</v>
      </c>
      <c r="BQ42" s="45">
        <f t="shared" si="103"/>
        <v>0</v>
      </c>
      <c r="BR42" s="45">
        <f t="shared" si="104"/>
        <v>0</v>
      </c>
      <c r="BS42" s="45">
        <f t="shared" si="105"/>
        <v>0</v>
      </c>
      <c r="BT42" s="45">
        <f t="shared" si="106"/>
        <v>0</v>
      </c>
      <c r="BU42" s="45">
        <f t="shared" si="107"/>
        <v>0</v>
      </c>
      <c r="BV42" s="45">
        <f t="shared" si="108"/>
        <v>0</v>
      </c>
      <c r="BW42" s="45">
        <f t="shared" si="109"/>
        <v>0</v>
      </c>
      <c r="BX42" s="45">
        <f t="shared" si="110"/>
        <v>0</v>
      </c>
      <c r="BY42" s="45">
        <f t="shared" si="111"/>
        <v>0</v>
      </c>
      <c r="BZ42" s="45">
        <f t="shared" si="112"/>
        <v>0</v>
      </c>
      <c r="CA42" s="45">
        <f t="shared" si="113"/>
        <v>0</v>
      </c>
      <c r="CB42" s="45">
        <f t="shared" si="114"/>
        <v>0</v>
      </c>
      <c r="CC42" s="45">
        <f t="shared" si="115"/>
        <v>0</v>
      </c>
      <c r="CD42" s="45">
        <f t="shared" si="116"/>
        <v>0</v>
      </c>
      <c r="CE42" s="45">
        <f t="shared" si="117"/>
        <v>0</v>
      </c>
      <c r="CF42" s="45">
        <f t="shared" si="118"/>
        <v>0</v>
      </c>
      <c r="CG42" s="45">
        <f t="shared" si="119"/>
        <v>0</v>
      </c>
      <c r="CH42" s="45">
        <f t="shared" si="120"/>
        <v>0</v>
      </c>
      <c r="CI42" s="45">
        <f t="shared" si="121"/>
        <v>0</v>
      </c>
      <c r="CJ42" s="45">
        <f t="shared" si="122"/>
        <v>0</v>
      </c>
      <c r="CK42" s="45">
        <f t="shared" si="123"/>
        <v>0</v>
      </c>
      <c r="CL42" s="45">
        <f t="shared" si="124"/>
        <v>0</v>
      </c>
      <c r="CM42" s="45"/>
      <c r="CN42" s="106" t="e">
        <f t="shared" si="84"/>
        <v>#REF!</v>
      </c>
      <c r="CO42" s="106">
        <v>41</v>
      </c>
      <c r="CP42" s="101" t="e">
        <f t="shared" si="85"/>
        <v>#REF!</v>
      </c>
      <c r="CQ42" s="101" t="e">
        <f>CP42+COUNTIF($CP$2:CP42,CP42)-1</f>
        <v>#REF!</v>
      </c>
      <c r="CR42" s="103" t="str">
        <f t="shared" si="51"/>
        <v>Central African Republic</v>
      </c>
      <c r="CS42" s="71" t="e">
        <f t="shared" si="86"/>
        <v>#REF!</v>
      </c>
      <c r="CT42" s="45" t="e">
        <f t="shared" si="52"/>
        <v>#REF!</v>
      </c>
      <c r="CU42" s="45" t="e">
        <f t="shared" si="53"/>
        <v>#REF!</v>
      </c>
      <c r="CV42" s="45" t="e">
        <f t="shared" si="54"/>
        <v>#REF!</v>
      </c>
      <c r="CW42" s="45" t="e">
        <f t="shared" si="55"/>
        <v>#REF!</v>
      </c>
      <c r="CX42" s="45" t="e">
        <f t="shared" si="56"/>
        <v>#REF!</v>
      </c>
      <c r="CY42" s="45" t="e">
        <f t="shared" si="57"/>
        <v>#REF!</v>
      </c>
      <c r="CZ42" s="45" t="e">
        <f t="shared" si="58"/>
        <v>#REF!</v>
      </c>
      <c r="DA42" s="45" t="e">
        <f t="shared" si="59"/>
        <v>#REF!</v>
      </c>
      <c r="DB42" s="45" t="e">
        <f t="shared" si="60"/>
        <v>#REF!</v>
      </c>
      <c r="DC42" s="45" t="e">
        <f t="shared" si="61"/>
        <v>#REF!</v>
      </c>
      <c r="DD42" s="45" t="e">
        <f t="shared" si="62"/>
        <v>#REF!</v>
      </c>
      <c r="DE42" s="45" t="e">
        <f t="shared" si="63"/>
        <v>#REF!</v>
      </c>
      <c r="DF42" s="45" t="e">
        <f t="shared" si="64"/>
        <v>#REF!</v>
      </c>
      <c r="DG42" s="45" t="e">
        <f t="shared" si="65"/>
        <v>#REF!</v>
      </c>
      <c r="DH42" s="45" t="e">
        <f t="shared" si="66"/>
        <v>#REF!</v>
      </c>
      <c r="DI42" s="45" t="e">
        <f t="shared" si="67"/>
        <v>#REF!</v>
      </c>
      <c r="DJ42" s="45" t="e">
        <f t="shared" si="68"/>
        <v>#REF!</v>
      </c>
      <c r="DK42" s="45" t="e">
        <f t="shared" si="69"/>
        <v>#REF!</v>
      </c>
      <c r="DL42" s="45" t="e">
        <f t="shared" si="70"/>
        <v>#REF!</v>
      </c>
      <c r="DM42" s="45" t="e">
        <f t="shared" si="71"/>
        <v>#REF!</v>
      </c>
      <c r="DN42" s="45" t="e">
        <f t="shared" si="72"/>
        <v>#REF!</v>
      </c>
      <c r="DO42" s="45" t="e">
        <f t="shared" si="73"/>
        <v>#REF!</v>
      </c>
      <c r="DP42" s="45" t="e">
        <f t="shared" si="74"/>
        <v>#REF!</v>
      </c>
      <c r="DQ42" s="45" t="e">
        <f t="shared" si="75"/>
        <v>#REF!</v>
      </c>
    </row>
    <row r="43" spans="1:143">
      <c r="A43" s="101">
        <v>42</v>
      </c>
      <c r="B43" s="135" t="e">
        <f t="shared" si="78"/>
        <v>#REF!</v>
      </c>
      <c r="C43" s="136" t="e">
        <f>B43+COUNTIF(B$2:$B43,B43)-1</f>
        <v>#REF!</v>
      </c>
      <c r="D43" s="137" t="str">
        <f>Tables!AI43</f>
        <v>Chad</v>
      </c>
      <c r="E43" s="138" t="e">
        <f t="shared" si="79"/>
        <v>#REF!</v>
      </c>
      <c r="F43" s="47" t="e">
        <f>SUMIFS(#REF!,#REF!,'Graph Tables'!$D43)</f>
        <v>#REF!</v>
      </c>
      <c r="G43" s="47" t="e">
        <f>SUMIFS(#REF!,#REF!,'Graph Tables'!$D43)</f>
        <v>#REF!</v>
      </c>
      <c r="H43" s="47" t="e">
        <f>SUMIFS(#REF!,#REF!,'Graph Tables'!$D43)</f>
        <v>#REF!</v>
      </c>
      <c r="I43" s="47" t="e">
        <f>SUMIFS(#REF!,#REF!,'Graph Tables'!$D43)</f>
        <v>#REF!</v>
      </c>
      <c r="J43" s="47" t="e">
        <f>SUMIFS(#REF!,#REF!,'Graph Tables'!$D43)</f>
        <v>#REF!</v>
      </c>
      <c r="K43" s="47" t="e">
        <f>SUMIFS(#REF!,#REF!,'Graph Tables'!$D43)</f>
        <v>#REF!</v>
      </c>
      <c r="L43" s="47" t="e">
        <f>SUMIFS(#REF!,#REF!,'Graph Tables'!$D43)</f>
        <v>#REF!</v>
      </c>
      <c r="M43" s="47" t="e">
        <f>SUMIFS(#REF!,#REF!,'Graph Tables'!$D43)</f>
        <v>#REF!</v>
      </c>
      <c r="N43" s="47" t="e">
        <f>SUMIFS(#REF!,#REF!,'Graph Tables'!$D43)</f>
        <v>#REF!</v>
      </c>
      <c r="O43" s="47" t="e">
        <f>SUMIFS(#REF!,#REF!,'Graph Tables'!$D43)</f>
        <v>#REF!</v>
      </c>
      <c r="P43" s="47" t="e">
        <f>SUMIFS(#REF!,#REF!,'Graph Tables'!$D43)</f>
        <v>#REF!</v>
      </c>
      <c r="Q43" s="47" t="e">
        <f>SUMIFS(#REF!,#REF!,'Graph Tables'!$D43)</f>
        <v>#REF!</v>
      </c>
      <c r="R43" s="47" t="e">
        <f>SUMIFS(#REF!,#REF!,'Graph Tables'!$D43)</f>
        <v>#REF!</v>
      </c>
      <c r="S43" s="47" t="e">
        <f>SUMIFS(#REF!,#REF!,'Graph Tables'!$D43)</f>
        <v>#REF!</v>
      </c>
      <c r="T43" s="47" t="e">
        <f>SUMIFS(#REF!,#REF!,'Graph Tables'!$D43)</f>
        <v>#REF!</v>
      </c>
      <c r="U43" s="47" t="e">
        <f>SUMIFS(#REF!,#REF!,'Graph Tables'!$D43)</f>
        <v>#REF!</v>
      </c>
      <c r="V43" s="47" t="e">
        <f>SUMIFS(#REF!,#REF!,'Graph Tables'!$D43)</f>
        <v>#REF!</v>
      </c>
      <c r="W43" s="47" t="e">
        <f>SUMIFS(#REF!,#REF!,'Graph Tables'!$D43)</f>
        <v>#REF!</v>
      </c>
      <c r="X43" s="47" t="e">
        <f>SUMIFS(#REF!,#REF!,'Graph Tables'!$D43)</f>
        <v>#REF!</v>
      </c>
      <c r="Y43" s="47" t="e">
        <f>SUMIFS(#REF!,#REF!,'Graph Tables'!$D43)</f>
        <v>#REF!</v>
      </c>
      <c r="Z43" s="47" t="e">
        <f>SUMIFS(#REF!,#REF!,'Graph Tables'!$D43)</f>
        <v>#REF!</v>
      </c>
      <c r="AA43" s="47" t="e">
        <f>SUMIFS(#REF!,#REF!,'Graph Tables'!$D43)</f>
        <v>#REF!</v>
      </c>
      <c r="AB43" s="47" t="e">
        <f>SUMIFS(#REF!,#REF!,'Graph Tables'!$D43)</f>
        <v>#REF!</v>
      </c>
      <c r="AC43" s="47" t="e">
        <f>SUMIFS(#REF!,#REF!,'Graph Tables'!$D43)</f>
        <v>#REF!</v>
      </c>
      <c r="AD43" s="47"/>
      <c r="AE43" s="49">
        <v>42</v>
      </c>
      <c r="AF43" t="e">
        <f t="shared" si="125"/>
        <v>#REF!</v>
      </c>
      <c r="AG43" s="45" t="e">
        <f t="shared" si="96"/>
        <v>#REF!</v>
      </c>
      <c r="AH43" s="47"/>
      <c r="AI43" s="101" t="e">
        <f t="shared" si="81"/>
        <v>#REF!</v>
      </c>
      <c r="AJ43" s="101" t="e">
        <f>AI43+COUNTIF(AI$2:$AI43,AI43)-1</f>
        <v>#REF!</v>
      </c>
      <c r="AK43" s="103" t="str">
        <f t="shared" si="2"/>
        <v>Chad</v>
      </c>
      <c r="AL43" s="71" t="e">
        <f t="shared" si="82"/>
        <v>#REF!</v>
      </c>
      <c r="AM43" s="45" t="e">
        <f t="shared" si="3"/>
        <v>#REF!</v>
      </c>
      <c r="AN43" s="45" t="e">
        <f t="shared" si="4"/>
        <v>#REF!</v>
      </c>
      <c r="AO43" s="45" t="e">
        <f t="shared" si="5"/>
        <v>#REF!</v>
      </c>
      <c r="AP43" s="45" t="e">
        <f t="shared" si="6"/>
        <v>#REF!</v>
      </c>
      <c r="AQ43" s="45" t="e">
        <f t="shared" si="7"/>
        <v>#REF!</v>
      </c>
      <c r="AR43" s="45" t="e">
        <f t="shared" si="8"/>
        <v>#REF!</v>
      </c>
      <c r="AS43" s="45" t="e">
        <f t="shared" si="9"/>
        <v>#REF!</v>
      </c>
      <c r="AT43" s="45" t="e">
        <f t="shared" si="10"/>
        <v>#REF!</v>
      </c>
      <c r="AU43" s="45" t="e">
        <f t="shared" si="11"/>
        <v>#REF!</v>
      </c>
      <c r="AV43" s="45" t="e">
        <f t="shared" si="12"/>
        <v>#REF!</v>
      </c>
      <c r="AW43" s="45" t="e">
        <f t="shared" si="13"/>
        <v>#REF!</v>
      </c>
      <c r="AX43" s="45" t="e">
        <f t="shared" si="14"/>
        <v>#REF!</v>
      </c>
      <c r="AY43" s="45" t="e">
        <f t="shared" si="15"/>
        <v>#REF!</v>
      </c>
      <c r="AZ43" s="45" t="e">
        <f t="shared" si="16"/>
        <v>#REF!</v>
      </c>
      <c r="BA43" s="45" t="e">
        <f t="shared" si="17"/>
        <v>#REF!</v>
      </c>
      <c r="BB43" s="45" t="e">
        <f t="shared" si="18"/>
        <v>#REF!</v>
      </c>
      <c r="BC43" s="45" t="e">
        <f t="shared" si="19"/>
        <v>#REF!</v>
      </c>
      <c r="BD43" s="45" t="e">
        <f t="shared" si="20"/>
        <v>#REF!</v>
      </c>
      <c r="BE43" s="45" t="e">
        <f t="shared" si="21"/>
        <v>#REF!</v>
      </c>
      <c r="BF43" s="45" t="e">
        <f t="shared" si="22"/>
        <v>#REF!</v>
      </c>
      <c r="BG43" s="45" t="e">
        <f t="shared" si="23"/>
        <v>#REF!</v>
      </c>
      <c r="BH43" s="45" t="e">
        <f t="shared" si="24"/>
        <v>#REF!</v>
      </c>
      <c r="BI43" s="45" t="e">
        <f t="shared" si="25"/>
        <v>#REF!</v>
      </c>
      <c r="BJ43" s="45" t="e">
        <f t="shared" si="26"/>
        <v>#REF!</v>
      </c>
      <c r="BK43" s="45"/>
      <c r="BL43" s="49">
        <v>42</v>
      </c>
      <c r="BM43" t="e">
        <f t="shared" si="126"/>
        <v>#REF!</v>
      </c>
      <c r="BN43" s="45" t="e">
        <f t="shared" si="97"/>
        <v>#REF!</v>
      </c>
      <c r="BO43" s="45">
        <f t="shared" si="101"/>
        <v>0</v>
      </c>
      <c r="BP43" s="45">
        <f t="shared" si="102"/>
        <v>0</v>
      </c>
      <c r="BQ43" s="45">
        <f t="shared" si="103"/>
        <v>0</v>
      </c>
      <c r="BR43" s="45">
        <f t="shared" si="104"/>
        <v>0</v>
      </c>
      <c r="BS43" s="45">
        <f t="shared" si="105"/>
        <v>0</v>
      </c>
      <c r="BT43" s="45">
        <f t="shared" si="106"/>
        <v>0</v>
      </c>
      <c r="BU43" s="45">
        <f t="shared" si="107"/>
        <v>0</v>
      </c>
      <c r="BV43" s="45">
        <f t="shared" si="108"/>
        <v>0</v>
      </c>
      <c r="BW43" s="45">
        <f t="shared" si="109"/>
        <v>0</v>
      </c>
      <c r="BX43" s="45">
        <f t="shared" si="110"/>
        <v>0</v>
      </c>
      <c r="BY43" s="45">
        <f t="shared" si="111"/>
        <v>0</v>
      </c>
      <c r="BZ43" s="45">
        <f t="shared" si="112"/>
        <v>0</v>
      </c>
      <c r="CA43" s="45">
        <f t="shared" si="113"/>
        <v>0</v>
      </c>
      <c r="CB43" s="45">
        <f t="shared" si="114"/>
        <v>0</v>
      </c>
      <c r="CC43" s="45">
        <f t="shared" si="115"/>
        <v>0</v>
      </c>
      <c r="CD43" s="45">
        <f t="shared" si="116"/>
        <v>0</v>
      </c>
      <c r="CE43" s="45">
        <f t="shared" si="117"/>
        <v>0</v>
      </c>
      <c r="CF43" s="45">
        <f t="shared" si="118"/>
        <v>0</v>
      </c>
      <c r="CG43" s="45">
        <f t="shared" si="119"/>
        <v>0</v>
      </c>
      <c r="CH43" s="45">
        <f t="shared" si="120"/>
        <v>0</v>
      </c>
      <c r="CI43" s="45">
        <f t="shared" si="121"/>
        <v>0</v>
      </c>
      <c r="CJ43" s="45">
        <f t="shared" si="122"/>
        <v>0</v>
      </c>
      <c r="CK43" s="45">
        <f t="shared" si="123"/>
        <v>0</v>
      </c>
      <c r="CL43" s="45">
        <f t="shared" si="124"/>
        <v>0</v>
      </c>
      <c r="CM43" s="45"/>
      <c r="CN43" s="106" t="e">
        <f t="shared" si="84"/>
        <v>#REF!</v>
      </c>
      <c r="CO43" s="106">
        <v>42</v>
      </c>
      <c r="CP43" s="101" t="e">
        <f t="shared" si="85"/>
        <v>#REF!</v>
      </c>
      <c r="CQ43" s="101" t="e">
        <f>CP43+COUNTIF($CP$2:CP43,CP43)-1</f>
        <v>#REF!</v>
      </c>
      <c r="CR43" s="103" t="str">
        <f t="shared" si="51"/>
        <v>Chad</v>
      </c>
      <c r="CS43" s="71" t="e">
        <f t="shared" si="86"/>
        <v>#REF!</v>
      </c>
      <c r="CT43" s="45" t="e">
        <f t="shared" si="52"/>
        <v>#REF!</v>
      </c>
      <c r="CU43" s="45" t="e">
        <f t="shared" si="53"/>
        <v>#REF!</v>
      </c>
      <c r="CV43" s="45" t="e">
        <f t="shared" si="54"/>
        <v>#REF!</v>
      </c>
      <c r="CW43" s="45" t="e">
        <f t="shared" si="55"/>
        <v>#REF!</v>
      </c>
      <c r="CX43" s="45" t="e">
        <f t="shared" si="56"/>
        <v>#REF!</v>
      </c>
      <c r="CY43" s="45" t="e">
        <f t="shared" si="57"/>
        <v>#REF!</v>
      </c>
      <c r="CZ43" s="45" t="e">
        <f t="shared" si="58"/>
        <v>#REF!</v>
      </c>
      <c r="DA43" s="45" t="e">
        <f t="shared" si="59"/>
        <v>#REF!</v>
      </c>
      <c r="DB43" s="45" t="e">
        <f t="shared" si="60"/>
        <v>#REF!</v>
      </c>
      <c r="DC43" s="45" t="e">
        <f t="shared" si="61"/>
        <v>#REF!</v>
      </c>
      <c r="DD43" s="45" t="e">
        <f t="shared" si="62"/>
        <v>#REF!</v>
      </c>
      <c r="DE43" s="45" t="e">
        <f t="shared" si="63"/>
        <v>#REF!</v>
      </c>
      <c r="DF43" s="45" t="e">
        <f t="shared" si="64"/>
        <v>#REF!</v>
      </c>
      <c r="DG43" s="45" t="e">
        <f t="shared" si="65"/>
        <v>#REF!</v>
      </c>
      <c r="DH43" s="45" t="e">
        <f t="shared" si="66"/>
        <v>#REF!</v>
      </c>
      <c r="DI43" s="45" t="e">
        <f t="shared" si="67"/>
        <v>#REF!</v>
      </c>
      <c r="DJ43" s="45" t="e">
        <f t="shared" si="68"/>
        <v>#REF!</v>
      </c>
      <c r="DK43" s="45" t="e">
        <f t="shared" si="69"/>
        <v>#REF!</v>
      </c>
      <c r="DL43" s="45" t="e">
        <f t="shared" si="70"/>
        <v>#REF!</v>
      </c>
      <c r="DM43" s="45" t="e">
        <f t="shared" si="71"/>
        <v>#REF!</v>
      </c>
      <c r="DN43" s="45" t="e">
        <f t="shared" si="72"/>
        <v>#REF!</v>
      </c>
      <c r="DO43" s="45" t="e">
        <f t="shared" si="73"/>
        <v>#REF!</v>
      </c>
      <c r="DP43" s="45" t="e">
        <f t="shared" si="74"/>
        <v>#REF!</v>
      </c>
      <c r="DQ43" s="45" t="e">
        <f t="shared" si="75"/>
        <v>#REF!</v>
      </c>
    </row>
    <row r="44" spans="1:143">
      <c r="A44" s="101">
        <v>43</v>
      </c>
      <c r="B44" s="135" t="e">
        <f t="shared" si="78"/>
        <v>#REF!</v>
      </c>
      <c r="C44" s="136" t="e">
        <f>B44+COUNTIF(B$2:$B44,B44)-1</f>
        <v>#REF!</v>
      </c>
      <c r="D44" s="137" t="str">
        <f>Tables!AI44</f>
        <v>Chile</v>
      </c>
      <c r="E44" s="138" t="e">
        <f t="shared" si="79"/>
        <v>#REF!</v>
      </c>
      <c r="F44" s="47" t="e">
        <f>SUMIFS(#REF!,#REF!,'Graph Tables'!$D44)</f>
        <v>#REF!</v>
      </c>
      <c r="G44" s="47" t="e">
        <f>SUMIFS(#REF!,#REF!,'Graph Tables'!$D44)</f>
        <v>#REF!</v>
      </c>
      <c r="H44" s="47" t="e">
        <f>SUMIFS(#REF!,#REF!,'Graph Tables'!$D44)</f>
        <v>#REF!</v>
      </c>
      <c r="I44" s="47" t="e">
        <f>SUMIFS(#REF!,#REF!,'Graph Tables'!$D44)</f>
        <v>#REF!</v>
      </c>
      <c r="J44" s="47" t="e">
        <f>SUMIFS(#REF!,#REF!,'Graph Tables'!$D44)</f>
        <v>#REF!</v>
      </c>
      <c r="K44" s="47" t="e">
        <f>SUMIFS(#REF!,#REF!,'Graph Tables'!$D44)</f>
        <v>#REF!</v>
      </c>
      <c r="L44" s="47" t="e">
        <f>SUMIFS(#REF!,#REF!,'Graph Tables'!$D44)</f>
        <v>#REF!</v>
      </c>
      <c r="M44" s="47" t="e">
        <f>SUMIFS(#REF!,#REF!,'Graph Tables'!$D44)</f>
        <v>#REF!</v>
      </c>
      <c r="N44" s="47" t="e">
        <f>SUMIFS(#REF!,#REF!,'Graph Tables'!$D44)</f>
        <v>#REF!</v>
      </c>
      <c r="O44" s="47" t="e">
        <f>SUMIFS(#REF!,#REF!,'Graph Tables'!$D44)</f>
        <v>#REF!</v>
      </c>
      <c r="P44" s="47" t="e">
        <f>SUMIFS(#REF!,#REF!,'Graph Tables'!$D44)</f>
        <v>#REF!</v>
      </c>
      <c r="Q44" s="47" t="e">
        <f>SUMIFS(#REF!,#REF!,'Graph Tables'!$D44)</f>
        <v>#REF!</v>
      </c>
      <c r="R44" s="47" t="e">
        <f>SUMIFS(#REF!,#REF!,'Graph Tables'!$D44)</f>
        <v>#REF!</v>
      </c>
      <c r="S44" s="47" t="e">
        <f>SUMIFS(#REF!,#REF!,'Graph Tables'!$D44)</f>
        <v>#REF!</v>
      </c>
      <c r="T44" s="47" t="e">
        <f>SUMIFS(#REF!,#REF!,'Graph Tables'!$D44)</f>
        <v>#REF!</v>
      </c>
      <c r="U44" s="47" t="e">
        <f>SUMIFS(#REF!,#REF!,'Graph Tables'!$D44)</f>
        <v>#REF!</v>
      </c>
      <c r="V44" s="47" t="e">
        <f>SUMIFS(#REF!,#REF!,'Graph Tables'!$D44)</f>
        <v>#REF!</v>
      </c>
      <c r="W44" s="47" t="e">
        <f>SUMIFS(#REF!,#REF!,'Graph Tables'!$D44)</f>
        <v>#REF!</v>
      </c>
      <c r="X44" s="47" t="e">
        <f>SUMIFS(#REF!,#REF!,'Graph Tables'!$D44)</f>
        <v>#REF!</v>
      </c>
      <c r="Y44" s="47" t="e">
        <f>SUMIFS(#REF!,#REF!,'Graph Tables'!$D44)</f>
        <v>#REF!</v>
      </c>
      <c r="Z44" s="47" t="e">
        <f>SUMIFS(#REF!,#REF!,'Graph Tables'!$D44)</f>
        <v>#REF!</v>
      </c>
      <c r="AA44" s="47" t="e">
        <f>SUMIFS(#REF!,#REF!,'Graph Tables'!$D44)</f>
        <v>#REF!</v>
      </c>
      <c r="AB44" s="47" t="e">
        <f>SUMIFS(#REF!,#REF!,'Graph Tables'!$D44)</f>
        <v>#REF!</v>
      </c>
      <c r="AC44" s="47" t="e">
        <f>SUMIFS(#REF!,#REF!,'Graph Tables'!$D44)</f>
        <v>#REF!</v>
      </c>
      <c r="AD44" s="47"/>
      <c r="AE44" s="49">
        <v>43</v>
      </c>
      <c r="AF44" t="e">
        <f t="shared" si="125"/>
        <v>#REF!</v>
      </c>
      <c r="AG44" s="45" t="e">
        <f t="shared" si="96"/>
        <v>#REF!</v>
      </c>
      <c r="AH44" s="47"/>
      <c r="AI44" s="101" t="e">
        <f t="shared" si="81"/>
        <v>#REF!</v>
      </c>
      <c r="AJ44" s="101" t="e">
        <f>AI44+COUNTIF(AI$2:$AI44,AI44)-1</f>
        <v>#REF!</v>
      </c>
      <c r="AK44" s="103" t="str">
        <f t="shared" si="2"/>
        <v>Chile</v>
      </c>
      <c r="AL44" s="71" t="e">
        <f t="shared" si="82"/>
        <v>#REF!</v>
      </c>
      <c r="AM44" s="45" t="e">
        <f t="shared" si="3"/>
        <v>#REF!</v>
      </c>
      <c r="AN44" s="45" t="e">
        <f t="shared" si="4"/>
        <v>#REF!</v>
      </c>
      <c r="AO44" s="45" t="e">
        <f t="shared" si="5"/>
        <v>#REF!</v>
      </c>
      <c r="AP44" s="45" t="e">
        <f t="shared" si="6"/>
        <v>#REF!</v>
      </c>
      <c r="AQ44" s="45" t="e">
        <f t="shared" si="7"/>
        <v>#REF!</v>
      </c>
      <c r="AR44" s="45" t="e">
        <f t="shared" si="8"/>
        <v>#REF!</v>
      </c>
      <c r="AS44" s="45" t="e">
        <f t="shared" si="9"/>
        <v>#REF!</v>
      </c>
      <c r="AT44" s="45" t="e">
        <f t="shared" si="10"/>
        <v>#REF!</v>
      </c>
      <c r="AU44" s="45" t="e">
        <f t="shared" si="11"/>
        <v>#REF!</v>
      </c>
      <c r="AV44" s="45" t="e">
        <f t="shared" si="12"/>
        <v>#REF!</v>
      </c>
      <c r="AW44" s="45" t="e">
        <f t="shared" si="13"/>
        <v>#REF!</v>
      </c>
      <c r="AX44" s="45" t="e">
        <f t="shared" si="14"/>
        <v>#REF!</v>
      </c>
      <c r="AY44" s="45" t="e">
        <f t="shared" si="15"/>
        <v>#REF!</v>
      </c>
      <c r="AZ44" s="45" t="e">
        <f t="shared" si="16"/>
        <v>#REF!</v>
      </c>
      <c r="BA44" s="45" t="e">
        <f t="shared" si="17"/>
        <v>#REF!</v>
      </c>
      <c r="BB44" s="45" t="e">
        <f t="shared" si="18"/>
        <v>#REF!</v>
      </c>
      <c r="BC44" s="45" t="e">
        <f t="shared" si="19"/>
        <v>#REF!</v>
      </c>
      <c r="BD44" s="45" t="e">
        <f t="shared" si="20"/>
        <v>#REF!</v>
      </c>
      <c r="BE44" s="45" t="e">
        <f t="shared" si="21"/>
        <v>#REF!</v>
      </c>
      <c r="BF44" s="45" t="e">
        <f t="shared" si="22"/>
        <v>#REF!</v>
      </c>
      <c r="BG44" s="45" t="e">
        <f t="shared" si="23"/>
        <v>#REF!</v>
      </c>
      <c r="BH44" s="45" t="e">
        <f t="shared" si="24"/>
        <v>#REF!</v>
      </c>
      <c r="BI44" s="45" t="e">
        <f t="shared" si="25"/>
        <v>#REF!</v>
      </c>
      <c r="BJ44" s="45" t="e">
        <f t="shared" si="26"/>
        <v>#REF!</v>
      </c>
      <c r="BK44" s="45"/>
      <c r="BL44" s="49">
        <v>43</v>
      </c>
      <c r="BM44" t="e">
        <f t="shared" si="126"/>
        <v>#REF!</v>
      </c>
      <c r="BN44" s="45" t="e">
        <f t="shared" si="97"/>
        <v>#REF!</v>
      </c>
      <c r="BO44" s="45">
        <f t="shared" si="101"/>
        <v>0</v>
      </c>
      <c r="BP44" s="45">
        <f t="shared" si="102"/>
        <v>0</v>
      </c>
      <c r="BQ44" s="45">
        <f t="shared" si="103"/>
        <v>0</v>
      </c>
      <c r="BR44" s="45">
        <f t="shared" si="104"/>
        <v>0</v>
      </c>
      <c r="BS44" s="45">
        <f t="shared" si="105"/>
        <v>0</v>
      </c>
      <c r="BT44" s="45">
        <f t="shared" si="106"/>
        <v>0</v>
      </c>
      <c r="BU44" s="45">
        <f t="shared" si="107"/>
        <v>0</v>
      </c>
      <c r="BV44" s="45">
        <f t="shared" si="108"/>
        <v>0</v>
      </c>
      <c r="BW44" s="45">
        <f t="shared" si="109"/>
        <v>0</v>
      </c>
      <c r="BX44" s="45">
        <f t="shared" si="110"/>
        <v>0</v>
      </c>
      <c r="BY44" s="45">
        <f t="shared" si="111"/>
        <v>0</v>
      </c>
      <c r="BZ44" s="45">
        <f t="shared" si="112"/>
        <v>0</v>
      </c>
      <c r="CA44" s="45">
        <f t="shared" si="113"/>
        <v>0</v>
      </c>
      <c r="CB44" s="45">
        <f t="shared" si="114"/>
        <v>0</v>
      </c>
      <c r="CC44" s="45">
        <f t="shared" si="115"/>
        <v>0</v>
      </c>
      <c r="CD44" s="45">
        <f t="shared" si="116"/>
        <v>0</v>
      </c>
      <c r="CE44" s="45">
        <f t="shared" si="117"/>
        <v>0</v>
      </c>
      <c r="CF44" s="45">
        <f t="shared" si="118"/>
        <v>0</v>
      </c>
      <c r="CG44" s="45">
        <f t="shared" si="119"/>
        <v>0</v>
      </c>
      <c r="CH44" s="45">
        <f t="shared" si="120"/>
        <v>0</v>
      </c>
      <c r="CI44" s="45">
        <f t="shared" si="121"/>
        <v>0</v>
      </c>
      <c r="CJ44" s="45">
        <f t="shared" si="122"/>
        <v>0</v>
      </c>
      <c r="CK44" s="45">
        <f t="shared" si="123"/>
        <v>0</v>
      </c>
      <c r="CL44" s="45">
        <f t="shared" si="124"/>
        <v>0</v>
      </c>
      <c r="CM44" s="45"/>
      <c r="CN44" s="106" t="e">
        <f t="shared" si="84"/>
        <v>#REF!</v>
      </c>
      <c r="CO44" s="106">
        <v>43</v>
      </c>
      <c r="CP44" s="101" t="e">
        <f t="shared" si="85"/>
        <v>#REF!</v>
      </c>
      <c r="CQ44" s="101" t="e">
        <f>CP44+COUNTIF($CP$2:CP44,CP44)-1</f>
        <v>#REF!</v>
      </c>
      <c r="CR44" s="103" t="str">
        <f t="shared" si="51"/>
        <v>Chile</v>
      </c>
      <c r="CS44" s="71" t="e">
        <f t="shared" si="86"/>
        <v>#REF!</v>
      </c>
      <c r="CT44" s="45" t="e">
        <f t="shared" si="52"/>
        <v>#REF!</v>
      </c>
      <c r="CU44" s="45" t="e">
        <f t="shared" si="53"/>
        <v>#REF!</v>
      </c>
      <c r="CV44" s="45" t="e">
        <f t="shared" si="54"/>
        <v>#REF!</v>
      </c>
      <c r="CW44" s="45" t="e">
        <f t="shared" si="55"/>
        <v>#REF!</v>
      </c>
      <c r="CX44" s="45" t="e">
        <f t="shared" si="56"/>
        <v>#REF!</v>
      </c>
      <c r="CY44" s="45" t="e">
        <f t="shared" si="57"/>
        <v>#REF!</v>
      </c>
      <c r="CZ44" s="45" t="e">
        <f t="shared" si="58"/>
        <v>#REF!</v>
      </c>
      <c r="DA44" s="45" t="e">
        <f t="shared" si="59"/>
        <v>#REF!</v>
      </c>
      <c r="DB44" s="45" t="e">
        <f t="shared" si="60"/>
        <v>#REF!</v>
      </c>
      <c r="DC44" s="45" t="e">
        <f t="shared" si="61"/>
        <v>#REF!</v>
      </c>
      <c r="DD44" s="45" t="e">
        <f t="shared" si="62"/>
        <v>#REF!</v>
      </c>
      <c r="DE44" s="45" t="e">
        <f t="shared" si="63"/>
        <v>#REF!</v>
      </c>
      <c r="DF44" s="45" t="e">
        <f t="shared" si="64"/>
        <v>#REF!</v>
      </c>
      <c r="DG44" s="45" t="e">
        <f t="shared" si="65"/>
        <v>#REF!</v>
      </c>
      <c r="DH44" s="45" t="e">
        <f t="shared" si="66"/>
        <v>#REF!</v>
      </c>
      <c r="DI44" s="45" t="e">
        <f t="shared" si="67"/>
        <v>#REF!</v>
      </c>
      <c r="DJ44" s="45" t="e">
        <f t="shared" si="68"/>
        <v>#REF!</v>
      </c>
      <c r="DK44" s="45" t="e">
        <f t="shared" si="69"/>
        <v>#REF!</v>
      </c>
      <c r="DL44" s="45" t="e">
        <f t="shared" si="70"/>
        <v>#REF!</v>
      </c>
      <c r="DM44" s="45" t="e">
        <f t="shared" si="71"/>
        <v>#REF!</v>
      </c>
      <c r="DN44" s="45" t="e">
        <f t="shared" si="72"/>
        <v>#REF!</v>
      </c>
      <c r="DO44" s="45" t="e">
        <f t="shared" si="73"/>
        <v>#REF!</v>
      </c>
      <c r="DP44" s="45" t="e">
        <f t="shared" si="74"/>
        <v>#REF!</v>
      </c>
      <c r="DQ44" s="45" t="e">
        <f t="shared" si="75"/>
        <v>#REF!</v>
      </c>
    </row>
    <row r="45" spans="1:143">
      <c r="A45" s="101">
        <v>44</v>
      </c>
      <c r="B45" s="135" t="e">
        <f t="shared" si="78"/>
        <v>#REF!</v>
      </c>
      <c r="C45" s="136" t="e">
        <f>B45+COUNTIF(B$2:$B45,B45)-1</f>
        <v>#REF!</v>
      </c>
      <c r="D45" s="137" t="str">
        <f>Tables!AI45</f>
        <v>China</v>
      </c>
      <c r="E45" s="138" t="e">
        <f t="shared" si="79"/>
        <v>#REF!</v>
      </c>
      <c r="F45" s="47" t="e">
        <f>SUMIFS(#REF!,#REF!,'Graph Tables'!$D45)</f>
        <v>#REF!</v>
      </c>
      <c r="G45" s="47" t="e">
        <f>SUMIFS(#REF!,#REF!,'Graph Tables'!$D45)</f>
        <v>#REF!</v>
      </c>
      <c r="H45" s="47" t="e">
        <f>SUMIFS(#REF!,#REF!,'Graph Tables'!$D45)</f>
        <v>#REF!</v>
      </c>
      <c r="I45" s="47" t="e">
        <f>SUMIFS(#REF!,#REF!,'Graph Tables'!$D45)</f>
        <v>#REF!</v>
      </c>
      <c r="J45" s="47" t="e">
        <f>SUMIFS(#REF!,#REF!,'Graph Tables'!$D45)</f>
        <v>#REF!</v>
      </c>
      <c r="K45" s="47" t="e">
        <f>SUMIFS(#REF!,#REF!,'Graph Tables'!$D45)</f>
        <v>#REF!</v>
      </c>
      <c r="L45" s="47" t="e">
        <f>SUMIFS(#REF!,#REF!,'Graph Tables'!$D45)</f>
        <v>#REF!</v>
      </c>
      <c r="M45" s="47" t="e">
        <f>SUMIFS(#REF!,#REF!,'Graph Tables'!$D45)</f>
        <v>#REF!</v>
      </c>
      <c r="N45" s="47" t="e">
        <f>SUMIFS(#REF!,#REF!,'Graph Tables'!$D45)</f>
        <v>#REF!</v>
      </c>
      <c r="O45" s="47" t="e">
        <f>SUMIFS(#REF!,#REF!,'Graph Tables'!$D45)</f>
        <v>#REF!</v>
      </c>
      <c r="P45" s="47" t="e">
        <f>SUMIFS(#REF!,#REF!,'Graph Tables'!$D45)</f>
        <v>#REF!</v>
      </c>
      <c r="Q45" s="47" t="e">
        <f>SUMIFS(#REF!,#REF!,'Graph Tables'!$D45)</f>
        <v>#REF!</v>
      </c>
      <c r="R45" s="47" t="e">
        <f>SUMIFS(#REF!,#REF!,'Graph Tables'!$D45)</f>
        <v>#REF!</v>
      </c>
      <c r="S45" s="47" t="e">
        <f>SUMIFS(#REF!,#REF!,'Graph Tables'!$D45)</f>
        <v>#REF!</v>
      </c>
      <c r="T45" s="47" t="e">
        <f>SUMIFS(#REF!,#REF!,'Graph Tables'!$D45)</f>
        <v>#REF!</v>
      </c>
      <c r="U45" s="47" t="e">
        <f>SUMIFS(#REF!,#REF!,'Graph Tables'!$D45)</f>
        <v>#REF!</v>
      </c>
      <c r="V45" s="47" t="e">
        <f>SUMIFS(#REF!,#REF!,'Graph Tables'!$D45)</f>
        <v>#REF!</v>
      </c>
      <c r="W45" s="47" t="e">
        <f>SUMIFS(#REF!,#REF!,'Graph Tables'!$D45)</f>
        <v>#REF!</v>
      </c>
      <c r="X45" s="47" t="e">
        <f>SUMIFS(#REF!,#REF!,'Graph Tables'!$D45)</f>
        <v>#REF!</v>
      </c>
      <c r="Y45" s="47" t="e">
        <f>SUMIFS(#REF!,#REF!,'Graph Tables'!$D45)</f>
        <v>#REF!</v>
      </c>
      <c r="Z45" s="47" t="e">
        <f>SUMIFS(#REF!,#REF!,'Graph Tables'!$D45)</f>
        <v>#REF!</v>
      </c>
      <c r="AA45" s="47" t="e">
        <f>SUMIFS(#REF!,#REF!,'Graph Tables'!$D45)</f>
        <v>#REF!</v>
      </c>
      <c r="AB45" s="47" t="e">
        <f>SUMIFS(#REF!,#REF!,'Graph Tables'!$D45)</f>
        <v>#REF!</v>
      </c>
      <c r="AC45" s="47" t="e">
        <f>SUMIFS(#REF!,#REF!,'Graph Tables'!$D45)</f>
        <v>#REF!</v>
      </c>
      <c r="AD45" s="47"/>
      <c r="AE45" s="49">
        <v>44</v>
      </c>
      <c r="AF45" t="e">
        <f t="shared" si="125"/>
        <v>#REF!</v>
      </c>
      <c r="AG45" s="45" t="e">
        <f t="shared" si="96"/>
        <v>#REF!</v>
      </c>
      <c r="AH45" s="47"/>
      <c r="AI45" s="101" t="e">
        <f t="shared" si="81"/>
        <v>#REF!</v>
      </c>
      <c r="AJ45" s="101" t="e">
        <f>AI45+COUNTIF(AI$2:$AI45,AI45)-1</f>
        <v>#REF!</v>
      </c>
      <c r="AK45" s="103" t="str">
        <f t="shared" si="2"/>
        <v>China</v>
      </c>
      <c r="AL45" s="71" t="e">
        <f t="shared" si="82"/>
        <v>#REF!</v>
      </c>
      <c r="AM45" s="45" t="e">
        <f t="shared" si="3"/>
        <v>#REF!</v>
      </c>
      <c r="AN45" s="45" t="e">
        <f t="shared" si="4"/>
        <v>#REF!</v>
      </c>
      <c r="AO45" s="45" t="e">
        <f t="shared" si="5"/>
        <v>#REF!</v>
      </c>
      <c r="AP45" s="45" t="e">
        <f t="shared" si="6"/>
        <v>#REF!</v>
      </c>
      <c r="AQ45" s="45" t="e">
        <f t="shared" si="7"/>
        <v>#REF!</v>
      </c>
      <c r="AR45" s="45" t="e">
        <f t="shared" si="8"/>
        <v>#REF!</v>
      </c>
      <c r="AS45" s="45" t="e">
        <f t="shared" si="9"/>
        <v>#REF!</v>
      </c>
      <c r="AT45" s="45" t="e">
        <f t="shared" si="10"/>
        <v>#REF!</v>
      </c>
      <c r="AU45" s="45" t="e">
        <f t="shared" si="11"/>
        <v>#REF!</v>
      </c>
      <c r="AV45" s="45" t="e">
        <f t="shared" si="12"/>
        <v>#REF!</v>
      </c>
      <c r="AW45" s="45" t="e">
        <f t="shared" si="13"/>
        <v>#REF!</v>
      </c>
      <c r="AX45" s="45" t="e">
        <f t="shared" si="14"/>
        <v>#REF!</v>
      </c>
      <c r="AY45" s="45" t="e">
        <f t="shared" si="15"/>
        <v>#REF!</v>
      </c>
      <c r="AZ45" s="45" t="e">
        <f t="shared" si="16"/>
        <v>#REF!</v>
      </c>
      <c r="BA45" s="45" t="e">
        <f t="shared" si="17"/>
        <v>#REF!</v>
      </c>
      <c r="BB45" s="45" t="e">
        <f t="shared" si="18"/>
        <v>#REF!</v>
      </c>
      <c r="BC45" s="45" t="e">
        <f t="shared" si="19"/>
        <v>#REF!</v>
      </c>
      <c r="BD45" s="45" t="e">
        <f t="shared" si="20"/>
        <v>#REF!</v>
      </c>
      <c r="BE45" s="45" t="e">
        <f t="shared" si="21"/>
        <v>#REF!</v>
      </c>
      <c r="BF45" s="45" t="e">
        <f t="shared" si="22"/>
        <v>#REF!</v>
      </c>
      <c r="BG45" s="45" t="e">
        <f t="shared" si="23"/>
        <v>#REF!</v>
      </c>
      <c r="BH45" s="45" t="e">
        <f t="shared" si="24"/>
        <v>#REF!</v>
      </c>
      <c r="BI45" s="45" t="e">
        <f t="shared" si="25"/>
        <v>#REF!</v>
      </c>
      <c r="BJ45" s="45" t="e">
        <f t="shared" si="26"/>
        <v>#REF!</v>
      </c>
      <c r="BK45" s="45"/>
      <c r="BL45" s="49">
        <v>44</v>
      </c>
      <c r="BM45" t="e">
        <f t="shared" si="126"/>
        <v>#REF!</v>
      </c>
      <c r="BN45" s="45" t="e">
        <f t="shared" si="97"/>
        <v>#REF!</v>
      </c>
      <c r="BO45" s="45">
        <f t="shared" si="101"/>
        <v>0</v>
      </c>
      <c r="BP45" s="45">
        <f t="shared" si="102"/>
        <v>0</v>
      </c>
      <c r="BQ45" s="45">
        <f t="shared" si="103"/>
        <v>0</v>
      </c>
      <c r="BR45" s="45">
        <f t="shared" si="104"/>
        <v>0</v>
      </c>
      <c r="BS45" s="45">
        <f t="shared" si="105"/>
        <v>0</v>
      </c>
      <c r="BT45" s="45">
        <f t="shared" si="106"/>
        <v>0</v>
      </c>
      <c r="BU45" s="45">
        <f t="shared" si="107"/>
        <v>0</v>
      </c>
      <c r="BV45" s="45">
        <f t="shared" si="108"/>
        <v>0</v>
      </c>
      <c r="BW45" s="45">
        <f t="shared" si="109"/>
        <v>0</v>
      </c>
      <c r="BX45" s="45">
        <f t="shared" si="110"/>
        <v>0</v>
      </c>
      <c r="BY45" s="45">
        <f t="shared" si="111"/>
        <v>0</v>
      </c>
      <c r="BZ45" s="45">
        <f t="shared" si="112"/>
        <v>0</v>
      </c>
      <c r="CA45" s="45">
        <f t="shared" si="113"/>
        <v>0</v>
      </c>
      <c r="CB45" s="45">
        <f t="shared" si="114"/>
        <v>0</v>
      </c>
      <c r="CC45" s="45">
        <f t="shared" si="115"/>
        <v>0</v>
      </c>
      <c r="CD45" s="45">
        <f t="shared" si="116"/>
        <v>0</v>
      </c>
      <c r="CE45" s="45">
        <f t="shared" si="117"/>
        <v>0</v>
      </c>
      <c r="CF45" s="45">
        <f t="shared" si="118"/>
        <v>0</v>
      </c>
      <c r="CG45" s="45">
        <f t="shared" si="119"/>
        <v>0</v>
      </c>
      <c r="CH45" s="45">
        <f t="shared" si="120"/>
        <v>0</v>
      </c>
      <c r="CI45" s="45">
        <f t="shared" si="121"/>
        <v>0</v>
      </c>
      <c r="CJ45" s="45">
        <f t="shared" si="122"/>
        <v>0</v>
      </c>
      <c r="CK45" s="45">
        <f t="shared" si="123"/>
        <v>0</v>
      </c>
      <c r="CL45" s="45">
        <f t="shared" si="124"/>
        <v>0</v>
      </c>
      <c r="CM45" s="45"/>
      <c r="CN45" s="106" t="e">
        <f t="shared" si="84"/>
        <v>#REF!</v>
      </c>
      <c r="CO45" s="106">
        <v>44</v>
      </c>
      <c r="CP45" s="101" t="e">
        <f t="shared" si="85"/>
        <v>#REF!</v>
      </c>
      <c r="CQ45" s="101" t="e">
        <f>CP45+COUNTIF($CP$2:CP45,CP45)-1</f>
        <v>#REF!</v>
      </c>
      <c r="CR45" s="103" t="str">
        <f t="shared" si="51"/>
        <v>China</v>
      </c>
      <c r="CS45" s="71" t="e">
        <f t="shared" si="86"/>
        <v>#REF!</v>
      </c>
      <c r="CT45" s="45" t="e">
        <f t="shared" si="52"/>
        <v>#REF!</v>
      </c>
      <c r="CU45" s="45" t="e">
        <f t="shared" si="53"/>
        <v>#REF!</v>
      </c>
      <c r="CV45" s="45" t="e">
        <f t="shared" si="54"/>
        <v>#REF!</v>
      </c>
      <c r="CW45" s="45" t="e">
        <f t="shared" si="55"/>
        <v>#REF!</v>
      </c>
      <c r="CX45" s="45" t="e">
        <f t="shared" si="56"/>
        <v>#REF!</v>
      </c>
      <c r="CY45" s="45" t="e">
        <f t="shared" si="57"/>
        <v>#REF!</v>
      </c>
      <c r="CZ45" s="45" t="e">
        <f t="shared" si="58"/>
        <v>#REF!</v>
      </c>
      <c r="DA45" s="45" t="e">
        <f t="shared" si="59"/>
        <v>#REF!</v>
      </c>
      <c r="DB45" s="45" t="e">
        <f t="shared" si="60"/>
        <v>#REF!</v>
      </c>
      <c r="DC45" s="45" t="e">
        <f t="shared" si="61"/>
        <v>#REF!</v>
      </c>
      <c r="DD45" s="45" t="e">
        <f t="shared" si="62"/>
        <v>#REF!</v>
      </c>
      <c r="DE45" s="45" t="e">
        <f t="shared" si="63"/>
        <v>#REF!</v>
      </c>
      <c r="DF45" s="45" t="e">
        <f t="shared" si="64"/>
        <v>#REF!</v>
      </c>
      <c r="DG45" s="45" t="e">
        <f t="shared" si="65"/>
        <v>#REF!</v>
      </c>
      <c r="DH45" s="45" t="e">
        <f t="shared" si="66"/>
        <v>#REF!</v>
      </c>
      <c r="DI45" s="45" t="e">
        <f t="shared" si="67"/>
        <v>#REF!</v>
      </c>
      <c r="DJ45" s="45" t="e">
        <f t="shared" si="68"/>
        <v>#REF!</v>
      </c>
      <c r="DK45" s="45" t="e">
        <f t="shared" si="69"/>
        <v>#REF!</v>
      </c>
      <c r="DL45" s="45" t="e">
        <f t="shared" si="70"/>
        <v>#REF!</v>
      </c>
      <c r="DM45" s="45" t="e">
        <f t="shared" si="71"/>
        <v>#REF!</v>
      </c>
      <c r="DN45" s="45" t="e">
        <f t="shared" si="72"/>
        <v>#REF!</v>
      </c>
      <c r="DO45" s="45" t="e">
        <f t="shared" si="73"/>
        <v>#REF!</v>
      </c>
      <c r="DP45" s="45" t="e">
        <f t="shared" si="74"/>
        <v>#REF!</v>
      </c>
      <c r="DQ45" s="45" t="e">
        <f t="shared" si="75"/>
        <v>#REF!</v>
      </c>
    </row>
    <row r="46" spans="1:143">
      <c r="A46" s="101">
        <v>45</v>
      </c>
      <c r="B46" s="135" t="e">
        <f t="shared" si="78"/>
        <v>#REF!</v>
      </c>
      <c r="C46" s="136" t="e">
        <f>B46+COUNTIF(B$2:$B46,B46)-1</f>
        <v>#REF!</v>
      </c>
      <c r="D46" s="137" t="str">
        <f>Tables!AI46</f>
        <v>Christmas Island</v>
      </c>
      <c r="E46" s="138" t="e">
        <f t="shared" si="79"/>
        <v>#REF!</v>
      </c>
      <c r="F46" s="47" t="e">
        <f>SUMIFS(#REF!,#REF!,'Graph Tables'!$D46)</f>
        <v>#REF!</v>
      </c>
      <c r="G46" s="47" t="e">
        <f>SUMIFS(#REF!,#REF!,'Graph Tables'!$D46)</f>
        <v>#REF!</v>
      </c>
      <c r="H46" s="47" t="e">
        <f>SUMIFS(#REF!,#REF!,'Graph Tables'!$D46)</f>
        <v>#REF!</v>
      </c>
      <c r="I46" s="47" t="e">
        <f>SUMIFS(#REF!,#REF!,'Graph Tables'!$D46)</f>
        <v>#REF!</v>
      </c>
      <c r="J46" s="47" t="e">
        <f>SUMIFS(#REF!,#REF!,'Graph Tables'!$D46)</f>
        <v>#REF!</v>
      </c>
      <c r="K46" s="47" t="e">
        <f>SUMIFS(#REF!,#REF!,'Graph Tables'!$D46)</f>
        <v>#REF!</v>
      </c>
      <c r="L46" s="47" t="e">
        <f>SUMIFS(#REF!,#REF!,'Graph Tables'!$D46)</f>
        <v>#REF!</v>
      </c>
      <c r="M46" s="47" t="e">
        <f>SUMIFS(#REF!,#REF!,'Graph Tables'!$D46)</f>
        <v>#REF!</v>
      </c>
      <c r="N46" s="47" t="e">
        <f>SUMIFS(#REF!,#REF!,'Graph Tables'!$D46)</f>
        <v>#REF!</v>
      </c>
      <c r="O46" s="47" t="e">
        <f>SUMIFS(#REF!,#REF!,'Graph Tables'!$D46)</f>
        <v>#REF!</v>
      </c>
      <c r="P46" s="47" t="e">
        <f>SUMIFS(#REF!,#REF!,'Graph Tables'!$D46)</f>
        <v>#REF!</v>
      </c>
      <c r="Q46" s="47" t="e">
        <f>SUMIFS(#REF!,#REF!,'Graph Tables'!$D46)</f>
        <v>#REF!</v>
      </c>
      <c r="R46" s="47" t="e">
        <f>SUMIFS(#REF!,#REF!,'Graph Tables'!$D46)</f>
        <v>#REF!</v>
      </c>
      <c r="S46" s="47" t="e">
        <f>SUMIFS(#REF!,#REF!,'Graph Tables'!$D46)</f>
        <v>#REF!</v>
      </c>
      <c r="T46" s="47" t="e">
        <f>SUMIFS(#REF!,#REF!,'Graph Tables'!$D46)</f>
        <v>#REF!</v>
      </c>
      <c r="U46" s="47" t="e">
        <f>SUMIFS(#REF!,#REF!,'Graph Tables'!$D46)</f>
        <v>#REF!</v>
      </c>
      <c r="V46" s="47" t="e">
        <f>SUMIFS(#REF!,#REF!,'Graph Tables'!$D46)</f>
        <v>#REF!</v>
      </c>
      <c r="W46" s="47" t="e">
        <f>SUMIFS(#REF!,#REF!,'Graph Tables'!$D46)</f>
        <v>#REF!</v>
      </c>
      <c r="X46" s="47" t="e">
        <f>SUMIFS(#REF!,#REF!,'Graph Tables'!$D46)</f>
        <v>#REF!</v>
      </c>
      <c r="Y46" s="47" t="e">
        <f>SUMIFS(#REF!,#REF!,'Graph Tables'!$D46)</f>
        <v>#REF!</v>
      </c>
      <c r="Z46" s="47" t="e">
        <f>SUMIFS(#REF!,#REF!,'Graph Tables'!$D46)</f>
        <v>#REF!</v>
      </c>
      <c r="AA46" s="47" t="e">
        <f>SUMIFS(#REF!,#REF!,'Graph Tables'!$D46)</f>
        <v>#REF!</v>
      </c>
      <c r="AB46" s="47" t="e">
        <f>SUMIFS(#REF!,#REF!,'Graph Tables'!$D46)</f>
        <v>#REF!</v>
      </c>
      <c r="AC46" s="47" t="e">
        <f>SUMIFS(#REF!,#REF!,'Graph Tables'!$D46)</f>
        <v>#REF!</v>
      </c>
      <c r="AD46" s="47"/>
      <c r="AE46" s="49">
        <v>45</v>
      </c>
      <c r="AF46" t="e">
        <f t="shared" si="125"/>
        <v>#REF!</v>
      </c>
      <c r="AG46" s="45" t="e">
        <f t="shared" si="96"/>
        <v>#REF!</v>
      </c>
      <c r="AH46" s="47"/>
      <c r="AI46" s="101" t="e">
        <f t="shared" si="81"/>
        <v>#REF!</v>
      </c>
      <c r="AJ46" s="101" t="e">
        <f>AI46+COUNTIF(AI$2:$AI46,AI46)-1</f>
        <v>#REF!</v>
      </c>
      <c r="AK46" s="103" t="str">
        <f t="shared" si="2"/>
        <v>Christmas Island</v>
      </c>
      <c r="AL46" s="71" t="e">
        <f t="shared" si="82"/>
        <v>#REF!</v>
      </c>
      <c r="AM46" s="45" t="e">
        <f t="shared" si="3"/>
        <v>#REF!</v>
      </c>
      <c r="AN46" s="45" t="e">
        <f t="shared" si="4"/>
        <v>#REF!</v>
      </c>
      <c r="AO46" s="45" t="e">
        <f t="shared" si="5"/>
        <v>#REF!</v>
      </c>
      <c r="AP46" s="45" t="e">
        <f t="shared" si="6"/>
        <v>#REF!</v>
      </c>
      <c r="AQ46" s="45" t="e">
        <f t="shared" si="7"/>
        <v>#REF!</v>
      </c>
      <c r="AR46" s="45" t="e">
        <f t="shared" si="8"/>
        <v>#REF!</v>
      </c>
      <c r="AS46" s="45" t="e">
        <f t="shared" si="9"/>
        <v>#REF!</v>
      </c>
      <c r="AT46" s="45" t="e">
        <f t="shared" si="10"/>
        <v>#REF!</v>
      </c>
      <c r="AU46" s="45" t="e">
        <f t="shared" si="11"/>
        <v>#REF!</v>
      </c>
      <c r="AV46" s="45" t="e">
        <f t="shared" si="12"/>
        <v>#REF!</v>
      </c>
      <c r="AW46" s="45" t="e">
        <f t="shared" si="13"/>
        <v>#REF!</v>
      </c>
      <c r="AX46" s="45" t="e">
        <f t="shared" si="14"/>
        <v>#REF!</v>
      </c>
      <c r="AY46" s="45" t="e">
        <f t="shared" si="15"/>
        <v>#REF!</v>
      </c>
      <c r="AZ46" s="45" t="e">
        <f t="shared" si="16"/>
        <v>#REF!</v>
      </c>
      <c r="BA46" s="45" t="e">
        <f t="shared" si="17"/>
        <v>#REF!</v>
      </c>
      <c r="BB46" s="45" t="e">
        <f t="shared" si="18"/>
        <v>#REF!</v>
      </c>
      <c r="BC46" s="45" t="e">
        <f t="shared" si="19"/>
        <v>#REF!</v>
      </c>
      <c r="BD46" s="45" t="e">
        <f t="shared" si="20"/>
        <v>#REF!</v>
      </c>
      <c r="BE46" s="45" t="e">
        <f t="shared" si="21"/>
        <v>#REF!</v>
      </c>
      <c r="BF46" s="45" t="e">
        <f t="shared" si="22"/>
        <v>#REF!</v>
      </c>
      <c r="BG46" s="45" t="e">
        <f t="shared" si="23"/>
        <v>#REF!</v>
      </c>
      <c r="BH46" s="45" t="e">
        <f t="shared" si="24"/>
        <v>#REF!</v>
      </c>
      <c r="BI46" s="45" t="e">
        <f t="shared" si="25"/>
        <v>#REF!</v>
      </c>
      <c r="BJ46" s="45" t="e">
        <f t="shared" si="26"/>
        <v>#REF!</v>
      </c>
      <c r="BK46" s="45"/>
      <c r="BL46" s="49">
        <v>45</v>
      </c>
      <c r="BM46" t="e">
        <f t="shared" si="126"/>
        <v>#REF!</v>
      </c>
      <c r="BN46" s="45" t="e">
        <f t="shared" si="97"/>
        <v>#REF!</v>
      </c>
      <c r="BO46" s="45">
        <f t="shared" si="101"/>
        <v>0</v>
      </c>
      <c r="BP46" s="45">
        <f t="shared" si="102"/>
        <v>0</v>
      </c>
      <c r="BQ46" s="45">
        <f t="shared" si="103"/>
        <v>0</v>
      </c>
      <c r="BR46" s="45">
        <f t="shared" si="104"/>
        <v>0</v>
      </c>
      <c r="BS46" s="45">
        <f t="shared" si="105"/>
        <v>0</v>
      </c>
      <c r="BT46" s="45">
        <f t="shared" si="106"/>
        <v>0</v>
      </c>
      <c r="BU46" s="45">
        <f t="shared" si="107"/>
        <v>0</v>
      </c>
      <c r="BV46" s="45">
        <f t="shared" si="108"/>
        <v>0</v>
      </c>
      <c r="BW46" s="45">
        <f t="shared" si="109"/>
        <v>0</v>
      </c>
      <c r="BX46" s="45">
        <f t="shared" si="110"/>
        <v>0</v>
      </c>
      <c r="BY46" s="45">
        <f t="shared" si="111"/>
        <v>0</v>
      </c>
      <c r="BZ46" s="45">
        <f t="shared" si="112"/>
        <v>0</v>
      </c>
      <c r="CA46" s="45">
        <f t="shared" si="113"/>
        <v>0</v>
      </c>
      <c r="CB46" s="45">
        <f t="shared" si="114"/>
        <v>0</v>
      </c>
      <c r="CC46" s="45">
        <f t="shared" si="115"/>
        <v>0</v>
      </c>
      <c r="CD46" s="45">
        <f t="shared" si="116"/>
        <v>0</v>
      </c>
      <c r="CE46" s="45">
        <f t="shared" si="117"/>
        <v>0</v>
      </c>
      <c r="CF46" s="45">
        <f t="shared" si="118"/>
        <v>0</v>
      </c>
      <c r="CG46" s="45">
        <f t="shared" si="119"/>
        <v>0</v>
      </c>
      <c r="CH46" s="45">
        <f t="shared" si="120"/>
        <v>0</v>
      </c>
      <c r="CI46" s="45">
        <f t="shared" si="121"/>
        <v>0</v>
      </c>
      <c r="CJ46" s="45">
        <f t="shared" si="122"/>
        <v>0</v>
      </c>
      <c r="CK46" s="45">
        <f t="shared" si="123"/>
        <v>0</v>
      </c>
      <c r="CL46" s="45">
        <f t="shared" si="124"/>
        <v>0</v>
      </c>
      <c r="CM46" s="45"/>
      <c r="CN46" s="106" t="e">
        <f t="shared" si="84"/>
        <v>#REF!</v>
      </c>
      <c r="CO46" s="106">
        <v>45</v>
      </c>
      <c r="CP46" s="101" t="e">
        <f t="shared" si="85"/>
        <v>#REF!</v>
      </c>
      <c r="CQ46" s="101" t="e">
        <f>CP46+COUNTIF($CP$2:CP46,CP46)-1</f>
        <v>#REF!</v>
      </c>
      <c r="CR46" s="103" t="str">
        <f t="shared" si="51"/>
        <v>Christmas Island</v>
      </c>
      <c r="CS46" s="71" t="e">
        <f t="shared" si="86"/>
        <v>#REF!</v>
      </c>
      <c r="CT46" s="45" t="e">
        <f t="shared" si="52"/>
        <v>#REF!</v>
      </c>
      <c r="CU46" s="45" t="e">
        <f t="shared" si="53"/>
        <v>#REF!</v>
      </c>
      <c r="CV46" s="45" t="e">
        <f t="shared" si="54"/>
        <v>#REF!</v>
      </c>
      <c r="CW46" s="45" t="e">
        <f t="shared" si="55"/>
        <v>#REF!</v>
      </c>
      <c r="CX46" s="45" t="e">
        <f t="shared" si="56"/>
        <v>#REF!</v>
      </c>
      <c r="CY46" s="45" t="e">
        <f t="shared" si="57"/>
        <v>#REF!</v>
      </c>
      <c r="CZ46" s="45" t="e">
        <f t="shared" si="58"/>
        <v>#REF!</v>
      </c>
      <c r="DA46" s="45" t="e">
        <f t="shared" si="59"/>
        <v>#REF!</v>
      </c>
      <c r="DB46" s="45" t="e">
        <f t="shared" si="60"/>
        <v>#REF!</v>
      </c>
      <c r="DC46" s="45" t="e">
        <f t="shared" si="61"/>
        <v>#REF!</v>
      </c>
      <c r="DD46" s="45" t="e">
        <f t="shared" si="62"/>
        <v>#REF!</v>
      </c>
      <c r="DE46" s="45" t="e">
        <f t="shared" si="63"/>
        <v>#REF!</v>
      </c>
      <c r="DF46" s="45" t="e">
        <f t="shared" si="64"/>
        <v>#REF!</v>
      </c>
      <c r="DG46" s="45" t="e">
        <f t="shared" si="65"/>
        <v>#REF!</v>
      </c>
      <c r="DH46" s="45" t="e">
        <f t="shared" si="66"/>
        <v>#REF!</v>
      </c>
      <c r="DI46" s="45" t="e">
        <f t="shared" si="67"/>
        <v>#REF!</v>
      </c>
      <c r="DJ46" s="45" t="e">
        <f t="shared" si="68"/>
        <v>#REF!</v>
      </c>
      <c r="DK46" s="45" t="e">
        <f t="shared" si="69"/>
        <v>#REF!</v>
      </c>
      <c r="DL46" s="45" t="e">
        <f t="shared" si="70"/>
        <v>#REF!</v>
      </c>
      <c r="DM46" s="45" t="e">
        <f t="shared" si="71"/>
        <v>#REF!</v>
      </c>
      <c r="DN46" s="45" t="e">
        <f t="shared" si="72"/>
        <v>#REF!</v>
      </c>
      <c r="DO46" s="45" t="e">
        <f t="shared" si="73"/>
        <v>#REF!</v>
      </c>
      <c r="DP46" s="45" t="e">
        <f t="shared" si="74"/>
        <v>#REF!</v>
      </c>
      <c r="DQ46" s="45" t="e">
        <f t="shared" si="75"/>
        <v>#REF!</v>
      </c>
    </row>
    <row r="47" spans="1:143">
      <c r="A47" s="101">
        <v>46</v>
      </c>
      <c r="B47" s="135" t="e">
        <f t="shared" si="78"/>
        <v>#REF!</v>
      </c>
      <c r="C47" s="136" t="e">
        <f>B47+COUNTIF(B$2:$B47,B47)-1</f>
        <v>#REF!</v>
      </c>
      <c r="D47" s="137" t="str">
        <f>Tables!AI47</f>
        <v>Cocos (Keeling) Islands</v>
      </c>
      <c r="E47" s="138" t="e">
        <f t="shared" si="79"/>
        <v>#REF!</v>
      </c>
      <c r="F47" s="47" t="e">
        <f>SUMIFS(#REF!,#REF!,'Graph Tables'!$D47)</f>
        <v>#REF!</v>
      </c>
      <c r="G47" s="47" t="e">
        <f>SUMIFS(#REF!,#REF!,'Graph Tables'!$D47)</f>
        <v>#REF!</v>
      </c>
      <c r="H47" s="47" t="e">
        <f>SUMIFS(#REF!,#REF!,'Graph Tables'!$D47)</f>
        <v>#REF!</v>
      </c>
      <c r="I47" s="47" t="e">
        <f>SUMIFS(#REF!,#REF!,'Graph Tables'!$D47)</f>
        <v>#REF!</v>
      </c>
      <c r="J47" s="47" t="e">
        <f>SUMIFS(#REF!,#REF!,'Graph Tables'!$D47)</f>
        <v>#REF!</v>
      </c>
      <c r="K47" s="47" t="e">
        <f>SUMIFS(#REF!,#REF!,'Graph Tables'!$D47)</f>
        <v>#REF!</v>
      </c>
      <c r="L47" s="47" t="e">
        <f>SUMIFS(#REF!,#REF!,'Graph Tables'!$D47)</f>
        <v>#REF!</v>
      </c>
      <c r="M47" s="47" t="e">
        <f>SUMIFS(#REF!,#REF!,'Graph Tables'!$D47)</f>
        <v>#REF!</v>
      </c>
      <c r="N47" s="47" t="e">
        <f>SUMIFS(#REF!,#REF!,'Graph Tables'!$D47)</f>
        <v>#REF!</v>
      </c>
      <c r="O47" s="47" t="e">
        <f>SUMIFS(#REF!,#REF!,'Graph Tables'!$D47)</f>
        <v>#REF!</v>
      </c>
      <c r="P47" s="47" t="e">
        <f>SUMIFS(#REF!,#REF!,'Graph Tables'!$D47)</f>
        <v>#REF!</v>
      </c>
      <c r="Q47" s="47" t="e">
        <f>SUMIFS(#REF!,#REF!,'Graph Tables'!$D47)</f>
        <v>#REF!</v>
      </c>
      <c r="R47" s="47" t="e">
        <f>SUMIFS(#REF!,#REF!,'Graph Tables'!$D47)</f>
        <v>#REF!</v>
      </c>
      <c r="S47" s="47" t="e">
        <f>SUMIFS(#REF!,#REF!,'Graph Tables'!$D47)</f>
        <v>#REF!</v>
      </c>
      <c r="T47" s="47" t="e">
        <f>SUMIFS(#REF!,#REF!,'Graph Tables'!$D47)</f>
        <v>#REF!</v>
      </c>
      <c r="U47" s="47" t="e">
        <f>SUMIFS(#REF!,#REF!,'Graph Tables'!$D47)</f>
        <v>#REF!</v>
      </c>
      <c r="V47" s="47" t="e">
        <f>SUMIFS(#REF!,#REF!,'Graph Tables'!$D47)</f>
        <v>#REF!</v>
      </c>
      <c r="W47" s="47" t="e">
        <f>SUMIFS(#REF!,#REF!,'Graph Tables'!$D47)</f>
        <v>#REF!</v>
      </c>
      <c r="X47" s="47" t="e">
        <f>SUMIFS(#REF!,#REF!,'Graph Tables'!$D47)</f>
        <v>#REF!</v>
      </c>
      <c r="Y47" s="47" t="e">
        <f>SUMIFS(#REF!,#REF!,'Graph Tables'!$D47)</f>
        <v>#REF!</v>
      </c>
      <c r="Z47" s="47" t="e">
        <f>SUMIFS(#REF!,#REF!,'Graph Tables'!$D47)</f>
        <v>#REF!</v>
      </c>
      <c r="AA47" s="47" t="e">
        <f>SUMIFS(#REF!,#REF!,'Graph Tables'!$D47)</f>
        <v>#REF!</v>
      </c>
      <c r="AB47" s="47" t="e">
        <f>SUMIFS(#REF!,#REF!,'Graph Tables'!$D47)</f>
        <v>#REF!</v>
      </c>
      <c r="AC47" s="47" t="e">
        <f>SUMIFS(#REF!,#REF!,'Graph Tables'!$D47)</f>
        <v>#REF!</v>
      </c>
      <c r="AD47" s="47"/>
      <c r="AE47" s="49">
        <v>46</v>
      </c>
      <c r="AF47" t="e">
        <f t="shared" si="125"/>
        <v>#REF!</v>
      </c>
      <c r="AG47" s="45" t="e">
        <f t="shared" si="96"/>
        <v>#REF!</v>
      </c>
      <c r="AH47" s="47"/>
      <c r="AI47" s="101" t="e">
        <f t="shared" si="81"/>
        <v>#REF!</v>
      </c>
      <c r="AJ47" s="101" t="e">
        <f>AI47+COUNTIF(AI$2:$AI47,AI47)-1</f>
        <v>#REF!</v>
      </c>
      <c r="AK47" s="103" t="str">
        <f t="shared" si="2"/>
        <v>Cocos (Keeling) Islands</v>
      </c>
      <c r="AL47" s="71" t="e">
        <f t="shared" si="82"/>
        <v>#REF!</v>
      </c>
      <c r="AM47" s="45" t="e">
        <f t="shared" si="3"/>
        <v>#REF!</v>
      </c>
      <c r="AN47" s="45" t="e">
        <f t="shared" si="4"/>
        <v>#REF!</v>
      </c>
      <c r="AO47" s="45" t="e">
        <f t="shared" si="5"/>
        <v>#REF!</v>
      </c>
      <c r="AP47" s="45" t="e">
        <f t="shared" si="6"/>
        <v>#REF!</v>
      </c>
      <c r="AQ47" s="45" t="e">
        <f t="shared" si="7"/>
        <v>#REF!</v>
      </c>
      <c r="AR47" s="45" t="e">
        <f t="shared" si="8"/>
        <v>#REF!</v>
      </c>
      <c r="AS47" s="45" t="e">
        <f t="shared" si="9"/>
        <v>#REF!</v>
      </c>
      <c r="AT47" s="45" t="e">
        <f t="shared" si="10"/>
        <v>#REF!</v>
      </c>
      <c r="AU47" s="45" t="e">
        <f t="shared" si="11"/>
        <v>#REF!</v>
      </c>
      <c r="AV47" s="45" t="e">
        <f t="shared" si="12"/>
        <v>#REF!</v>
      </c>
      <c r="AW47" s="45" t="e">
        <f t="shared" si="13"/>
        <v>#REF!</v>
      </c>
      <c r="AX47" s="45" t="e">
        <f t="shared" si="14"/>
        <v>#REF!</v>
      </c>
      <c r="AY47" s="45" t="e">
        <f t="shared" si="15"/>
        <v>#REF!</v>
      </c>
      <c r="AZ47" s="45" t="e">
        <f t="shared" si="16"/>
        <v>#REF!</v>
      </c>
      <c r="BA47" s="45" t="e">
        <f t="shared" si="17"/>
        <v>#REF!</v>
      </c>
      <c r="BB47" s="45" t="e">
        <f t="shared" si="18"/>
        <v>#REF!</v>
      </c>
      <c r="BC47" s="45" t="e">
        <f t="shared" si="19"/>
        <v>#REF!</v>
      </c>
      <c r="BD47" s="45" t="e">
        <f t="shared" si="20"/>
        <v>#REF!</v>
      </c>
      <c r="BE47" s="45" t="e">
        <f t="shared" si="21"/>
        <v>#REF!</v>
      </c>
      <c r="BF47" s="45" t="e">
        <f t="shared" si="22"/>
        <v>#REF!</v>
      </c>
      <c r="BG47" s="45" t="e">
        <f t="shared" si="23"/>
        <v>#REF!</v>
      </c>
      <c r="BH47" s="45" t="e">
        <f t="shared" si="24"/>
        <v>#REF!</v>
      </c>
      <c r="BI47" s="45" t="e">
        <f t="shared" si="25"/>
        <v>#REF!</v>
      </c>
      <c r="BJ47" s="45" t="e">
        <f t="shared" si="26"/>
        <v>#REF!</v>
      </c>
      <c r="BK47" s="45"/>
      <c r="BL47" s="49">
        <v>46</v>
      </c>
      <c r="BM47" t="e">
        <f t="shared" si="126"/>
        <v>#REF!</v>
      </c>
      <c r="BN47" s="45" t="e">
        <f t="shared" si="97"/>
        <v>#REF!</v>
      </c>
      <c r="BO47" s="45">
        <f t="shared" si="101"/>
        <v>0</v>
      </c>
      <c r="BP47" s="45">
        <f t="shared" si="102"/>
        <v>0</v>
      </c>
      <c r="BQ47" s="45">
        <f t="shared" si="103"/>
        <v>0</v>
      </c>
      <c r="BR47" s="45">
        <f t="shared" si="104"/>
        <v>0</v>
      </c>
      <c r="BS47" s="45">
        <f t="shared" si="105"/>
        <v>0</v>
      </c>
      <c r="BT47" s="45">
        <f t="shared" si="106"/>
        <v>0</v>
      </c>
      <c r="BU47" s="45">
        <f t="shared" si="107"/>
        <v>0</v>
      </c>
      <c r="BV47" s="45">
        <f t="shared" si="108"/>
        <v>0</v>
      </c>
      <c r="BW47" s="45">
        <f t="shared" si="109"/>
        <v>0</v>
      </c>
      <c r="BX47" s="45">
        <f t="shared" si="110"/>
        <v>0</v>
      </c>
      <c r="BY47" s="45">
        <f t="shared" si="111"/>
        <v>0</v>
      </c>
      <c r="BZ47" s="45">
        <f t="shared" si="112"/>
        <v>0</v>
      </c>
      <c r="CA47" s="45">
        <f t="shared" si="113"/>
        <v>0</v>
      </c>
      <c r="CB47" s="45">
        <f t="shared" si="114"/>
        <v>0</v>
      </c>
      <c r="CC47" s="45">
        <f t="shared" si="115"/>
        <v>0</v>
      </c>
      <c r="CD47" s="45">
        <f t="shared" si="116"/>
        <v>0</v>
      </c>
      <c r="CE47" s="45">
        <f t="shared" si="117"/>
        <v>0</v>
      </c>
      <c r="CF47" s="45">
        <f t="shared" si="118"/>
        <v>0</v>
      </c>
      <c r="CG47" s="45">
        <f t="shared" si="119"/>
        <v>0</v>
      </c>
      <c r="CH47" s="45">
        <f t="shared" si="120"/>
        <v>0</v>
      </c>
      <c r="CI47" s="45">
        <f t="shared" si="121"/>
        <v>0</v>
      </c>
      <c r="CJ47" s="45">
        <f t="shared" si="122"/>
        <v>0</v>
      </c>
      <c r="CK47" s="45">
        <f t="shared" si="123"/>
        <v>0</v>
      </c>
      <c r="CL47" s="45">
        <f t="shared" si="124"/>
        <v>0</v>
      </c>
      <c r="CM47" s="45"/>
      <c r="CN47" s="106" t="e">
        <f t="shared" si="84"/>
        <v>#REF!</v>
      </c>
      <c r="CO47" s="106">
        <v>46</v>
      </c>
      <c r="CP47" s="101" t="e">
        <f t="shared" si="85"/>
        <v>#REF!</v>
      </c>
      <c r="CQ47" s="101" t="e">
        <f>CP47+COUNTIF($CP$2:CP47,CP47)-1</f>
        <v>#REF!</v>
      </c>
      <c r="CR47" s="103" t="str">
        <f t="shared" si="51"/>
        <v>Cocos (Keeling) Islands</v>
      </c>
      <c r="CS47" s="71" t="e">
        <f t="shared" si="86"/>
        <v>#REF!</v>
      </c>
      <c r="CT47" s="45" t="e">
        <f t="shared" si="52"/>
        <v>#REF!</v>
      </c>
      <c r="CU47" s="45" t="e">
        <f t="shared" si="53"/>
        <v>#REF!</v>
      </c>
      <c r="CV47" s="45" t="e">
        <f t="shared" si="54"/>
        <v>#REF!</v>
      </c>
      <c r="CW47" s="45" t="e">
        <f t="shared" si="55"/>
        <v>#REF!</v>
      </c>
      <c r="CX47" s="45" t="e">
        <f t="shared" si="56"/>
        <v>#REF!</v>
      </c>
      <c r="CY47" s="45" t="e">
        <f t="shared" si="57"/>
        <v>#REF!</v>
      </c>
      <c r="CZ47" s="45" t="e">
        <f t="shared" si="58"/>
        <v>#REF!</v>
      </c>
      <c r="DA47" s="45" t="e">
        <f t="shared" si="59"/>
        <v>#REF!</v>
      </c>
      <c r="DB47" s="45" t="e">
        <f t="shared" si="60"/>
        <v>#REF!</v>
      </c>
      <c r="DC47" s="45" t="e">
        <f t="shared" si="61"/>
        <v>#REF!</v>
      </c>
      <c r="DD47" s="45" t="e">
        <f t="shared" si="62"/>
        <v>#REF!</v>
      </c>
      <c r="DE47" s="45" t="e">
        <f t="shared" si="63"/>
        <v>#REF!</v>
      </c>
      <c r="DF47" s="45" t="e">
        <f t="shared" si="64"/>
        <v>#REF!</v>
      </c>
      <c r="DG47" s="45" t="e">
        <f t="shared" si="65"/>
        <v>#REF!</v>
      </c>
      <c r="DH47" s="45" t="e">
        <f t="shared" si="66"/>
        <v>#REF!</v>
      </c>
      <c r="DI47" s="45" t="e">
        <f t="shared" si="67"/>
        <v>#REF!</v>
      </c>
      <c r="DJ47" s="45" t="e">
        <f t="shared" si="68"/>
        <v>#REF!</v>
      </c>
      <c r="DK47" s="45" t="e">
        <f t="shared" si="69"/>
        <v>#REF!</v>
      </c>
      <c r="DL47" s="45" t="e">
        <f t="shared" si="70"/>
        <v>#REF!</v>
      </c>
      <c r="DM47" s="45" t="e">
        <f t="shared" si="71"/>
        <v>#REF!</v>
      </c>
      <c r="DN47" s="45" t="e">
        <f t="shared" si="72"/>
        <v>#REF!</v>
      </c>
      <c r="DO47" s="45" t="e">
        <f t="shared" si="73"/>
        <v>#REF!</v>
      </c>
      <c r="DP47" s="45" t="e">
        <f t="shared" si="74"/>
        <v>#REF!</v>
      </c>
      <c r="DQ47" s="45" t="e">
        <f t="shared" si="75"/>
        <v>#REF!</v>
      </c>
    </row>
    <row r="48" spans="1:143">
      <c r="A48" s="101">
        <v>47</v>
      </c>
      <c r="B48" s="135" t="e">
        <f t="shared" si="78"/>
        <v>#REF!</v>
      </c>
      <c r="C48" s="136" t="e">
        <f>B48+COUNTIF(B$2:$B48,B48)-1</f>
        <v>#REF!</v>
      </c>
      <c r="D48" s="137" t="str">
        <f>Tables!AI48</f>
        <v>Colombia</v>
      </c>
      <c r="E48" s="138" t="e">
        <f t="shared" si="79"/>
        <v>#REF!</v>
      </c>
      <c r="F48" s="47" t="e">
        <f>SUMIFS(#REF!,#REF!,'Graph Tables'!$D48)</f>
        <v>#REF!</v>
      </c>
      <c r="G48" s="47" t="e">
        <f>SUMIFS(#REF!,#REF!,'Graph Tables'!$D48)</f>
        <v>#REF!</v>
      </c>
      <c r="H48" s="47" t="e">
        <f>SUMIFS(#REF!,#REF!,'Graph Tables'!$D48)</f>
        <v>#REF!</v>
      </c>
      <c r="I48" s="47" t="e">
        <f>SUMIFS(#REF!,#REF!,'Graph Tables'!$D48)</f>
        <v>#REF!</v>
      </c>
      <c r="J48" s="47" t="e">
        <f>SUMIFS(#REF!,#REF!,'Graph Tables'!$D48)</f>
        <v>#REF!</v>
      </c>
      <c r="K48" s="47" t="e">
        <f>SUMIFS(#REF!,#REF!,'Graph Tables'!$D48)</f>
        <v>#REF!</v>
      </c>
      <c r="L48" s="47" t="e">
        <f>SUMIFS(#REF!,#REF!,'Graph Tables'!$D48)</f>
        <v>#REF!</v>
      </c>
      <c r="M48" s="47" t="e">
        <f>SUMIFS(#REF!,#REF!,'Graph Tables'!$D48)</f>
        <v>#REF!</v>
      </c>
      <c r="N48" s="47" t="e">
        <f>SUMIFS(#REF!,#REF!,'Graph Tables'!$D48)</f>
        <v>#REF!</v>
      </c>
      <c r="O48" s="47" t="e">
        <f>SUMIFS(#REF!,#REF!,'Graph Tables'!$D48)</f>
        <v>#REF!</v>
      </c>
      <c r="P48" s="47" t="e">
        <f>SUMIFS(#REF!,#REF!,'Graph Tables'!$D48)</f>
        <v>#REF!</v>
      </c>
      <c r="Q48" s="47" t="e">
        <f>SUMIFS(#REF!,#REF!,'Graph Tables'!$D48)</f>
        <v>#REF!</v>
      </c>
      <c r="R48" s="47" t="e">
        <f>SUMIFS(#REF!,#REF!,'Graph Tables'!$D48)</f>
        <v>#REF!</v>
      </c>
      <c r="S48" s="47" t="e">
        <f>SUMIFS(#REF!,#REF!,'Graph Tables'!$D48)</f>
        <v>#REF!</v>
      </c>
      <c r="T48" s="47" t="e">
        <f>SUMIFS(#REF!,#REF!,'Graph Tables'!$D48)</f>
        <v>#REF!</v>
      </c>
      <c r="U48" s="47" t="e">
        <f>SUMIFS(#REF!,#REF!,'Graph Tables'!$D48)</f>
        <v>#REF!</v>
      </c>
      <c r="V48" s="47" t="e">
        <f>SUMIFS(#REF!,#REF!,'Graph Tables'!$D48)</f>
        <v>#REF!</v>
      </c>
      <c r="W48" s="47" t="e">
        <f>SUMIFS(#REF!,#REF!,'Graph Tables'!$D48)</f>
        <v>#REF!</v>
      </c>
      <c r="X48" s="47" t="e">
        <f>SUMIFS(#REF!,#REF!,'Graph Tables'!$D48)</f>
        <v>#REF!</v>
      </c>
      <c r="Y48" s="47" t="e">
        <f>SUMIFS(#REF!,#REF!,'Graph Tables'!$D48)</f>
        <v>#REF!</v>
      </c>
      <c r="Z48" s="47" t="e">
        <f>SUMIFS(#REF!,#REF!,'Graph Tables'!$D48)</f>
        <v>#REF!</v>
      </c>
      <c r="AA48" s="47" t="e">
        <f>SUMIFS(#REF!,#REF!,'Graph Tables'!$D48)</f>
        <v>#REF!</v>
      </c>
      <c r="AB48" s="47" t="e">
        <f>SUMIFS(#REF!,#REF!,'Graph Tables'!$D48)</f>
        <v>#REF!</v>
      </c>
      <c r="AC48" s="47" t="e">
        <f>SUMIFS(#REF!,#REF!,'Graph Tables'!$D48)</f>
        <v>#REF!</v>
      </c>
      <c r="AD48" s="47"/>
      <c r="AE48" s="49">
        <v>47</v>
      </c>
      <c r="AF48" t="e">
        <f t="shared" si="125"/>
        <v>#REF!</v>
      </c>
      <c r="AG48" s="45" t="e">
        <f t="shared" si="96"/>
        <v>#REF!</v>
      </c>
      <c r="AH48" s="47"/>
      <c r="AI48" s="101" t="e">
        <f t="shared" si="81"/>
        <v>#REF!</v>
      </c>
      <c r="AJ48" s="101" t="e">
        <f>AI48+COUNTIF(AI$2:$AI48,AI48)-1</f>
        <v>#REF!</v>
      </c>
      <c r="AK48" s="103" t="str">
        <f t="shared" si="2"/>
        <v>Colombia</v>
      </c>
      <c r="AL48" s="71" t="e">
        <f t="shared" si="82"/>
        <v>#REF!</v>
      </c>
      <c r="AM48" s="45" t="e">
        <f t="shared" si="3"/>
        <v>#REF!</v>
      </c>
      <c r="AN48" s="45" t="e">
        <f t="shared" si="4"/>
        <v>#REF!</v>
      </c>
      <c r="AO48" s="45" t="e">
        <f t="shared" si="5"/>
        <v>#REF!</v>
      </c>
      <c r="AP48" s="45" t="e">
        <f t="shared" si="6"/>
        <v>#REF!</v>
      </c>
      <c r="AQ48" s="45" t="e">
        <f t="shared" si="7"/>
        <v>#REF!</v>
      </c>
      <c r="AR48" s="45" t="e">
        <f t="shared" si="8"/>
        <v>#REF!</v>
      </c>
      <c r="AS48" s="45" t="e">
        <f t="shared" si="9"/>
        <v>#REF!</v>
      </c>
      <c r="AT48" s="45" t="e">
        <f t="shared" si="10"/>
        <v>#REF!</v>
      </c>
      <c r="AU48" s="45" t="e">
        <f t="shared" si="11"/>
        <v>#REF!</v>
      </c>
      <c r="AV48" s="45" t="e">
        <f t="shared" si="12"/>
        <v>#REF!</v>
      </c>
      <c r="AW48" s="45" t="e">
        <f t="shared" si="13"/>
        <v>#REF!</v>
      </c>
      <c r="AX48" s="45" t="e">
        <f t="shared" si="14"/>
        <v>#REF!</v>
      </c>
      <c r="AY48" s="45" t="e">
        <f t="shared" si="15"/>
        <v>#REF!</v>
      </c>
      <c r="AZ48" s="45" t="e">
        <f t="shared" si="16"/>
        <v>#REF!</v>
      </c>
      <c r="BA48" s="45" t="e">
        <f t="shared" si="17"/>
        <v>#REF!</v>
      </c>
      <c r="BB48" s="45" t="e">
        <f t="shared" si="18"/>
        <v>#REF!</v>
      </c>
      <c r="BC48" s="45" t="e">
        <f t="shared" si="19"/>
        <v>#REF!</v>
      </c>
      <c r="BD48" s="45" t="e">
        <f t="shared" si="20"/>
        <v>#REF!</v>
      </c>
      <c r="BE48" s="45" t="e">
        <f t="shared" si="21"/>
        <v>#REF!</v>
      </c>
      <c r="BF48" s="45" t="e">
        <f t="shared" si="22"/>
        <v>#REF!</v>
      </c>
      <c r="BG48" s="45" t="e">
        <f t="shared" si="23"/>
        <v>#REF!</v>
      </c>
      <c r="BH48" s="45" t="e">
        <f t="shared" si="24"/>
        <v>#REF!</v>
      </c>
      <c r="BI48" s="45" t="e">
        <f t="shared" si="25"/>
        <v>#REF!</v>
      </c>
      <c r="BJ48" s="45" t="e">
        <f t="shared" si="26"/>
        <v>#REF!</v>
      </c>
      <c r="BK48" s="45"/>
      <c r="BL48" s="49">
        <v>47</v>
      </c>
      <c r="BM48" t="e">
        <f t="shared" si="126"/>
        <v>#REF!</v>
      </c>
      <c r="BN48" s="45" t="e">
        <f t="shared" si="97"/>
        <v>#REF!</v>
      </c>
      <c r="BO48" s="45">
        <f t="shared" si="101"/>
        <v>0</v>
      </c>
      <c r="BP48" s="45">
        <f t="shared" si="102"/>
        <v>0</v>
      </c>
      <c r="BQ48" s="45">
        <f t="shared" si="103"/>
        <v>0</v>
      </c>
      <c r="BR48" s="45">
        <f t="shared" si="104"/>
        <v>0</v>
      </c>
      <c r="BS48" s="45">
        <f t="shared" si="105"/>
        <v>0</v>
      </c>
      <c r="BT48" s="45">
        <f t="shared" si="106"/>
        <v>0</v>
      </c>
      <c r="BU48" s="45">
        <f t="shared" si="107"/>
        <v>0</v>
      </c>
      <c r="BV48" s="45">
        <f t="shared" si="108"/>
        <v>0</v>
      </c>
      <c r="BW48" s="45">
        <f t="shared" si="109"/>
        <v>0</v>
      </c>
      <c r="BX48" s="45">
        <f t="shared" si="110"/>
        <v>0</v>
      </c>
      <c r="BY48" s="45">
        <f t="shared" si="111"/>
        <v>0</v>
      </c>
      <c r="BZ48" s="45">
        <f t="shared" si="112"/>
        <v>0</v>
      </c>
      <c r="CA48" s="45">
        <f t="shared" si="113"/>
        <v>0</v>
      </c>
      <c r="CB48" s="45">
        <f t="shared" si="114"/>
        <v>0</v>
      </c>
      <c r="CC48" s="45">
        <f t="shared" si="115"/>
        <v>0</v>
      </c>
      <c r="CD48" s="45">
        <f t="shared" si="116"/>
        <v>0</v>
      </c>
      <c r="CE48" s="45">
        <f t="shared" si="117"/>
        <v>0</v>
      </c>
      <c r="CF48" s="45">
        <f t="shared" si="118"/>
        <v>0</v>
      </c>
      <c r="CG48" s="45">
        <f t="shared" si="119"/>
        <v>0</v>
      </c>
      <c r="CH48" s="45">
        <f t="shared" si="120"/>
        <v>0</v>
      </c>
      <c r="CI48" s="45">
        <f t="shared" si="121"/>
        <v>0</v>
      </c>
      <c r="CJ48" s="45">
        <f t="shared" si="122"/>
        <v>0</v>
      </c>
      <c r="CK48" s="45">
        <f t="shared" si="123"/>
        <v>0</v>
      </c>
      <c r="CL48" s="45">
        <f t="shared" si="124"/>
        <v>0</v>
      </c>
      <c r="CM48" s="45"/>
      <c r="CN48" s="106" t="e">
        <f t="shared" si="84"/>
        <v>#REF!</v>
      </c>
      <c r="CO48" s="106">
        <v>47</v>
      </c>
      <c r="CP48" s="101" t="e">
        <f t="shared" si="85"/>
        <v>#REF!</v>
      </c>
      <c r="CQ48" s="101" t="e">
        <f>CP48+COUNTIF($CP$2:CP48,CP48)-1</f>
        <v>#REF!</v>
      </c>
      <c r="CR48" s="103" t="str">
        <f t="shared" si="51"/>
        <v>Colombia</v>
      </c>
      <c r="CS48" s="71" t="e">
        <f t="shared" si="86"/>
        <v>#REF!</v>
      </c>
      <c r="CT48" s="45" t="e">
        <f t="shared" si="52"/>
        <v>#REF!</v>
      </c>
      <c r="CU48" s="45" t="e">
        <f t="shared" si="53"/>
        <v>#REF!</v>
      </c>
      <c r="CV48" s="45" t="e">
        <f t="shared" si="54"/>
        <v>#REF!</v>
      </c>
      <c r="CW48" s="45" t="e">
        <f t="shared" si="55"/>
        <v>#REF!</v>
      </c>
      <c r="CX48" s="45" t="e">
        <f t="shared" si="56"/>
        <v>#REF!</v>
      </c>
      <c r="CY48" s="45" t="e">
        <f t="shared" si="57"/>
        <v>#REF!</v>
      </c>
      <c r="CZ48" s="45" t="e">
        <f t="shared" si="58"/>
        <v>#REF!</v>
      </c>
      <c r="DA48" s="45" t="e">
        <f t="shared" si="59"/>
        <v>#REF!</v>
      </c>
      <c r="DB48" s="45" t="e">
        <f t="shared" si="60"/>
        <v>#REF!</v>
      </c>
      <c r="DC48" s="45" t="e">
        <f t="shared" si="61"/>
        <v>#REF!</v>
      </c>
      <c r="DD48" s="45" t="e">
        <f t="shared" si="62"/>
        <v>#REF!</v>
      </c>
      <c r="DE48" s="45" t="e">
        <f t="shared" si="63"/>
        <v>#REF!</v>
      </c>
      <c r="DF48" s="45" t="e">
        <f t="shared" si="64"/>
        <v>#REF!</v>
      </c>
      <c r="DG48" s="45" t="e">
        <f t="shared" si="65"/>
        <v>#REF!</v>
      </c>
      <c r="DH48" s="45" t="e">
        <f t="shared" si="66"/>
        <v>#REF!</v>
      </c>
      <c r="DI48" s="45" t="e">
        <f t="shared" si="67"/>
        <v>#REF!</v>
      </c>
      <c r="DJ48" s="45" t="e">
        <f t="shared" si="68"/>
        <v>#REF!</v>
      </c>
      <c r="DK48" s="45" t="e">
        <f t="shared" si="69"/>
        <v>#REF!</v>
      </c>
      <c r="DL48" s="45" t="e">
        <f t="shared" si="70"/>
        <v>#REF!</v>
      </c>
      <c r="DM48" s="45" t="e">
        <f t="shared" si="71"/>
        <v>#REF!</v>
      </c>
      <c r="DN48" s="45" t="e">
        <f t="shared" si="72"/>
        <v>#REF!</v>
      </c>
      <c r="DO48" s="45" t="e">
        <f t="shared" si="73"/>
        <v>#REF!</v>
      </c>
      <c r="DP48" s="45" t="e">
        <f t="shared" si="74"/>
        <v>#REF!</v>
      </c>
      <c r="DQ48" s="45" t="e">
        <f t="shared" si="75"/>
        <v>#REF!</v>
      </c>
    </row>
    <row r="49" spans="1:121">
      <c r="A49" s="101">
        <v>48</v>
      </c>
      <c r="B49" s="135" t="e">
        <f t="shared" si="78"/>
        <v>#REF!</v>
      </c>
      <c r="C49" s="136" t="e">
        <f>B49+COUNTIF(B$2:$B49,B49)-1</f>
        <v>#REF!</v>
      </c>
      <c r="D49" s="137" t="str">
        <f>Tables!AI49</f>
        <v>Comoros, Union of the</v>
      </c>
      <c r="E49" s="138" t="e">
        <f t="shared" si="79"/>
        <v>#REF!</v>
      </c>
      <c r="F49" s="47" t="e">
        <f>SUMIFS(#REF!,#REF!,'Graph Tables'!$D49)</f>
        <v>#REF!</v>
      </c>
      <c r="G49" s="47" t="e">
        <f>SUMIFS(#REF!,#REF!,'Graph Tables'!$D49)</f>
        <v>#REF!</v>
      </c>
      <c r="H49" s="47" t="e">
        <f>SUMIFS(#REF!,#REF!,'Graph Tables'!$D49)</f>
        <v>#REF!</v>
      </c>
      <c r="I49" s="47" t="e">
        <f>SUMIFS(#REF!,#REF!,'Graph Tables'!$D49)</f>
        <v>#REF!</v>
      </c>
      <c r="J49" s="47" t="e">
        <f>SUMIFS(#REF!,#REF!,'Graph Tables'!$D49)</f>
        <v>#REF!</v>
      </c>
      <c r="K49" s="47" t="e">
        <f>SUMIFS(#REF!,#REF!,'Graph Tables'!$D49)</f>
        <v>#REF!</v>
      </c>
      <c r="L49" s="47" t="e">
        <f>SUMIFS(#REF!,#REF!,'Graph Tables'!$D49)</f>
        <v>#REF!</v>
      </c>
      <c r="M49" s="47" t="e">
        <f>SUMIFS(#REF!,#REF!,'Graph Tables'!$D49)</f>
        <v>#REF!</v>
      </c>
      <c r="N49" s="47" t="e">
        <f>SUMIFS(#REF!,#REF!,'Graph Tables'!$D49)</f>
        <v>#REF!</v>
      </c>
      <c r="O49" s="47" t="e">
        <f>SUMIFS(#REF!,#REF!,'Graph Tables'!$D49)</f>
        <v>#REF!</v>
      </c>
      <c r="P49" s="47" t="e">
        <f>SUMIFS(#REF!,#REF!,'Graph Tables'!$D49)</f>
        <v>#REF!</v>
      </c>
      <c r="Q49" s="47" t="e">
        <f>SUMIFS(#REF!,#REF!,'Graph Tables'!$D49)</f>
        <v>#REF!</v>
      </c>
      <c r="R49" s="47" t="e">
        <f>SUMIFS(#REF!,#REF!,'Graph Tables'!$D49)</f>
        <v>#REF!</v>
      </c>
      <c r="S49" s="47" t="e">
        <f>SUMIFS(#REF!,#REF!,'Graph Tables'!$D49)</f>
        <v>#REF!</v>
      </c>
      <c r="T49" s="47" t="e">
        <f>SUMIFS(#REF!,#REF!,'Graph Tables'!$D49)</f>
        <v>#REF!</v>
      </c>
      <c r="U49" s="47" t="e">
        <f>SUMIFS(#REF!,#REF!,'Graph Tables'!$D49)</f>
        <v>#REF!</v>
      </c>
      <c r="V49" s="47" t="e">
        <f>SUMIFS(#REF!,#REF!,'Graph Tables'!$D49)</f>
        <v>#REF!</v>
      </c>
      <c r="W49" s="47" t="e">
        <f>SUMIFS(#REF!,#REF!,'Graph Tables'!$D49)</f>
        <v>#REF!</v>
      </c>
      <c r="X49" s="47" t="e">
        <f>SUMIFS(#REF!,#REF!,'Graph Tables'!$D49)</f>
        <v>#REF!</v>
      </c>
      <c r="Y49" s="47" t="e">
        <f>SUMIFS(#REF!,#REF!,'Graph Tables'!$D49)</f>
        <v>#REF!</v>
      </c>
      <c r="Z49" s="47" t="e">
        <f>SUMIFS(#REF!,#REF!,'Graph Tables'!$D49)</f>
        <v>#REF!</v>
      </c>
      <c r="AA49" s="47" t="e">
        <f>SUMIFS(#REF!,#REF!,'Graph Tables'!$D49)</f>
        <v>#REF!</v>
      </c>
      <c r="AB49" s="47" t="e">
        <f>SUMIFS(#REF!,#REF!,'Graph Tables'!$D49)</f>
        <v>#REF!</v>
      </c>
      <c r="AC49" s="47" t="e">
        <f>SUMIFS(#REF!,#REF!,'Graph Tables'!$D49)</f>
        <v>#REF!</v>
      </c>
      <c r="AD49" s="47"/>
      <c r="AE49" s="49">
        <v>48</v>
      </c>
      <c r="AF49" t="e">
        <f t="shared" si="125"/>
        <v>#REF!</v>
      </c>
      <c r="AG49" s="45" t="e">
        <f t="shared" si="96"/>
        <v>#REF!</v>
      </c>
      <c r="AH49" s="47"/>
      <c r="AI49" s="101" t="e">
        <f t="shared" si="81"/>
        <v>#REF!</v>
      </c>
      <c r="AJ49" s="101" t="e">
        <f>AI49+COUNTIF(AI$2:$AI49,AI49)-1</f>
        <v>#REF!</v>
      </c>
      <c r="AK49" s="103" t="str">
        <f t="shared" si="2"/>
        <v>Comoros, Union of the</v>
      </c>
      <c r="AL49" s="71" t="e">
        <f t="shared" si="82"/>
        <v>#REF!</v>
      </c>
      <c r="AM49" s="45" t="e">
        <f t="shared" si="3"/>
        <v>#REF!</v>
      </c>
      <c r="AN49" s="45" t="e">
        <f t="shared" si="4"/>
        <v>#REF!</v>
      </c>
      <c r="AO49" s="45" t="e">
        <f t="shared" si="5"/>
        <v>#REF!</v>
      </c>
      <c r="AP49" s="45" t="e">
        <f t="shared" si="6"/>
        <v>#REF!</v>
      </c>
      <c r="AQ49" s="45" t="e">
        <f t="shared" si="7"/>
        <v>#REF!</v>
      </c>
      <c r="AR49" s="45" t="e">
        <f t="shared" si="8"/>
        <v>#REF!</v>
      </c>
      <c r="AS49" s="45" t="e">
        <f t="shared" si="9"/>
        <v>#REF!</v>
      </c>
      <c r="AT49" s="45" t="e">
        <f t="shared" si="10"/>
        <v>#REF!</v>
      </c>
      <c r="AU49" s="45" t="e">
        <f t="shared" si="11"/>
        <v>#REF!</v>
      </c>
      <c r="AV49" s="45" t="e">
        <f t="shared" si="12"/>
        <v>#REF!</v>
      </c>
      <c r="AW49" s="45" t="e">
        <f t="shared" si="13"/>
        <v>#REF!</v>
      </c>
      <c r="AX49" s="45" t="e">
        <f t="shared" si="14"/>
        <v>#REF!</v>
      </c>
      <c r="AY49" s="45" t="e">
        <f t="shared" si="15"/>
        <v>#REF!</v>
      </c>
      <c r="AZ49" s="45" t="e">
        <f t="shared" si="16"/>
        <v>#REF!</v>
      </c>
      <c r="BA49" s="45" t="e">
        <f t="shared" si="17"/>
        <v>#REF!</v>
      </c>
      <c r="BB49" s="45" t="e">
        <f t="shared" si="18"/>
        <v>#REF!</v>
      </c>
      <c r="BC49" s="45" t="e">
        <f t="shared" si="19"/>
        <v>#REF!</v>
      </c>
      <c r="BD49" s="45" t="e">
        <f t="shared" si="20"/>
        <v>#REF!</v>
      </c>
      <c r="BE49" s="45" t="e">
        <f t="shared" si="21"/>
        <v>#REF!</v>
      </c>
      <c r="BF49" s="45" t="e">
        <f t="shared" si="22"/>
        <v>#REF!</v>
      </c>
      <c r="BG49" s="45" t="e">
        <f t="shared" si="23"/>
        <v>#REF!</v>
      </c>
      <c r="BH49" s="45" t="e">
        <f t="shared" si="24"/>
        <v>#REF!</v>
      </c>
      <c r="BI49" s="45" t="e">
        <f t="shared" si="25"/>
        <v>#REF!</v>
      </c>
      <c r="BJ49" s="45" t="e">
        <f t="shared" si="26"/>
        <v>#REF!</v>
      </c>
      <c r="BK49" s="45"/>
      <c r="BL49" s="49">
        <v>48</v>
      </c>
      <c r="BM49" t="e">
        <f t="shared" si="126"/>
        <v>#REF!</v>
      </c>
      <c r="BN49" s="45" t="e">
        <f t="shared" si="97"/>
        <v>#REF!</v>
      </c>
      <c r="BO49" s="45">
        <f t="shared" si="101"/>
        <v>0</v>
      </c>
      <c r="BP49" s="45">
        <f t="shared" si="102"/>
        <v>0</v>
      </c>
      <c r="BQ49" s="45">
        <f t="shared" si="103"/>
        <v>0</v>
      </c>
      <c r="BR49" s="45">
        <f t="shared" si="104"/>
        <v>0</v>
      </c>
      <c r="BS49" s="45">
        <f t="shared" si="105"/>
        <v>0</v>
      </c>
      <c r="BT49" s="45">
        <f t="shared" si="106"/>
        <v>0</v>
      </c>
      <c r="BU49" s="45">
        <f t="shared" si="107"/>
        <v>0</v>
      </c>
      <c r="BV49" s="45">
        <f t="shared" si="108"/>
        <v>0</v>
      </c>
      <c r="BW49" s="45">
        <f t="shared" si="109"/>
        <v>0</v>
      </c>
      <c r="BX49" s="45">
        <f t="shared" si="110"/>
        <v>0</v>
      </c>
      <c r="BY49" s="45">
        <f t="shared" si="111"/>
        <v>0</v>
      </c>
      <c r="BZ49" s="45">
        <f t="shared" si="112"/>
        <v>0</v>
      </c>
      <c r="CA49" s="45">
        <f t="shared" si="113"/>
        <v>0</v>
      </c>
      <c r="CB49" s="45">
        <f t="shared" si="114"/>
        <v>0</v>
      </c>
      <c r="CC49" s="45">
        <f t="shared" si="115"/>
        <v>0</v>
      </c>
      <c r="CD49" s="45">
        <f t="shared" si="116"/>
        <v>0</v>
      </c>
      <c r="CE49" s="45">
        <f t="shared" si="117"/>
        <v>0</v>
      </c>
      <c r="CF49" s="45">
        <f t="shared" si="118"/>
        <v>0</v>
      </c>
      <c r="CG49" s="45">
        <f t="shared" si="119"/>
        <v>0</v>
      </c>
      <c r="CH49" s="45">
        <f t="shared" si="120"/>
        <v>0</v>
      </c>
      <c r="CI49" s="45">
        <f t="shared" si="121"/>
        <v>0</v>
      </c>
      <c r="CJ49" s="45">
        <f t="shared" si="122"/>
        <v>0</v>
      </c>
      <c r="CK49" s="45">
        <f t="shared" si="123"/>
        <v>0</v>
      </c>
      <c r="CL49" s="45">
        <f t="shared" si="124"/>
        <v>0</v>
      </c>
      <c r="CM49" s="45"/>
      <c r="CN49" s="106" t="e">
        <f t="shared" si="84"/>
        <v>#REF!</v>
      </c>
      <c r="CO49" s="106">
        <v>48</v>
      </c>
      <c r="CP49" s="101" t="e">
        <f t="shared" si="85"/>
        <v>#REF!</v>
      </c>
      <c r="CQ49" s="101" t="e">
        <f>CP49+COUNTIF($CP$2:CP49,CP49)-1</f>
        <v>#REF!</v>
      </c>
      <c r="CR49" s="103" t="str">
        <f t="shared" si="51"/>
        <v>Comoros, Union of the</v>
      </c>
      <c r="CS49" s="71" t="e">
        <f t="shared" si="86"/>
        <v>#REF!</v>
      </c>
      <c r="CT49" s="45" t="e">
        <f t="shared" si="52"/>
        <v>#REF!</v>
      </c>
      <c r="CU49" s="45" t="e">
        <f t="shared" si="53"/>
        <v>#REF!</v>
      </c>
      <c r="CV49" s="45" t="e">
        <f t="shared" si="54"/>
        <v>#REF!</v>
      </c>
      <c r="CW49" s="45" t="e">
        <f t="shared" si="55"/>
        <v>#REF!</v>
      </c>
      <c r="CX49" s="45" t="e">
        <f t="shared" si="56"/>
        <v>#REF!</v>
      </c>
      <c r="CY49" s="45" t="e">
        <f t="shared" si="57"/>
        <v>#REF!</v>
      </c>
      <c r="CZ49" s="45" t="e">
        <f t="shared" si="58"/>
        <v>#REF!</v>
      </c>
      <c r="DA49" s="45" t="e">
        <f t="shared" si="59"/>
        <v>#REF!</v>
      </c>
      <c r="DB49" s="45" t="e">
        <f t="shared" si="60"/>
        <v>#REF!</v>
      </c>
      <c r="DC49" s="45" t="e">
        <f t="shared" si="61"/>
        <v>#REF!</v>
      </c>
      <c r="DD49" s="45" t="e">
        <f t="shared" si="62"/>
        <v>#REF!</v>
      </c>
      <c r="DE49" s="45" t="e">
        <f t="shared" si="63"/>
        <v>#REF!</v>
      </c>
      <c r="DF49" s="45" t="e">
        <f t="shared" si="64"/>
        <v>#REF!</v>
      </c>
      <c r="DG49" s="45" t="e">
        <f t="shared" si="65"/>
        <v>#REF!</v>
      </c>
      <c r="DH49" s="45" t="e">
        <f t="shared" si="66"/>
        <v>#REF!</v>
      </c>
      <c r="DI49" s="45" t="e">
        <f t="shared" si="67"/>
        <v>#REF!</v>
      </c>
      <c r="DJ49" s="45" t="e">
        <f t="shared" si="68"/>
        <v>#REF!</v>
      </c>
      <c r="DK49" s="45" t="e">
        <f t="shared" si="69"/>
        <v>#REF!</v>
      </c>
      <c r="DL49" s="45" t="e">
        <f t="shared" si="70"/>
        <v>#REF!</v>
      </c>
      <c r="DM49" s="45" t="e">
        <f t="shared" si="71"/>
        <v>#REF!</v>
      </c>
      <c r="DN49" s="45" t="e">
        <f t="shared" si="72"/>
        <v>#REF!</v>
      </c>
      <c r="DO49" s="45" t="e">
        <f t="shared" si="73"/>
        <v>#REF!</v>
      </c>
      <c r="DP49" s="45" t="e">
        <f t="shared" si="74"/>
        <v>#REF!</v>
      </c>
      <c r="DQ49" s="45" t="e">
        <f t="shared" si="75"/>
        <v>#REF!</v>
      </c>
    </row>
    <row r="50" spans="1:121">
      <c r="A50" s="101">
        <v>49</v>
      </c>
      <c r="B50" s="135" t="e">
        <f t="shared" si="78"/>
        <v>#REF!</v>
      </c>
      <c r="C50" s="136" t="e">
        <f>B50+COUNTIF(B$2:$B50,B50)-1</f>
        <v>#REF!</v>
      </c>
      <c r="D50" s="137" t="str">
        <f>Tables!AI50</f>
        <v>Congo</v>
      </c>
      <c r="E50" s="138" t="e">
        <f t="shared" si="79"/>
        <v>#REF!</v>
      </c>
      <c r="F50" s="47" t="e">
        <f>SUMIFS(#REF!,#REF!,'Graph Tables'!$D50)</f>
        <v>#REF!</v>
      </c>
      <c r="G50" s="47" t="e">
        <f>SUMIFS(#REF!,#REF!,'Graph Tables'!$D50)</f>
        <v>#REF!</v>
      </c>
      <c r="H50" s="47" t="e">
        <f>SUMIFS(#REF!,#REF!,'Graph Tables'!$D50)</f>
        <v>#REF!</v>
      </c>
      <c r="I50" s="47" t="e">
        <f>SUMIFS(#REF!,#REF!,'Graph Tables'!$D50)</f>
        <v>#REF!</v>
      </c>
      <c r="J50" s="47" t="e">
        <f>SUMIFS(#REF!,#REF!,'Graph Tables'!$D50)</f>
        <v>#REF!</v>
      </c>
      <c r="K50" s="47" t="e">
        <f>SUMIFS(#REF!,#REF!,'Graph Tables'!$D50)</f>
        <v>#REF!</v>
      </c>
      <c r="L50" s="47" t="e">
        <f>SUMIFS(#REF!,#REF!,'Graph Tables'!$D50)</f>
        <v>#REF!</v>
      </c>
      <c r="M50" s="47" t="e">
        <f>SUMIFS(#REF!,#REF!,'Graph Tables'!$D50)</f>
        <v>#REF!</v>
      </c>
      <c r="N50" s="47" t="e">
        <f>SUMIFS(#REF!,#REF!,'Graph Tables'!$D50)</f>
        <v>#REF!</v>
      </c>
      <c r="O50" s="47" t="e">
        <f>SUMIFS(#REF!,#REF!,'Graph Tables'!$D50)</f>
        <v>#REF!</v>
      </c>
      <c r="P50" s="47" t="e">
        <f>SUMIFS(#REF!,#REF!,'Graph Tables'!$D50)</f>
        <v>#REF!</v>
      </c>
      <c r="Q50" s="47" t="e">
        <f>SUMIFS(#REF!,#REF!,'Graph Tables'!$D50)</f>
        <v>#REF!</v>
      </c>
      <c r="R50" s="47" t="e">
        <f>SUMIFS(#REF!,#REF!,'Graph Tables'!$D50)</f>
        <v>#REF!</v>
      </c>
      <c r="S50" s="47" t="e">
        <f>SUMIFS(#REF!,#REF!,'Graph Tables'!$D50)</f>
        <v>#REF!</v>
      </c>
      <c r="T50" s="47" t="e">
        <f>SUMIFS(#REF!,#REF!,'Graph Tables'!$D50)</f>
        <v>#REF!</v>
      </c>
      <c r="U50" s="47" t="e">
        <f>SUMIFS(#REF!,#REF!,'Graph Tables'!$D50)</f>
        <v>#REF!</v>
      </c>
      <c r="V50" s="47" t="e">
        <f>SUMIFS(#REF!,#REF!,'Graph Tables'!$D50)</f>
        <v>#REF!</v>
      </c>
      <c r="W50" s="47" t="e">
        <f>SUMIFS(#REF!,#REF!,'Graph Tables'!$D50)</f>
        <v>#REF!</v>
      </c>
      <c r="X50" s="47" t="e">
        <f>SUMIFS(#REF!,#REF!,'Graph Tables'!$D50)</f>
        <v>#REF!</v>
      </c>
      <c r="Y50" s="47" t="e">
        <f>SUMIFS(#REF!,#REF!,'Graph Tables'!$D50)</f>
        <v>#REF!</v>
      </c>
      <c r="Z50" s="47" t="e">
        <f>SUMIFS(#REF!,#REF!,'Graph Tables'!$D50)</f>
        <v>#REF!</v>
      </c>
      <c r="AA50" s="47" t="e">
        <f>SUMIFS(#REF!,#REF!,'Graph Tables'!$D50)</f>
        <v>#REF!</v>
      </c>
      <c r="AB50" s="47" t="e">
        <f>SUMIFS(#REF!,#REF!,'Graph Tables'!$D50)</f>
        <v>#REF!</v>
      </c>
      <c r="AC50" s="47" t="e">
        <f>SUMIFS(#REF!,#REF!,'Graph Tables'!$D50)</f>
        <v>#REF!</v>
      </c>
      <c r="AD50" s="47"/>
      <c r="AE50" s="49">
        <v>49</v>
      </c>
      <c r="AF50" t="e">
        <f t="shared" si="125"/>
        <v>#REF!</v>
      </c>
      <c r="AG50" s="45" t="e">
        <f t="shared" si="96"/>
        <v>#REF!</v>
      </c>
      <c r="AH50" s="47"/>
      <c r="AI50" s="101" t="e">
        <f t="shared" si="81"/>
        <v>#REF!</v>
      </c>
      <c r="AJ50" s="101" t="e">
        <f>AI50+COUNTIF(AI$2:$AI50,AI50)-1</f>
        <v>#REF!</v>
      </c>
      <c r="AK50" s="103" t="str">
        <f t="shared" si="2"/>
        <v>Congo</v>
      </c>
      <c r="AL50" s="71" t="e">
        <f t="shared" si="82"/>
        <v>#REF!</v>
      </c>
      <c r="AM50" s="45" t="e">
        <f t="shared" si="3"/>
        <v>#REF!</v>
      </c>
      <c r="AN50" s="45" t="e">
        <f t="shared" si="4"/>
        <v>#REF!</v>
      </c>
      <c r="AO50" s="45" t="e">
        <f t="shared" si="5"/>
        <v>#REF!</v>
      </c>
      <c r="AP50" s="45" t="e">
        <f t="shared" si="6"/>
        <v>#REF!</v>
      </c>
      <c r="AQ50" s="45" t="e">
        <f t="shared" si="7"/>
        <v>#REF!</v>
      </c>
      <c r="AR50" s="45" t="e">
        <f t="shared" si="8"/>
        <v>#REF!</v>
      </c>
      <c r="AS50" s="45" t="e">
        <f t="shared" si="9"/>
        <v>#REF!</v>
      </c>
      <c r="AT50" s="45" t="e">
        <f t="shared" si="10"/>
        <v>#REF!</v>
      </c>
      <c r="AU50" s="45" t="e">
        <f t="shared" si="11"/>
        <v>#REF!</v>
      </c>
      <c r="AV50" s="45" t="e">
        <f t="shared" si="12"/>
        <v>#REF!</v>
      </c>
      <c r="AW50" s="45" t="e">
        <f t="shared" si="13"/>
        <v>#REF!</v>
      </c>
      <c r="AX50" s="45" t="e">
        <f t="shared" si="14"/>
        <v>#REF!</v>
      </c>
      <c r="AY50" s="45" t="e">
        <f t="shared" si="15"/>
        <v>#REF!</v>
      </c>
      <c r="AZ50" s="45" t="e">
        <f t="shared" si="16"/>
        <v>#REF!</v>
      </c>
      <c r="BA50" s="45" t="e">
        <f t="shared" si="17"/>
        <v>#REF!</v>
      </c>
      <c r="BB50" s="45" t="e">
        <f t="shared" si="18"/>
        <v>#REF!</v>
      </c>
      <c r="BC50" s="45" t="e">
        <f t="shared" si="19"/>
        <v>#REF!</v>
      </c>
      <c r="BD50" s="45" t="e">
        <f t="shared" si="20"/>
        <v>#REF!</v>
      </c>
      <c r="BE50" s="45" t="e">
        <f t="shared" si="21"/>
        <v>#REF!</v>
      </c>
      <c r="BF50" s="45" t="e">
        <f t="shared" si="22"/>
        <v>#REF!</v>
      </c>
      <c r="BG50" s="45" t="e">
        <f t="shared" si="23"/>
        <v>#REF!</v>
      </c>
      <c r="BH50" s="45" t="e">
        <f t="shared" si="24"/>
        <v>#REF!</v>
      </c>
      <c r="BI50" s="45" t="e">
        <f t="shared" si="25"/>
        <v>#REF!</v>
      </c>
      <c r="BJ50" s="45" t="e">
        <f t="shared" si="26"/>
        <v>#REF!</v>
      </c>
      <c r="BK50" s="45"/>
      <c r="BL50" s="49">
        <v>49</v>
      </c>
      <c r="BM50" t="e">
        <f t="shared" si="126"/>
        <v>#REF!</v>
      </c>
      <c r="BN50" s="45" t="e">
        <f t="shared" si="97"/>
        <v>#REF!</v>
      </c>
      <c r="BO50" s="45">
        <f t="shared" si="101"/>
        <v>0</v>
      </c>
      <c r="BP50" s="45">
        <f t="shared" si="102"/>
        <v>0</v>
      </c>
      <c r="BQ50" s="45">
        <f t="shared" si="103"/>
        <v>0</v>
      </c>
      <c r="BR50" s="45">
        <f t="shared" si="104"/>
        <v>0</v>
      </c>
      <c r="BS50" s="45">
        <f t="shared" si="105"/>
        <v>0</v>
      </c>
      <c r="BT50" s="45">
        <f t="shared" si="106"/>
        <v>0</v>
      </c>
      <c r="BU50" s="45">
        <f t="shared" si="107"/>
        <v>0</v>
      </c>
      <c r="BV50" s="45">
        <f t="shared" si="108"/>
        <v>0</v>
      </c>
      <c r="BW50" s="45">
        <f t="shared" si="109"/>
        <v>0</v>
      </c>
      <c r="BX50" s="45">
        <f t="shared" si="110"/>
        <v>0</v>
      </c>
      <c r="BY50" s="45">
        <f t="shared" si="111"/>
        <v>0</v>
      </c>
      <c r="BZ50" s="45">
        <f t="shared" si="112"/>
        <v>0</v>
      </c>
      <c r="CA50" s="45">
        <f t="shared" si="113"/>
        <v>0</v>
      </c>
      <c r="CB50" s="45">
        <f t="shared" si="114"/>
        <v>0</v>
      </c>
      <c r="CC50" s="45">
        <f t="shared" si="115"/>
        <v>0</v>
      </c>
      <c r="CD50" s="45">
        <f t="shared" si="116"/>
        <v>0</v>
      </c>
      <c r="CE50" s="45">
        <f t="shared" si="117"/>
        <v>0</v>
      </c>
      <c r="CF50" s="45">
        <f t="shared" si="118"/>
        <v>0</v>
      </c>
      <c r="CG50" s="45">
        <f t="shared" si="119"/>
        <v>0</v>
      </c>
      <c r="CH50" s="45">
        <f t="shared" si="120"/>
        <v>0</v>
      </c>
      <c r="CI50" s="45">
        <f t="shared" si="121"/>
        <v>0</v>
      </c>
      <c r="CJ50" s="45">
        <f t="shared" si="122"/>
        <v>0</v>
      </c>
      <c r="CK50" s="45">
        <f t="shared" si="123"/>
        <v>0</v>
      </c>
      <c r="CL50" s="45">
        <f t="shared" si="124"/>
        <v>0</v>
      </c>
      <c r="CM50" s="45"/>
      <c r="CN50" s="106" t="e">
        <f t="shared" si="84"/>
        <v>#REF!</v>
      </c>
      <c r="CO50" s="106">
        <v>49</v>
      </c>
      <c r="CP50" s="101" t="e">
        <f t="shared" si="85"/>
        <v>#REF!</v>
      </c>
      <c r="CQ50" s="101" t="e">
        <f>CP50+COUNTIF($CP$2:CP50,CP50)-1</f>
        <v>#REF!</v>
      </c>
      <c r="CR50" s="103" t="str">
        <f t="shared" si="51"/>
        <v>Congo</v>
      </c>
      <c r="CS50" s="71" t="e">
        <f t="shared" si="86"/>
        <v>#REF!</v>
      </c>
      <c r="CT50" s="45" t="e">
        <f t="shared" si="52"/>
        <v>#REF!</v>
      </c>
      <c r="CU50" s="45" t="e">
        <f t="shared" si="53"/>
        <v>#REF!</v>
      </c>
      <c r="CV50" s="45" t="e">
        <f t="shared" si="54"/>
        <v>#REF!</v>
      </c>
      <c r="CW50" s="45" t="e">
        <f t="shared" si="55"/>
        <v>#REF!</v>
      </c>
      <c r="CX50" s="45" t="e">
        <f t="shared" si="56"/>
        <v>#REF!</v>
      </c>
      <c r="CY50" s="45" t="e">
        <f t="shared" si="57"/>
        <v>#REF!</v>
      </c>
      <c r="CZ50" s="45" t="e">
        <f t="shared" si="58"/>
        <v>#REF!</v>
      </c>
      <c r="DA50" s="45" t="e">
        <f t="shared" si="59"/>
        <v>#REF!</v>
      </c>
      <c r="DB50" s="45" t="e">
        <f t="shared" si="60"/>
        <v>#REF!</v>
      </c>
      <c r="DC50" s="45" t="e">
        <f t="shared" si="61"/>
        <v>#REF!</v>
      </c>
      <c r="DD50" s="45" t="e">
        <f t="shared" si="62"/>
        <v>#REF!</v>
      </c>
      <c r="DE50" s="45" t="e">
        <f t="shared" si="63"/>
        <v>#REF!</v>
      </c>
      <c r="DF50" s="45" t="e">
        <f t="shared" si="64"/>
        <v>#REF!</v>
      </c>
      <c r="DG50" s="45" t="e">
        <f t="shared" si="65"/>
        <v>#REF!</v>
      </c>
      <c r="DH50" s="45" t="e">
        <f t="shared" si="66"/>
        <v>#REF!</v>
      </c>
      <c r="DI50" s="45" t="e">
        <f t="shared" si="67"/>
        <v>#REF!</v>
      </c>
      <c r="DJ50" s="45" t="e">
        <f t="shared" si="68"/>
        <v>#REF!</v>
      </c>
      <c r="DK50" s="45" t="e">
        <f t="shared" si="69"/>
        <v>#REF!</v>
      </c>
      <c r="DL50" s="45" t="e">
        <f t="shared" si="70"/>
        <v>#REF!</v>
      </c>
      <c r="DM50" s="45" t="e">
        <f t="shared" si="71"/>
        <v>#REF!</v>
      </c>
      <c r="DN50" s="45" t="e">
        <f t="shared" si="72"/>
        <v>#REF!</v>
      </c>
      <c r="DO50" s="45" t="e">
        <f t="shared" si="73"/>
        <v>#REF!</v>
      </c>
      <c r="DP50" s="45" t="e">
        <f t="shared" si="74"/>
        <v>#REF!</v>
      </c>
      <c r="DQ50" s="45" t="e">
        <f t="shared" si="75"/>
        <v>#REF!</v>
      </c>
    </row>
    <row r="51" spans="1:121">
      <c r="A51" s="101">
        <v>50</v>
      </c>
      <c r="B51" s="135" t="e">
        <f t="shared" si="78"/>
        <v>#REF!</v>
      </c>
      <c r="C51" s="136" t="e">
        <f>B51+COUNTIF(B$2:$B51,B51)-1</f>
        <v>#REF!</v>
      </c>
      <c r="D51" s="137" t="str">
        <f>Tables!AI51</f>
        <v>Congo</v>
      </c>
      <c r="E51" s="138" t="e">
        <f t="shared" si="79"/>
        <v>#REF!</v>
      </c>
      <c r="F51" s="47" t="e">
        <f>SUMIFS(#REF!,#REF!,'Graph Tables'!$D51)</f>
        <v>#REF!</v>
      </c>
      <c r="G51" s="47" t="e">
        <f>SUMIFS(#REF!,#REF!,'Graph Tables'!$D51)</f>
        <v>#REF!</v>
      </c>
      <c r="H51" s="47" t="e">
        <f>SUMIFS(#REF!,#REF!,'Graph Tables'!$D51)</f>
        <v>#REF!</v>
      </c>
      <c r="I51" s="47" t="e">
        <f>SUMIFS(#REF!,#REF!,'Graph Tables'!$D51)</f>
        <v>#REF!</v>
      </c>
      <c r="J51" s="47" t="e">
        <f>SUMIFS(#REF!,#REF!,'Graph Tables'!$D51)</f>
        <v>#REF!</v>
      </c>
      <c r="K51" s="47" t="e">
        <f>SUMIFS(#REF!,#REF!,'Graph Tables'!$D51)</f>
        <v>#REF!</v>
      </c>
      <c r="L51" s="47" t="e">
        <f>SUMIFS(#REF!,#REF!,'Graph Tables'!$D51)</f>
        <v>#REF!</v>
      </c>
      <c r="M51" s="47" t="e">
        <f>SUMIFS(#REF!,#REF!,'Graph Tables'!$D51)</f>
        <v>#REF!</v>
      </c>
      <c r="N51" s="47" t="e">
        <f>SUMIFS(#REF!,#REF!,'Graph Tables'!$D51)</f>
        <v>#REF!</v>
      </c>
      <c r="O51" s="47" t="e">
        <f>SUMIFS(#REF!,#REF!,'Graph Tables'!$D51)</f>
        <v>#REF!</v>
      </c>
      <c r="P51" s="47" t="e">
        <f>SUMIFS(#REF!,#REF!,'Graph Tables'!$D51)</f>
        <v>#REF!</v>
      </c>
      <c r="Q51" s="47" t="e">
        <f>SUMIFS(#REF!,#REF!,'Graph Tables'!$D51)</f>
        <v>#REF!</v>
      </c>
      <c r="R51" s="47" t="e">
        <f>SUMIFS(#REF!,#REF!,'Graph Tables'!$D51)</f>
        <v>#REF!</v>
      </c>
      <c r="S51" s="47" t="e">
        <f>SUMIFS(#REF!,#REF!,'Graph Tables'!$D51)</f>
        <v>#REF!</v>
      </c>
      <c r="T51" s="47" t="e">
        <f>SUMIFS(#REF!,#REF!,'Graph Tables'!$D51)</f>
        <v>#REF!</v>
      </c>
      <c r="U51" s="47" t="e">
        <f>SUMIFS(#REF!,#REF!,'Graph Tables'!$D51)</f>
        <v>#REF!</v>
      </c>
      <c r="V51" s="47" t="e">
        <f>SUMIFS(#REF!,#REF!,'Graph Tables'!$D51)</f>
        <v>#REF!</v>
      </c>
      <c r="W51" s="47" t="e">
        <f>SUMIFS(#REF!,#REF!,'Graph Tables'!$D51)</f>
        <v>#REF!</v>
      </c>
      <c r="X51" s="47" t="e">
        <f>SUMIFS(#REF!,#REF!,'Graph Tables'!$D51)</f>
        <v>#REF!</v>
      </c>
      <c r="Y51" s="47" t="e">
        <f>SUMIFS(#REF!,#REF!,'Graph Tables'!$D51)</f>
        <v>#REF!</v>
      </c>
      <c r="Z51" s="47" t="e">
        <f>SUMIFS(#REF!,#REF!,'Graph Tables'!$D51)</f>
        <v>#REF!</v>
      </c>
      <c r="AA51" s="47" t="e">
        <f>SUMIFS(#REF!,#REF!,'Graph Tables'!$D51)</f>
        <v>#REF!</v>
      </c>
      <c r="AB51" s="47" t="e">
        <f>SUMIFS(#REF!,#REF!,'Graph Tables'!$D51)</f>
        <v>#REF!</v>
      </c>
      <c r="AC51" s="47" t="e">
        <f>SUMIFS(#REF!,#REF!,'Graph Tables'!$D51)</f>
        <v>#REF!</v>
      </c>
      <c r="AD51" s="47"/>
      <c r="AE51" s="49">
        <v>50</v>
      </c>
      <c r="AF51" t="e">
        <f t="shared" si="125"/>
        <v>#REF!</v>
      </c>
      <c r="AG51" s="45" t="e">
        <f t="shared" si="96"/>
        <v>#REF!</v>
      </c>
      <c r="AH51" s="47"/>
      <c r="AI51" s="101" t="e">
        <f t="shared" si="81"/>
        <v>#REF!</v>
      </c>
      <c r="AJ51" s="101" t="e">
        <f>AI51+COUNTIF(AI$2:$AI51,AI51)-1</f>
        <v>#REF!</v>
      </c>
      <c r="AK51" s="103" t="str">
        <f t="shared" si="2"/>
        <v>Congo</v>
      </c>
      <c r="AL51" s="71" t="e">
        <f t="shared" si="82"/>
        <v>#REF!</v>
      </c>
      <c r="AM51" s="45" t="e">
        <f t="shared" si="3"/>
        <v>#REF!</v>
      </c>
      <c r="AN51" s="45" t="e">
        <f t="shared" si="4"/>
        <v>#REF!</v>
      </c>
      <c r="AO51" s="45" t="e">
        <f t="shared" si="5"/>
        <v>#REF!</v>
      </c>
      <c r="AP51" s="45" t="e">
        <f t="shared" si="6"/>
        <v>#REF!</v>
      </c>
      <c r="AQ51" s="45" t="e">
        <f t="shared" si="7"/>
        <v>#REF!</v>
      </c>
      <c r="AR51" s="45" t="e">
        <f t="shared" si="8"/>
        <v>#REF!</v>
      </c>
      <c r="AS51" s="45" t="e">
        <f t="shared" si="9"/>
        <v>#REF!</v>
      </c>
      <c r="AT51" s="45" t="e">
        <f t="shared" si="10"/>
        <v>#REF!</v>
      </c>
      <c r="AU51" s="45" t="e">
        <f t="shared" si="11"/>
        <v>#REF!</v>
      </c>
      <c r="AV51" s="45" t="e">
        <f t="shared" si="12"/>
        <v>#REF!</v>
      </c>
      <c r="AW51" s="45" t="e">
        <f t="shared" si="13"/>
        <v>#REF!</v>
      </c>
      <c r="AX51" s="45" t="e">
        <f t="shared" si="14"/>
        <v>#REF!</v>
      </c>
      <c r="AY51" s="45" t="e">
        <f t="shared" si="15"/>
        <v>#REF!</v>
      </c>
      <c r="AZ51" s="45" t="e">
        <f t="shared" si="16"/>
        <v>#REF!</v>
      </c>
      <c r="BA51" s="45" t="e">
        <f t="shared" si="17"/>
        <v>#REF!</v>
      </c>
      <c r="BB51" s="45" t="e">
        <f t="shared" si="18"/>
        <v>#REF!</v>
      </c>
      <c r="BC51" s="45" t="e">
        <f t="shared" si="19"/>
        <v>#REF!</v>
      </c>
      <c r="BD51" s="45" t="e">
        <f t="shared" si="20"/>
        <v>#REF!</v>
      </c>
      <c r="BE51" s="45" t="e">
        <f t="shared" si="21"/>
        <v>#REF!</v>
      </c>
      <c r="BF51" s="45" t="e">
        <f t="shared" si="22"/>
        <v>#REF!</v>
      </c>
      <c r="BG51" s="45" t="e">
        <f t="shared" si="23"/>
        <v>#REF!</v>
      </c>
      <c r="BH51" s="45" t="e">
        <f t="shared" si="24"/>
        <v>#REF!</v>
      </c>
      <c r="BI51" s="45" t="e">
        <f t="shared" si="25"/>
        <v>#REF!</v>
      </c>
      <c r="BJ51" s="45" t="e">
        <f t="shared" si="26"/>
        <v>#REF!</v>
      </c>
      <c r="BK51" s="45"/>
      <c r="BL51" s="49">
        <v>50</v>
      </c>
      <c r="BM51" t="e">
        <f t="shared" si="126"/>
        <v>#REF!</v>
      </c>
      <c r="BN51" s="45" t="e">
        <f t="shared" si="97"/>
        <v>#REF!</v>
      </c>
      <c r="BO51" s="45">
        <f t="shared" si="101"/>
        <v>0</v>
      </c>
      <c r="BP51" s="45">
        <f t="shared" si="102"/>
        <v>0</v>
      </c>
      <c r="BQ51" s="45">
        <f t="shared" si="103"/>
        <v>0</v>
      </c>
      <c r="BR51" s="45">
        <f t="shared" si="104"/>
        <v>0</v>
      </c>
      <c r="BS51" s="45">
        <f t="shared" si="105"/>
        <v>0</v>
      </c>
      <c r="BT51" s="45">
        <f t="shared" si="106"/>
        <v>0</v>
      </c>
      <c r="BU51" s="45">
        <f t="shared" si="107"/>
        <v>0</v>
      </c>
      <c r="BV51" s="45">
        <f t="shared" si="108"/>
        <v>0</v>
      </c>
      <c r="BW51" s="45">
        <f t="shared" si="109"/>
        <v>0</v>
      </c>
      <c r="BX51" s="45">
        <f t="shared" si="110"/>
        <v>0</v>
      </c>
      <c r="BY51" s="45">
        <f t="shared" si="111"/>
        <v>0</v>
      </c>
      <c r="BZ51" s="45">
        <f t="shared" si="112"/>
        <v>0</v>
      </c>
      <c r="CA51" s="45">
        <f t="shared" si="113"/>
        <v>0</v>
      </c>
      <c r="CB51" s="45">
        <f t="shared" si="114"/>
        <v>0</v>
      </c>
      <c r="CC51" s="45">
        <f t="shared" si="115"/>
        <v>0</v>
      </c>
      <c r="CD51" s="45">
        <f t="shared" si="116"/>
        <v>0</v>
      </c>
      <c r="CE51" s="45">
        <f t="shared" si="117"/>
        <v>0</v>
      </c>
      <c r="CF51" s="45">
        <f t="shared" si="118"/>
        <v>0</v>
      </c>
      <c r="CG51" s="45">
        <f t="shared" si="119"/>
        <v>0</v>
      </c>
      <c r="CH51" s="45">
        <f t="shared" si="120"/>
        <v>0</v>
      </c>
      <c r="CI51" s="45">
        <f t="shared" si="121"/>
        <v>0</v>
      </c>
      <c r="CJ51" s="45">
        <f t="shared" si="122"/>
        <v>0</v>
      </c>
      <c r="CK51" s="45">
        <f t="shared" si="123"/>
        <v>0</v>
      </c>
      <c r="CL51" s="45">
        <f t="shared" si="124"/>
        <v>0</v>
      </c>
      <c r="CM51" s="45"/>
      <c r="CN51" s="106" t="e">
        <f t="shared" si="84"/>
        <v>#REF!</v>
      </c>
      <c r="CO51" s="106">
        <v>50</v>
      </c>
      <c r="CP51" s="101" t="e">
        <f t="shared" si="85"/>
        <v>#REF!</v>
      </c>
      <c r="CQ51" s="101" t="e">
        <f>CP51+COUNTIF($CP$2:CP51,CP51)-1</f>
        <v>#REF!</v>
      </c>
      <c r="CR51" s="103" t="str">
        <f t="shared" si="51"/>
        <v>Congo</v>
      </c>
      <c r="CS51" s="71" t="e">
        <f t="shared" si="86"/>
        <v>#REF!</v>
      </c>
      <c r="CT51" s="45" t="e">
        <f t="shared" si="52"/>
        <v>#REF!</v>
      </c>
      <c r="CU51" s="45" t="e">
        <f t="shared" si="53"/>
        <v>#REF!</v>
      </c>
      <c r="CV51" s="45" t="e">
        <f t="shared" si="54"/>
        <v>#REF!</v>
      </c>
      <c r="CW51" s="45" t="e">
        <f t="shared" si="55"/>
        <v>#REF!</v>
      </c>
      <c r="CX51" s="45" t="e">
        <f t="shared" si="56"/>
        <v>#REF!</v>
      </c>
      <c r="CY51" s="45" t="e">
        <f t="shared" si="57"/>
        <v>#REF!</v>
      </c>
      <c r="CZ51" s="45" t="e">
        <f t="shared" si="58"/>
        <v>#REF!</v>
      </c>
      <c r="DA51" s="45" t="e">
        <f t="shared" si="59"/>
        <v>#REF!</v>
      </c>
      <c r="DB51" s="45" t="e">
        <f t="shared" si="60"/>
        <v>#REF!</v>
      </c>
      <c r="DC51" s="45" t="e">
        <f t="shared" si="61"/>
        <v>#REF!</v>
      </c>
      <c r="DD51" s="45" t="e">
        <f t="shared" si="62"/>
        <v>#REF!</v>
      </c>
      <c r="DE51" s="45" t="e">
        <f t="shared" si="63"/>
        <v>#REF!</v>
      </c>
      <c r="DF51" s="45" t="e">
        <f t="shared" si="64"/>
        <v>#REF!</v>
      </c>
      <c r="DG51" s="45" t="e">
        <f t="shared" si="65"/>
        <v>#REF!</v>
      </c>
      <c r="DH51" s="45" t="e">
        <f t="shared" si="66"/>
        <v>#REF!</v>
      </c>
      <c r="DI51" s="45" t="e">
        <f t="shared" si="67"/>
        <v>#REF!</v>
      </c>
      <c r="DJ51" s="45" t="e">
        <f t="shared" si="68"/>
        <v>#REF!</v>
      </c>
      <c r="DK51" s="45" t="e">
        <f t="shared" si="69"/>
        <v>#REF!</v>
      </c>
      <c r="DL51" s="45" t="e">
        <f t="shared" si="70"/>
        <v>#REF!</v>
      </c>
      <c r="DM51" s="45" t="e">
        <f t="shared" si="71"/>
        <v>#REF!</v>
      </c>
      <c r="DN51" s="45" t="e">
        <f t="shared" si="72"/>
        <v>#REF!</v>
      </c>
      <c r="DO51" s="45" t="e">
        <f t="shared" si="73"/>
        <v>#REF!</v>
      </c>
      <c r="DP51" s="45" t="e">
        <f t="shared" si="74"/>
        <v>#REF!</v>
      </c>
      <c r="DQ51" s="45" t="e">
        <f t="shared" si="75"/>
        <v>#REF!</v>
      </c>
    </row>
    <row r="52" spans="1:121">
      <c r="A52" s="101">
        <v>51</v>
      </c>
      <c r="B52" s="135" t="e">
        <f t="shared" si="78"/>
        <v>#REF!</v>
      </c>
      <c r="C52" s="136" t="e">
        <f>B52+COUNTIF(B$2:$B52,B52)-1</f>
        <v>#REF!</v>
      </c>
      <c r="D52" s="137" t="str">
        <f>Tables!AI52</f>
        <v>Cook Islands</v>
      </c>
      <c r="E52" s="138" t="e">
        <f t="shared" si="79"/>
        <v>#REF!</v>
      </c>
      <c r="F52" s="47" t="e">
        <f>SUMIFS(#REF!,#REF!,'Graph Tables'!$D52)</f>
        <v>#REF!</v>
      </c>
      <c r="G52" s="47" t="e">
        <f>SUMIFS(#REF!,#REF!,'Graph Tables'!$D52)</f>
        <v>#REF!</v>
      </c>
      <c r="H52" s="47" t="e">
        <f>SUMIFS(#REF!,#REF!,'Graph Tables'!$D52)</f>
        <v>#REF!</v>
      </c>
      <c r="I52" s="47" t="e">
        <f>SUMIFS(#REF!,#REF!,'Graph Tables'!$D52)</f>
        <v>#REF!</v>
      </c>
      <c r="J52" s="47" t="e">
        <f>SUMIFS(#REF!,#REF!,'Graph Tables'!$D52)</f>
        <v>#REF!</v>
      </c>
      <c r="K52" s="47" t="e">
        <f>SUMIFS(#REF!,#REF!,'Graph Tables'!$D52)</f>
        <v>#REF!</v>
      </c>
      <c r="L52" s="47" t="e">
        <f>SUMIFS(#REF!,#REF!,'Graph Tables'!$D52)</f>
        <v>#REF!</v>
      </c>
      <c r="M52" s="47" t="e">
        <f>SUMIFS(#REF!,#REF!,'Graph Tables'!$D52)</f>
        <v>#REF!</v>
      </c>
      <c r="N52" s="47" t="e">
        <f>SUMIFS(#REF!,#REF!,'Graph Tables'!$D52)</f>
        <v>#REF!</v>
      </c>
      <c r="O52" s="47" t="e">
        <f>SUMIFS(#REF!,#REF!,'Graph Tables'!$D52)</f>
        <v>#REF!</v>
      </c>
      <c r="P52" s="47" t="e">
        <f>SUMIFS(#REF!,#REF!,'Graph Tables'!$D52)</f>
        <v>#REF!</v>
      </c>
      <c r="Q52" s="47" t="e">
        <f>SUMIFS(#REF!,#REF!,'Graph Tables'!$D52)</f>
        <v>#REF!</v>
      </c>
      <c r="R52" s="47" t="e">
        <f>SUMIFS(#REF!,#REF!,'Graph Tables'!$D52)</f>
        <v>#REF!</v>
      </c>
      <c r="S52" s="47" t="e">
        <f>SUMIFS(#REF!,#REF!,'Graph Tables'!$D52)</f>
        <v>#REF!</v>
      </c>
      <c r="T52" s="47" t="e">
        <f>SUMIFS(#REF!,#REF!,'Graph Tables'!$D52)</f>
        <v>#REF!</v>
      </c>
      <c r="U52" s="47" t="e">
        <f>SUMIFS(#REF!,#REF!,'Graph Tables'!$D52)</f>
        <v>#REF!</v>
      </c>
      <c r="V52" s="47" t="e">
        <f>SUMIFS(#REF!,#REF!,'Graph Tables'!$D52)</f>
        <v>#REF!</v>
      </c>
      <c r="W52" s="47" t="e">
        <f>SUMIFS(#REF!,#REF!,'Graph Tables'!$D52)</f>
        <v>#REF!</v>
      </c>
      <c r="X52" s="47" t="e">
        <f>SUMIFS(#REF!,#REF!,'Graph Tables'!$D52)</f>
        <v>#REF!</v>
      </c>
      <c r="Y52" s="47" t="e">
        <f>SUMIFS(#REF!,#REF!,'Graph Tables'!$D52)</f>
        <v>#REF!</v>
      </c>
      <c r="Z52" s="47" t="e">
        <f>SUMIFS(#REF!,#REF!,'Graph Tables'!$D52)</f>
        <v>#REF!</v>
      </c>
      <c r="AA52" s="47" t="e">
        <f>SUMIFS(#REF!,#REF!,'Graph Tables'!$D52)</f>
        <v>#REF!</v>
      </c>
      <c r="AB52" s="47" t="e">
        <f>SUMIFS(#REF!,#REF!,'Graph Tables'!$D52)</f>
        <v>#REF!</v>
      </c>
      <c r="AC52" s="47" t="e">
        <f>SUMIFS(#REF!,#REF!,'Graph Tables'!$D52)</f>
        <v>#REF!</v>
      </c>
      <c r="AD52" s="47"/>
      <c r="AE52" s="49">
        <v>51</v>
      </c>
      <c r="AF52" t="e">
        <f t="shared" si="125"/>
        <v>#REF!</v>
      </c>
      <c r="AG52" s="45" t="e">
        <f t="shared" si="96"/>
        <v>#REF!</v>
      </c>
      <c r="AH52" s="47"/>
      <c r="AI52" s="101" t="e">
        <f t="shared" si="81"/>
        <v>#REF!</v>
      </c>
      <c r="AJ52" s="101" t="e">
        <f>AI52+COUNTIF(AI$2:$AI52,AI52)-1</f>
        <v>#REF!</v>
      </c>
      <c r="AK52" s="103" t="str">
        <f t="shared" si="2"/>
        <v>Cook Islands</v>
      </c>
      <c r="AL52" s="71" t="e">
        <f t="shared" si="82"/>
        <v>#REF!</v>
      </c>
      <c r="AM52" s="45" t="e">
        <f t="shared" si="3"/>
        <v>#REF!</v>
      </c>
      <c r="AN52" s="45" t="e">
        <f t="shared" si="4"/>
        <v>#REF!</v>
      </c>
      <c r="AO52" s="45" t="e">
        <f t="shared" si="5"/>
        <v>#REF!</v>
      </c>
      <c r="AP52" s="45" t="e">
        <f t="shared" si="6"/>
        <v>#REF!</v>
      </c>
      <c r="AQ52" s="45" t="e">
        <f t="shared" si="7"/>
        <v>#REF!</v>
      </c>
      <c r="AR52" s="45" t="e">
        <f t="shared" si="8"/>
        <v>#REF!</v>
      </c>
      <c r="AS52" s="45" t="e">
        <f t="shared" si="9"/>
        <v>#REF!</v>
      </c>
      <c r="AT52" s="45" t="e">
        <f t="shared" si="10"/>
        <v>#REF!</v>
      </c>
      <c r="AU52" s="45" t="e">
        <f t="shared" si="11"/>
        <v>#REF!</v>
      </c>
      <c r="AV52" s="45" t="e">
        <f t="shared" si="12"/>
        <v>#REF!</v>
      </c>
      <c r="AW52" s="45" t="e">
        <f t="shared" si="13"/>
        <v>#REF!</v>
      </c>
      <c r="AX52" s="45" t="e">
        <f t="shared" si="14"/>
        <v>#REF!</v>
      </c>
      <c r="AY52" s="45" t="e">
        <f t="shared" si="15"/>
        <v>#REF!</v>
      </c>
      <c r="AZ52" s="45" t="e">
        <f t="shared" si="16"/>
        <v>#REF!</v>
      </c>
      <c r="BA52" s="45" t="e">
        <f t="shared" si="17"/>
        <v>#REF!</v>
      </c>
      <c r="BB52" s="45" t="e">
        <f t="shared" si="18"/>
        <v>#REF!</v>
      </c>
      <c r="BC52" s="45" t="e">
        <f t="shared" si="19"/>
        <v>#REF!</v>
      </c>
      <c r="BD52" s="45" t="e">
        <f t="shared" si="20"/>
        <v>#REF!</v>
      </c>
      <c r="BE52" s="45" t="e">
        <f t="shared" si="21"/>
        <v>#REF!</v>
      </c>
      <c r="BF52" s="45" t="e">
        <f t="shared" si="22"/>
        <v>#REF!</v>
      </c>
      <c r="BG52" s="45" t="e">
        <f t="shared" si="23"/>
        <v>#REF!</v>
      </c>
      <c r="BH52" s="45" t="e">
        <f t="shared" si="24"/>
        <v>#REF!</v>
      </c>
      <c r="BI52" s="45" t="e">
        <f t="shared" si="25"/>
        <v>#REF!</v>
      </c>
      <c r="BJ52" s="45" t="e">
        <f t="shared" si="26"/>
        <v>#REF!</v>
      </c>
      <c r="BK52" s="45"/>
      <c r="BL52" s="49">
        <v>51</v>
      </c>
      <c r="BM52" t="e">
        <f t="shared" si="126"/>
        <v>#REF!</v>
      </c>
      <c r="BN52" s="45" t="e">
        <f t="shared" si="97"/>
        <v>#REF!</v>
      </c>
      <c r="BO52" s="45">
        <f t="shared" si="101"/>
        <v>0</v>
      </c>
      <c r="BP52" s="45">
        <f t="shared" si="102"/>
        <v>0</v>
      </c>
      <c r="BQ52" s="45">
        <f t="shared" si="103"/>
        <v>0</v>
      </c>
      <c r="BR52" s="45">
        <f t="shared" si="104"/>
        <v>0</v>
      </c>
      <c r="BS52" s="45">
        <f t="shared" si="105"/>
        <v>0</v>
      </c>
      <c r="BT52" s="45">
        <f t="shared" si="106"/>
        <v>0</v>
      </c>
      <c r="BU52" s="45">
        <f t="shared" si="107"/>
        <v>0</v>
      </c>
      <c r="BV52" s="45">
        <f t="shared" si="108"/>
        <v>0</v>
      </c>
      <c r="BW52" s="45">
        <f t="shared" si="109"/>
        <v>0</v>
      </c>
      <c r="BX52" s="45">
        <f t="shared" si="110"/>
        <v>0</v>
      </c>
      <c r="BY52" s="45">
        <f t="shared" si="111"/>
        <v>0</v>
      </c>
      <c r="BZ52" s="45">
        <f t="shared" si="112"/>
        <v>0</v>
      </c>
      <c r="CA52" s="45">
        <f t="shared" si="113"/>
        <v>0</v>
      </c>
      <c r="CB52" s="45">
        <f t="shared" si="114"/>
        <v>0</v>
      </c>
      <c r="CC52" s="45">
        <f t="shared" si="115"/>
        <v>0</v>
      </c>
      <c r="CD52" s="45">
        <f t="shared" si="116"/>
        <v>0</v>
      </c>
      <c r="CE52" s="45">
        <f t="shared" si="117"/>
        <v>0</v>
      </c>
      <c r="CF52" s="45">
        <f t="shared" si="118"/>
        <v>0</v>
      </c>
      <c r="CG52" s="45">
        <f t="shared" si="119"/>
        <v>0</v>
      </c>
      <c r="CH52" s="45">
        <f t="shared" si="120"/>
        <v>0</v>
      </c>
      <c r="CI52" s="45">
        <f t="shared" si="121"/>
        <v>0</v>
      </c>
      <c r="CJ52" s="45">
        <f t="shared" si="122"/>
        <v>0</v>
      </c>
      <c r="CK52" s="45">
        <f t="shared" si="123"/>
        <v>0</v>
      </c>
      <c r="CL52" s="45">
        <f t="shared" si="124"/>
        <v>0</v>
      </c>
      <c r="CM52" s="45"/>
      <c r="CN52" s="106" t="e">
        <f t="shared" si="84"/>
        <v>#REF!</v>
      </c>
      <c r="CO52" s="106">
        <v>51</v>
      </c>
      <c r="CP52" s="101" t="e">
        <f t="shared" si="85"/>
        <v>#REF!</v>
      </c>
      <c r="CQ52" s="101" t="e">
        <f>CP52+COUNTIF($CP$2:CP52,CP52)-1</f>
        <v>#REF!</v>
      </c>
      <c r="CR52" s="103" t="str">
        <f t="shared" si="51"/>
        <v>Cook Islands</v>
      </c>
      <c r="CS52" s="71" t="e">
        <f t="shared" si="86"/>
        <v>#REF!</v>
      </c>
      <c r="CT52" s="45" t="e">
        <f t="shared" si="52"/>
        <v>#REF!</v>
      </c>
      <c r="CU52" s="45" t="e">
        <f t="shared" si="53"/>
        <v>#REF!</v>
      </c>
      <c r="CV52" s="45" t="e">
        <f t="shared" si="54"/>
        <v>#REF!</v>
      </c>
      <c r="CW52" s="45" t="e">
        <f t="shared" si="55"/>
        <v>#REF!</v>
      </c>
      <c r="CX52" s="45" t="e">
        <f t="shared" si="56"/>
        <v>#REF!</v>
      </c>
      <c r="CY52" s="45" t="e">
        <f t="shared" si="57"/>
        <v>#REF!</v>
      </c>
      <c r="CZ52" s="45" t="e">
        <f t="shared" si="58"/>
        <v>#REF!</v>
      </c>
      <c r="DA52" s="45" t="e">
        <f t="shared" si="59"/>
        <v>#REF!</v>
      </c>
      <c r="DB52" s="45" t="e">
        <f t="shared" si="60"/>
        <v>#REF!</v>
      </c>
      <c r="DC52" s="45" t="e">
        <f t="shared" si="61"/>
        <v>#REF!</v>
      </c>
      <c r="DD52" s="45" t="e">
        <f t="shared" si="62"/>
        <v>#REF!</v>
      </c>
      <c r="DE52" s="45" t="e">
        <f t="shared" si="63"/>
        <v>#REF!</v>
      </c>
      <c r="DF52" s="45" t="e">
        <f t="shared" si="64"/>
        <v>#REF!</v>
      </c>
      <c r="DG52" s="45" t="e">
        <f t="shared" si="65"/>
        <v>#REF!</v>
      </c>
      <c r="DH52" s="45" t="e">
        <f t="shared" si="66"/>
        <v>#REF!</v>
      </c>
      <c r="DI52" s="45" t="e">
        <f t="shared" si="67"/>
        <v>#REF!</v>
      </c>
      <c r="DJ52" s="45" t="e">
        <f t="shared" si="68"/>
        <v>#REF!</v>
      </c>
      <c r="DK52" s="45" t="e">
        <f t="shared" si="69"/>
        <v>#REF!</v>
      </c>
      <c r="DL52" s="45" t="e">
        <f t="shared" si="70"/>
        <v>#REF!</v>
      </c>
      <c r="DM52" s="45" t="e">
        <f t="shared" si="71"/>
        <v>#REF!</v>
      </c>
      <c r="DN52" s="45" t="e">
        <f t="shared" si="72"/>
        <v>#REF!</v>
      </c>
      <c r="DO52" s="45" t="e">
        <f t="shared" si="73"/>
        <v>#REF!</v>
      </c>
      <c r="DP52" s="45" t="e">
        <f t="shared" si="74"/>
        <v>#REF!</v>
      </c>
      <c r="DQ52" s="45" t="e">
        <f t="shared" si="75"/>
        <v>#REF!</v>
      </c>
    </row>
    <row r="53" spans="1:121">
      <c r="A53" s="101">
        <v>52</v>
      </c>
      <c r="B53" s="135" t="e">
        <f t="shared" si="78"/>
        <v>#REF!</v>
      </c>
      <c r="C53" s="136" t="e">
        <f>B53+COUNTIF(B$2:$B53,B53)-1</f>
        <v>#REF!</v>
      </c>
      <c r="D53" s="137" t="str">
        <f>Tables!AI53</f>
        <v>Costa Rica</v>
      </c>
      <c r="E53" s="138" t="e">
        <f t="shared" si="79"/>
        <v>#REF!</v>
      </c>
      <c r="F53" s="47" t="e">
        <f>SUMIFS(#REF!,#REF!,'Graph Tables'!$D53)</f>
        <v>#REF!</v>
      </c>
      <c r="G53" s="47" t="e">
        <f>SUMIFS(#REF!,#REF!,'Graph Tables'!$D53)</f>
        <v>#REF!</v>
      </c>
      <c r="H53" s="47" t="e">
        <f>SUMIFS(#REF!,#REF!,'Graph Tables'!$D53)</f>
        <v>#REF!</v>
      </c>
      <c r="I53" s="47" t="e">
        <f>SUMIFS(#REF!,#REF!,'Graph Tables'!$D53)</f>
        <v>#REF!</v>
      </c>
      <c r="J53" s="47" t="e">
        <f>SUMIFS(#REF!,#REF!,'Graph Tables'!$D53)</f>
        <v>#REF!</v>
      </c>
      <c r="K53" s="47" t="e">
        <f>SUMIFS(#REF!,#REF!,'Graph Tables'!$D53)</f>
        <v>#REF!</v>
      </c>
      <c r="L53" s="47" t="e">
        <f>SUMIFS(#REF!,#REF!,'Graph Tables'!$D53)</f>
        <v>#REF!</v>
      </c>
      <c r="M53" s="47" t="e">
        <f>SUMIFS(#REF!,#REF!,'Graph Tables'!$D53)</f>
        <v>#REF!</v>
      </c>
      <c r="N53" s="47" t="e">
        <f>SUMIFS(#REF!,#REF!,'Graph Tables'!$D53)</f>
        <v>#REF!</v>
      </c>
      <c r="O53" s="47" t="e">
        <f>SUMIFS(#REF!,#REF!,'Graph Tables'!$D53)</f>
        <v>#REF!</v>
      </c>
      <c r="P53" s="47" t="e">
        <f>SUMIFS(#REF!,#REF!,'Graph Tables'!$D53)</f>
        <v>#REF!</v>
      </c>
      <c r="Q53" s="47" t="e">
        <f>SUMIFS(#REF!,#REF!,'Graph Tables'!$D53)</f>
        <v>#REF!</v>
      </c>
      <c r="R53" s="47" t="e">
        <f>SUMIFS(#REF!,#REF!,'Graph Tables'!$D53)</f>
        <v>#REF!</v>
      </c>
      <c r="S53" s="47" t="e">
        <f>SUMIFS(#REF!,#REF!,'Graph Tables'!$D53)</f>
        <v>#REF!</v>
      </c>
      <c r="T53" s="47" t="e">
        <f>SUMIFS(#REF!,#REF!,'Graph Tables'!$D53)</f>
        <v>#REF!</v>
      </c>
      <c r="U53" s="47" t="e">
        <f>SUMIFS(#REF!,#REF!,'Graph Tables'!$D53)</f>
        <v>#REF!</v>
      </c>
      <c r="V53" s="47" t="e">
        <f>SUMIFS(#REF!,#REF!,'Graph Tables'!$D53)</f>
        <v>#REF!</v>
      </c>
      <c r="W53" s="47" t="e">
        <f>SUMIFS(#REF!,#REF!,'Graph Tables'!$D53)</f>
        <v>#REF!</v>
      </c>
      <c r="X53" s="47" t="e">
        <f>SUMIFS(#REF!,#REF!,'Graph Tables'!$D53)</f>
        <v>#REF!</v>
      </c>
      <c r="Y53" s="47" t="e">
        <f>SUMIFS(#REF!,#REF!,'Graph Tables'!$D53)</f>
        <v>#REF!</v>
      </c>
      <c r="Z53" s="47" t="e">
        <f>SUMIFS(#REF!,#REF!,'Graph Tables'!$D53)</f>
        <v>#REF!</v>
      </c>
      <c r="AA53" s="47" t="e">
        <f>SUMIFS(#REF!,#REF!,'Graph Tables'!$D53)</f>
        <v>#REF!</v>
      </c>
      <c r="AB53" s="47" t="e">
        <f>SUMIFS(#REF!,#REF!,'Graph Tables'!$D53)</f>
        <v>#REF!</v>
      </c>
      <c r="AC53" s="47" t="e">
        <f>SUMIFS(#REF!,#REF!,'Graph Tables'!$D53)</f>
        <v>#REF!</v>
      </c>
      <c r="AD53" s="47"/>
      <c r="AE53" s="49">
        <v>52</v>
      </c>
      <c r="AF53" t="e">
        <f t="shared" si="125"/>
        <v>#REF!</v>
      </c>
      <c r="AG53" s="45" t="e">
        <f t="shared" si="96"/>
        <v>#REF!</v>
      </c>
      <c r="AH53" s="47"/>
      <c r="AI53" s="101" t="e">
        <f t="shared" si="81"/>
        <v>#REF!</v>
      </c>
      <c r="AJ53" s="101" t="e">
        <f>AI53+COUNTIF(AI$2:$AI53,AI53)-1</f>
        <v>#REF!</v>
      </c>
      <c r="AK53" s="103" t="str">
        <f t="shared" si="2"/>
        <v>Costa Rica</v>
      </c>
      <c r="AL53" s="71" t="e">
        <f t="shared" si="82"/>
        <v>#REF!</v>
      </c>
      <c r="AM53" s="45" t="e">
        <f t="shared" si="3"/>
        <v>#REF!</v>
      </c>
      <c r="AN53" s="45" t="e">
        <f t="shared" si="4"/>
        <v>#REF!</v>
      </c>
      <c r="AO53" s="45" t="e">
        <f t="shared" si="5"/>
        <v>#REF!</v>
      </c>
      <c r="AP53" s="45" t="e">
        <f t="shared" si="6"/>
        <v>#REF!</v>
      </c>
      <c r="AQ53" s="45" t="e">
        <f t="shared" si="7"/>
        <v>#REF!</v>
      </c>
      <c r="AR53" s="45" t="e">
        <f t="shared" si="8"/>
        <v>#REF!</v>
      </c>
      <c r="AS53" s="45" t="e">
        <f t="shared" si="9"/>
        <v>#REF!</v>
      </c>
      <c r="AT53" s="45" t="e">
        <f t="shared" si="10"/>
        <v>#REF!</v>
      </c>
      <c r="AU53" s="45" t="e">
        <f t="shared" si="11"/>
        <v>#REF!</v>
      </c>
      <c r="AV53" s="45" t="e">
        <f t="shared" si="12"/>
        <v>#REF!</v>
      </c>
      <c r="AW53" s="45" t="e">
        <f t="shared" si="13"/>
        <v>#REF!</v>
      </c>
      <c r="AX53" s="45" t="e">
        <f t="shared" si="14"/>
        <v>#REF!</v>
      </c>
      <c r="AY53" s="45" t="e">
        <f t="shared" si="15"/>
        <v>#REF!</v>
      </c>
      <c r="AZ53" s="45" t="e">
        <f t="shared" si="16"/>
        <v>#REF!</v>
      </c>
      <c r="BA53" s="45" t="e">
        <f t="shared" si="17"/>
        <v>#REF!</v>
      </c>
      <c r="BB53" s="45" t="e">
        <f t="shared" si="18"/>
        <v>#REF!</v>
      </c>
      <c r="BC53" s="45" t="e">
        <f t="shared" si="19"/>
        <v>#REF!</v>
      </c>
      <c r="BD53" s="45" t="e">
        <f t="shared" si="20"/>
        <v>#REF!</v>
      </c>
      <c r="BE53" s="45" t="e">
        <f t="shared" si="21"/>
        <v>#REF!</v>
      </c>
      <c r="BF53" s="45" t="e">
        <f t="shared" si="22"/>
        <v>#REF!</v>
      </c>
      <c r="BG53" s="45" t="e">
        <f t="shared" si="23"/>
        <v>#REF!</v>
      </c>
      <c r="BH53" s="45" t="e">
        <f t="shared" si="24"/>
        <v>#REF!</v>
      </c>
      <c r="BI53" s="45" t="e">
        <f t="shared" si="25"/>
        <v>#REF!</v>
      </c>
      <c r="BJ53" s="45" t="e">
        <f t="shared" si="26"/>
        <v>#REF!</v>
      </c>
      <c r="BK53" s="45"/>
      <c r="BL53" s="49">
        <v>52</v>
      </c>
      <c r="BM53" t="e">
        <f t="shared" si="126"/>
        <v>#REF!</v>
      </c>
      <c r="BN53" s="45" t="e">
        <f t="shared" si="97"/>
        <v>#REF!</v>
      </c>
      <c r="BO53" s="45">
        <f t="shared" si="101"/>
        <v>0</v>
      </c>
      <c r="BP53" s="45">
        <f t="shared" si="102"/>
        <v>0</v>
      </c>
      <c r="BQ53" s="45">
        <f t="shared" si="103"/>
        <v>0</v>
      </c>
      <c r="BR53" s="45">
        <f t="shared" si="104"/>
        <v>0</v>
      </c>
      <c r="BS53" s="45">
        <f t="shared" si="105"/>
        <v>0</v>
      </c>
      <c r="BT53" s="45">
        <f t="shared" si="106"/>
        <v>0</v>
      </c>
      <c r="BU53" s="45">
        <f t="shared" si="107"/>
        <v>0</v>
      </c>
      <c r="BV53" s="45">
        <f t="shared" si="108"/>
        <v>0</v>
      </c>
      <c r="BW53" s="45">
        <f t="shared" si="109"/>
        <v>0</v>
      </c>
      <c r="BX53" s="45">
        <f t="shared" si="110"/>
        <v>0</v>
      </c>
      <c r="BY53" s="45">
        <f t="shared" si="111"/>
        <v>0</v>
      </c>
      <c r="BZ53" s="45">
        <f t="shared" si="112"/>
        <v>0</v>
      </c>
      <c r="CA53" s="45">
        <f t="shared" si="113"/>
        <v>0</v>
      </c>
      <c r="CB53" s="45">
        <f t="shared" si="114"/>
        <v>0</v>
      </c>
      <c r="CC53" s="45">
        <f t="shared" si="115"/>
        <v>0</v>
      </c>
      <c r="CD53" s="45">
        <f t="shared" si="116"/>
        <v>0</v>
      </c>
      <c r="CE53" s="45">
        <f t="shared" si="117"/>
        <v>0</v>
      </c>
      <c r="CF53" s="45">
        <f t="shared" si="118"/>
        <v>0</v>
      </c>
      <c r="CG53" s="45">
        <f t="shared" si="119"/>
        <v>0</v>
      </c>
      <c r="CH53" s="45">
        <f t="shared" si="120"/>
        <v>0</v>
      </c>
      <c r="CI53" s="45">
        <f t="shared" si="121"/>
        <v>0</v>
      </c>
      <c r="CJ53" s="45">
        <f t="shared" si="122"/>
        <v>0</v>
      </c>
      <c r="CK53" s="45">
        <f t="shared" si="123"/>
        <v>0</v>
      </c>
      <c r="CL53" s="45">
        <f t="shared" si="124"/>
        <v>0</v>
      </c>
      <c r="CM53" s="45"/>
      <c r="CN53" s="106" t="e">
        <f t="shared" si="84"/>
        <v>#REF!</v>
      </c>
      <c r="CO53" s="106">
        <v>52</v>
      </c>
      <c r="CP53" s="101" t="e">
        <f t="shared" si="85"/>
        <v>#REF!</v>
      </c>
      <c r="CQ53" s="101" t="e">
        <f>CP53+COUNTIF($CP$2:CP53,CP53)-1</f>
        <v>#REF!</v>
      </c>
      <c r="CR53" s="103" t="str">
        <f t="shared" si="51"/>
        <v>Costa Rica</v>
      </c>
      <c r="CS53" s="71" t="e">
        <f t="shared" si="86"/>
        <v>#REF!</v>
      </c>
      <c r="CT53" s="45" t="e">
        <f t="shared" si="52"/>
        <v>#REF!</v>
      </c>
      <c r="CU53" s="45" t="e">
        <f t="shared" si="53"/>
        <v>#REF!</v>
      </c>
      <c r="CV53" s="45" t="e">
        <f t="shared" si="54"/>
        <v>#REF!</v>
      </c>
      <c r="CW53" s="45" t="e">
        <f t="shared" si="55"/>
        <v>#REF!</v>
      </c>
      <c r="CX53" s="45" t="e">
        <f t="shared" si="56"/>
        <v>#REF!</v>
      </c>
      <c r="CY53" s="45" t="e">
        <f t="shared" si="57"/>
        <v>#REF!</v>
      </c>
      <c r="CZ53" s="45" t="e">
        <f t="shared" si="58"/>
        <v>#REF!</v>
      </c>
      <c r="DA53" s="45" t="e">
        <f t="shared" si="59"/>
        <v>#REF!</v>
      </c>
      <c r="DB53" s="45" t="e">
        <f t="shared" si="60"/>
        <v>#REF!</v>
      </c>
      <c r="DC53" s="45" t="e">
        <f t="shared" si="61"/>
        <v>#REF!</v>
      </c>
      <c r="DD53" s="45" t="e">
        <f t="shared" si="62"/>
        <v>#REF!</v>
      </c>
      <c r="DE53" s="45" t="e">
        <f t="shared" si="63"/>
        <v>#REF!</v>
      </c>
      <c r="DF53" s="45" t="e">
        <f t="shared" si="64"/>
        <v>#REF!</v>
      </c>
      <c r="DG53" s="45" t="e">
        <f t="shared" si="65"/>
        <v>#REF!</v>
      </c>
      <c r="DH53" s="45" t="e">
        <f t="shared" si="66"/>
        <v>#REF!</v>
      </c>
      <c r="DI53" s="45" t="e">
        <f t="shared" si="67"/>
        <v>#REF!</v>
      </c>
      <c r="DJ53" s="45" t="e">
        <f t="shared" si="68"/>
        <v>#REF!</v>
      </c>
      <c r="DK53" s="45" t="e">
        <f t="shared" si="69"/>
        <v>#REF!</v>
      </c>
      <c r="DL53" s="45" t="e">
        <f t="shared" si="70"/>
        <v>#REF!</v>
      </c>
      <c r="DM53" s="45" t="e">
        <f t="shared" si="71"/>
        <v>#REF!</v>
      </c>
      <c r="DN53" s="45" t="e">
        <f t="shared" si="72"/>
        <v>#REF!</v>
      </c>
      <c r="DO53" s="45" t="e">
        <f t="shared" si="73"/>
        <v>#REF!</v>
      </c>
      <c r="DP53" s="45" t="e">
        <f t="shared" si="74"/>
        <v>#REF!</v>
      </c>
      <c r="DQ53" s="45" t="e">
        <f t="shared" si="75"/>
        <v>#REF!</v>
      </c>
    </row>
    <row r="54" spans="1:121">
      <c r="A54" s="101">
        <v>53</v>
      </c>
      <c r="B54" s="135" t="e">
        <f t="shared" si="78"/>
        <v>#REF!</v>
      </c>
      <c r="C54" s="136" t="e">
        <f>B54+COUNTIF(B$2:$B54,B54)-1</f>
        <v>#REF!</v>
      </c>
      <c r="D54" s="137" t="str">
        <f>Tables!AI54</f>
        <v>Cote D'Ivoire</v>
      </c>
      <c r="E54" s="138" t="e">
        <f t="shared" si="79"/>
        <v>#REF!</v>
      </c>
      <c r="F54" s="47" t="e">
        <f>SUMIFS(#REF!,#REF!,'Graph Tables'!$D54)</f>
        <v>#REF!</v>
      </c>
      <c r="G54" s="47" t="e">
        <f>SUMIFS(#REF!,#REF!,'Graph Tables'!$D54)</f>
        <v>#REF!</v>
      </c>
      <c r="H54" s="47" t="e">
        <f>SUMIFS(#REF!,#REF!,'Graph Tables'!$D54)</f>
        <v>#REF!</v>
      </c>
      <c r="I54" s="47" t="e">
        <f>SUMIFS(#REF!,#REF!,'Graph Tables'!$D54)</f>
        <v>#REF!</v>
      </c>
      <c r="J54" s="47" t="e">
        <f>SUMIFS(#REF!,#REF!,'Graph Tables'!$D54)</f>
        <v>#REF!</v>
      </c>
      <c r="K54" s="47" t="e">
        <f>SUMIFS(#REF!,#REF!,'Graph Tables'!$D54)</f>
        <v>#REF!</v>
      </c>
      <c r="L54" s="47" t="e">
        <f>SUMIFS(#REF!,#REF!,'Graph Tables'!$D54)</f>
        <v>#REF!</v>
      </c>
      <c r="M54" s="47" t="e">
        <f>SUMIFS(#REF!,#REF!,'Graph Tables'!$D54)</f>
        <v>#REF!</v>
      </c>
      <c r="N54" s="47" t="e">
        <f>SUMIFS(#REF!,#REF!,'Graph Tables'!$D54)</f>
        <v>#REF!</v>
      </c>
      <c r="O54" s="47" t="e">
        <f>SUMIFS(#REF!,#REF!,'Graph Tables'!$D54)</f>
        <v>#REF!</v>
      </c>
      <c r="P54" s="47" t="e">
        <f>SUMIFS(#REF!,#REF!,'Graph Tables'!$D54)</f>
        <v>#REF!</v>
      </c>
      <c r="Q54" s="47" t="e">
        <f>SUMIFS(#REF!,#REF!,'Graph Tables'!$D54)</f>
        <v>#REF!</v>
      </c>
      <c r="R54" s="47" t="e">
        <f>SUMIFS(#REF!,#REF!,'Graph Tables'!$D54)</f>
        <v>#REF!</v>
      </c>
      <c r="S54" s="47" t="e">
        <f>SUMIFS(#REF!,#REF!,'Graph Tables'!$D54)</f>
        <v>#REF!</v>
      </c>
      <c r="T54" s="47" t="e">
        <f>SUMIFS(#REF!,#REF!,'Graph Tables'!$D54)</f>
        <v>#REF!</v>
      </c>
      <c r="U54" s="47" t="e">
        <f>SUMIFS(#REF!,#REF!,'Graph Tables'!$D54)</f>
        <v>#REF!</v>
      </c>
      <c r="V54" s="47" t="e">
        <f>SUMIFS(#REF!,#REF!,'Graph Tables'!$D54)</f>
        <v>#REF!</v>
      </c>
      <c r="W54" s="47" t="e">
        <f>SUMIFS(#REF!,#REF!,'Graph Tables'!$D54)</f>
        <v>#REF!</v>
      </c>
      <c r="X54" s="47" t="e">
        <f>SUMIFS(#REF!,#REF!,'Graph Tables'!$D54)</f>
        <v>#REF!</v>
      </c>
      <c r="Y54" s="47" t="e">
        <f>SUMIFS(#REF!,#REF!,'Graph Tables'!$D54)</f>
        <v>#REF!</v>
      </c>
      <c r="Z54" s="47" t="e">
        <f>SUMIFS(#REF!,#REF!,'Graph Tables'!$D54)</f>
        <v>#REF!</v>
      </c>
      <c r="AA54" s="47" t="e">
        <f>SUMIFS(#REF!,#REF!,'Graph Tables'!$D54)</f>
        <v>#REF!</v>
      </c>
      <c r="AB54" s="47" t="e">
        <f>SUMIFS(#REF!,#REF!,'Graph Tables'!$D54)</f>
        <v>#REF!</v>
      </c>
      <c r="AC54" s="47" t="e">
        <f>SUMIFS(#REF!,#REF!,'Graph Tables'!$D54)</f>
        <v>#REF!</v>
      </c>
      <c r="AD54" s="47"/>
      <c r="AE54" s="49">
        <v>53</v>
      </c>
      <c r="AF54" t="e">
        <f t="shared" si="125"/>
        <v>#REF!</v>
      </c>
      <c r="AG54" s="45" t="e">
        <f t="shared" si="96"/>
        <v>#REF!</v>
      </c>
      <c r="AH54" s="47"/>
      <c r="AI54" s="101" t="e">
        <f t="shared" si="81"/>
        <v>#REF!</v>
      </c>
      <c r="AJ54" s="101" t="e">
        <f>AI54+COUNTIF(AI$2:$AI54,AI54)-1</f>
        <v>#REF!</v>
      </c>
      <c r="AK54" s="103" t="str">
        <f t="shared" si="2"/>
        <v>Cote D'Ivoire</v>
      </c>
      <c r="AL54" s="71" t="e">
        <f t="shared" si="82"/>
        <v>#REF!</v>
      </c>
      <c r="AM54" s="45" t="e">
        <f t="shared" si="3"/>
        <v>#REF!</v>
      </c>
      <c r="AN54" s="45" t="e">
        <f t="shared" si="4"/>
        <v>#REF!</v>
      </c>
      <c r="AO54" s="45" t="e">
        <f t="shared" si="5"/>
        <v>#REF!</v>
      </c>
      <c r="AP54" s="45" t="e">
        <f t="shared" si="6"/>
        <v>#REF!</v>
      </c>
      <c r="AQ54" s="45" t="e">
        <f t="shared" si="7"/>
        <v>#REF!</v>
      </c>
      <c r="AR54" s="45" t="e">
        <f t="shared" si="8"/>
        <v>#REF!</v>
      </c>
      <c r="AS54" s="45" t="e">
        <f t="shared" si="9"/>
        <v>#REF!</v>
      </c>
      <c r="AT54" s="45" t="e">
        <f t="shared" si="10"/>
        <v>#REF!</v>
      </c>
      <c r="AU54" s="45" t="e">
        <f t="shared" si="11"/>
        <v>#REF!</v>
      </c>
      <c r="AV54" s="45" t="e">
        <f t="shared" si="12"/>
        <v>#REF!</v>
      </c>
      <c r="AW54" s="45" t="e">
        <f t="shared" si="13"/>
        <v>#REF!</v>
      </c>
      <c r="AX54" s="45" t="e">
        <f t="shared" si="14"/>
        <v>#REF!</v>
      </c>
      <c r="AY54" s="45" t="e">
        <f t="shared" si="15"/>
        <v>#REF!</v>
      </c>
      <c r="AZ54" s="45" t="e">
        <f t="shared" si="16"/>
        <v>#REF!</v>
      </c>
      <c r="BA54" s="45" t="e">
        <f t="shared" si="17"/>
        <v>#REF!</v>
      </c>
      <c r="BB54" s="45" t="e">
        <f t="shared" si="18"/>
        <v>#REF!</v>
      </c>
      <c r="BC54" s="45" t="e">
        <f t="shared" si="19"/>
        <v>#REF!</v>
      </c>
      <c r="BD54" s="45" t="e">
        <f t="shared" si="20"/>
        <v>#REF!</v>
      </c>
      <c r="BE54" s="45" t="e">
        <f t="shared" si="21"/>
        <v>#REF!</v>
      </c>
      <c r="BF54" s="45" t="e">
        <f t="shared" si="22"/>
        <v>#REF!</v>
      </c>
      <c r="BG54" s="45" t="e">
        <f t="shared" si="23"/>
        <v>#REF!</v>
      </c>
      <c r="BH54" s="45" t="e">
        <f t="shared" si="24"/>
        <v>#REF!</v>
      </c>
      <c r="BI54" s="45" t="e">
        <f t="shared" si="25"/>
        <v>#REF!</v>
      </c>
      <c r="BJ54" s="45" t="e">
        <f t="shared" si="26"/>
        <v>#REF!</v>
      </c>
      <c r="BK54" s="45"/>
      <c r="BL54" s="49">
        <v>53</v>
      </c>
      <c r="BM54" t="e">
        <f t="shared" si="126"/>
        <v>#REF!</v>
      </c>
      <c r="BN54" s="45" t="e">
        <f t="shared" si="97"/>
        <v>#REF!</v>
      </c>
      <c r="BO54" s="45">
        <f t="shared" si="101"/>
        <v>0</v>
      </c>
      <c r="BP54" s="45">
        <f t="shared" si="102"/>
        <v>0</v>
      </c>
      <c r="BQ54" s="45">
        <f t="shared" si="103"/>
        <v>0</v>
      </c>
      <c r="BR54" s="45">
        <f t="shared" si="104"/>
        <v>0</v>
      </c>
      <c r="BS54" s="45">
        <f t="shared" si="105"/>
        <v>0</v>
      </c>
      <c r="BT54" s="45">
        <f t="shared" si="106"/>
        <v>0</v>
      </c>
      <c r="BU54" s="45">
        <f t="shared" si="107"/>
        <v>0</v>
      </c>
      <c r="BV54" s="45">
        <f t="shared" si="108"/>
        <v>0</v>
      </c>
      <c r="BW54" s="45">
        <f t="shared" si="109"/>
        <v>0</v>
      </c>
      <c r="BX54" s="45">
        <f t="shared" si="110"/>
        <v>0</v>
      </c>
      <c r="BY54" s="45">
        <f t="shared" si="111"/>
        <v>0</v>
      </c>
      <c r="BZ54" s="45">
        <f t="shared" si="112"/>
        <v>0</v>
      </c>
      <c r="CA54" s="45">
        <f t="shared" si="113"/>
        <v>0</v>
      </c>
      <c r="CB54" s="45">
        <f t="shared" si="114"/>
        <v>0</v>
      </c>
      <c r="CC54" s="45">
        <f t="shared" si="115"/>
        <v>0</v>
      </c>
      <c r="CD54" s="45">
        <f t="shared" si="116"/>
        <v>0</v>
      </c>
      <c r="CE54" s="45">
        <f t="shared" si="117"/>
        <v>0</v>
      </c>
      <c r="CF54" s="45">
        <f t="shared" si="118"/>
        <v>0</v>
      </c>
      <c r="CG54" s="45">
        <f t="shared" si="119"/>
        <v>0</v>
      </c>
      <c r="CH54" s="45">
        <f t="shared" si="120"/>
        <v>0</v>
      </c>
      <c r="CI54" s="45">
        <f t="shared" si="121"/>
        <v>0</v>
      </c>
      <c r="CJ54" s="45">
        <f t="shared" si="122"/>
        <v>0</v>
      </c>
      <c r="CK54" s="45">
        <f t="shared" si="123"/>
        <v>0</v>
      </c>
      <c r="CL54" s="45">
        <f t="shared" si="124"/>
        <v>0</v>
      </c>
      <c r="CM54" s="45"/>
      <c r="CN54" s="106" t="e">
        <f t="shared" si="84"/>
        <v>#REF!</v>
      </c>
      <c r="CO54" s="106">
        <v>53</v>
      </c>
      <c r="CP54" s="101" t="e">
        <f t="shared" si="85"/>
        <v>#REF!</v>
      </c>
      <c r="CQ54" s="101" t="e">
        <f>CP54+COUNTIF($CP$2:CP54,CP54)-1</f>
        <v>#REF!</v>
      </c>
      <c r="CR54" s="103" t="str">
        <f t="shared" si="51"/>
        <v>Cote D'Ivoire</v>
      </c>
      <c r="CS54" s="71" t="e">
        <f t="shared" si="86"/>
        <v>#REF!</v>
      </c>
      <c r="CT54" s="45" t="e">
        <f t="shared" si="52"/>
        <v>#REF!</v>
      </c>
      <c r="CU54" s="45" t="e">
        <f t="shared" si="53"/>
        <v>#REF!</v>
      </c>
      <c r="CV54" s="45" t="e">
        <f t="shared" si="54"/>
        <v>#REF!</v>
      </c>
      <c r="CW54" s="45" t="e">
        <f t="shared" si="55"/>
        <v>#REF!</v>
      </c>
      <c r="CX54" s="45" t="e">
        <f t="shared" si="56"/>
        <v>#REF!</v>
      </c>
      <c r="CY54" s="45" t="e">
        <f t="shared" si="57"/>
        <v>#REF!</v>
      </c>
      <c r="CZ54" s="45" t="e">
        <f t="shared" si="58"/>
        <v>#REF!</v>
      </c>
      <c r="DA54" s="45" t="e">
        <f t="shared" si="59"/>
        <v>#REF!</v>
      </c>
      <c r="DB54" s="45" t="e">
        <f t="shared" si="60"/>
        <v>#REF!</v>
      </c>
      <c r="DC54" s="45" t="e">
        <f t="shared" si="61"/>
        <v>#REF!</v>
      </c>
      <c r="DD54" s="45" t="e">
        <f t="shared" si="62"/>
        <v>#REF!</v>
      </c>
      <c r="DE54" s="45" t="e">
        <f t="shared" si="63"/>
        <v>#REF!</v>
      </c>
      <c r="DF54" s="45" t="e">
        <f t="shared" si="64"/>
        <v>#REF!</v>
      </c>
      <c r="DG54" s="45" t="e">
        <f t="shared" si="65"/>
        <v>#REF!</v>
      </c>
      <c r="DH54" s="45" t="e">
        <f t="shared" si="66"/>
        <v>#REF!</v>
      </c>
      <c r="DI54" s="45" t="e">
        <f t="shared" si="67"/>
        <v>#REF!</v>
      </c>
      <c r="DJ54" s="45" t="e">
        <f t="shared" si="68"/>
        <v>#REF!</v>
      </c>
      <c r="DK54" s="45" t="e">
        <f t="shared" si="69"/>
        <v>#REF!</v>
      </c>
      <c r="DL54" s="45" t="e">
        <f t="shared" si="70"/>
        <v>#REF!</v>
      </c>
      <c r="DM54" s="45" t="e">
        <f t="shared" si="71"/>
        <v>#REF!</v>
      </c>
      <c r="DN54" s="45" t="e">
        <f t="shared" si="72"/>
        <v>#REF!</v>
      </c>
      <c r="DO54" s="45" t="e">
        <f t="shared" si="73"/>
        <v>#REF!</v>
      </c>
      <c r="DP54" s="45" t="e">
        <f t="shared" si="74"/>
        <v>#REF!</v>
      </c>
      <c r="DQ54" s="45" t="e">
        <f t="shared" si="75"/>
        <v>#REF!</v>
      </c>
    </row>
    <row r="55" spans="1:121">
      <c r="A55" s="101">
        <v>54</v>
      </c>
      <c r="B55" s="135" t="e">
        <f t="shared" si="78"/>
        <v>#REF!</v>
      </c>
      <c r="C55" s="136" t="e">
        <f>B55+COUNTIF(B$2:$B55,B55)-1</f>
        <v>#REF!</v>
      </c>
      <c r="D55" s="137" t="str">
        <f>Tables!AI55</f>
        <v>Croatia</v>
      </c>
      <c r="E55" s="138" t="e">
        <f t="shared" si="79"/>
        <v>#REF!</v>
      </c>
      <c r="F55" s="47" t="e">
        <f>SUMIFS(#REF!,#REF!,'Graph Tables'!$D55)</f>
        <v>#REF!</v>
      </c>
      <c r="G55" s="47" t="e">
        <f>SUMIFS(#REF!,#REF!,'Graph Tables'!$D55)</f>
        <v>#REF!</v>
      </c>
      <c r="H55" s="47" t="e">
        <f>SUMIFS(#REF!,#REF!,'Graph Tables'!$D55)</f>
        <v>#REF!</v>
      </c>
      <c r="I55" s="47" t="e">
        <f>SUMIFS(#REF!,#REF!,'Graph Tables'!$D55)</f>
        <v>#REF!</v>
      </c>
      <c r="J55" s="47" t="e">
        <f>SUMIFS(#REF!,#REF!,'Graph Tables'!$D55)</f>
        <v>#REF!</v>
      </c>
      <c r="K55" s="47" t="e">
        <f>SUMIFS(#REF!,#REF!,'Graph Tables'!$D55)</f>
        <v>#REF!</v>
      </c>
      <c r="L55" s="47" t="e">
        <f>SUMIFS(#REF!,#REF!,'Graph Tables'!$D55)</f>
        <v>#REF!</v>
      </c>
      <c r="M55" s="47" t="e">
        <f>SUMIFS(#REF!,#REF!,'Graph Tables'!$D55)</f>
        <v>#REF!</v>
      </c>
      <c r="N55" s="47" t="e">
        <f>SUMIFS(#REF!,#REF!,'Graph Tables'!$D55)</f>
        <v>#REF!</v>
      </c>
      <c r="O55" s="47" t="e">
        <f>SUMIFS(#REF!,#REF!,'Graph Tables'!$D55)</f>
        <v>#REF!</v>
      </c>
      <c r="P55" s="47" t="e">
        <f>SUMIFS(#REF!,#REF!,'Graph Tables'!$D55)</f>
        <v>#REF!</v>
      </c>
      <c r="Q55" s="47" t="e">
        <f>SUMIFS(#REF!,#REF!,'Graph Tables'!$D55)</f>
        <v>#REF!</v>
      </c>
      <c r="R55" s="47" t="e">
        <f>SUMIFS(#REF!,#REF!,'Graph Tables'!$D55)</f>
        <v>#REF!</v>
      </c>
      <c r="S55" s="47" t="e">
        <f>SUMIFS(#REF!,#REF!,'Graph Tables'!$D55)</f>
        <v>#REF!</v>
      </c>
      <c r="T55" s="47" t="e">
        <f>SUMIFS(#REF!,#REF!,'Graph Tables'!$D55)</f>
        <v>#REF!</v>
      </c>
      <c r="U55" s="47" t="e">
        <f>SUMIFS(#REF!,#REF!,'Graph Tables'!$D55)</f>
        <v>#REF!</v>
      </c>
      <c r="V55" s="47" t="e">
        <f>SUMIFS(#REF!,#REF!,'Graph Tables'!$D55)</f>
        <v>#REF!</v>
      </c>
      <c r="W55" s="47" t="e">
        <f>SUMIFS(#REF!,#REF!,'Graph Tables'!$D55)</f>
        <v>#REF!</v>
      </c>
      <c r="X55" s="47" t="e">
        <f>SUMIFS(#REF!,#REF!,'Graph Tables'!$D55)</f>
        <v>#REF!</v>
      </c>
      <c r="Y55" s="47" t="e">
        <f>SUMIFS(#REF!,#REF!,'Graph Tables'!$D55)</f>
        <v>#REF!</v>
      </c>
      <c r="Z55" s="47" t="e">
        <f>SUMIFS(#REF!,#REF!,'Graph Tables'!$D55)</f>
        <v>#REF!</v>
      </c>
      <c r="AA55" s="47" t="e">
        <f>SUMIFS(#REF!,#REF!,'Graph Tables'!$D55)</f>
        <v>#REF!</v>
      </c>
      <c r="AB55" s="47" t="e">
        <f>SUMIFS(#REF!,#REF!,'Graph Tables'!$D55)</f>
        <v>#REF!</v>
      </c>
      <c r="AC55" s="47" t="e">
        <f>SUMIFS(#REF!,#REF!,'Graph Tables'!$D55)</f>
        <v>#REF!</v>
      </c>
      <c r="AD55" s="47"/>
      <c r="AE55" s="49">
        <v>54</v>
      </c>
      <c r="AF55" t="e">
        <f t="shared" si="125"/>
        <v>#REF!</v>
      </c>
      <c r="AG55" s="45" t="e">
        <f t="shared" si="96"/>
        <v>#REF!</v>
      </c>
      <c r="AH55" s="47"/>
      <c r="AI55" s="101" t="e">
        <f t="shared" si="81"/>
        <v>#REF!</v>
      </c>
      <c r="AJ55" s="101" t="e">
        <f>AI55+COUNTIF(AI$2:$AI55,AI55)-1</f>
        <v>#REF!</v>
      </c>
      <c r="AK55" s="103" t="str">
        <f t="shared" si="2"/>
        <v>Croatia</v>
      </c>
      <c r="AL55" s="71" t="e">
        <f t="shared" si="82"/>
        <v>#REF!</v>
      </c>
      <c r="AM55" s="45" t="e">
        <f t="shared" si="3"/>
        <v>#REF!</v>
      </c>
      <c r="AN55" s="45" t="e">
        <f t="shared" si="4"/>
        <v>#REF!</v>
      </c>
      <c r="AO55" s="45" t="e">
        <f t="shared" si="5"/>
        <v>#REF!</v>
      </c>
      <c r="AP55" s="45" t="e">
        <f t="shared" si="6"/>
        <v>#REF!</v>
      </c>
      <c r="AQ55" s="45" t="e">
        <f t="shared" si="7"/>
        <v>#REF!</v>
      </c>
      <c r="AR55" s="45" t="e">
        <f t="shared" si="8"/>
        <v>#REF!</v>
      </c>
      <c r="AS55" s="45" t="e">
        <f t="shared" si="9"/>
        <v>#REF!</v>
      </c>
      <c r="AT55" s="45" t="e">
        <f t="shared" si="10"/>
        <v>#REF!</v>
      </c>
      <c r="AU55" s="45" t="e">
        <f t="shared" si="11"/>
        <v>#REF!</v>
      </c>
      <c r="AV55" s="45" t="e">
        <f t="shared" si="12"/>
        <v>#REF!</v>
      </c>
      <c r="AW55" s="45" t="e">
        <f t="shared" si="13"/>
        <v>#REF!</v>
      </c>
      <c r="AX55" s="45" t="e">
        <f t="shared" si="14"/>
        <v>#REF!</v>
      </c>
      <c r="AY55" s="45" t="e">
        <f t="shared" si="15"/>
        <v>#REF!</v>
      </c>
      <c r="AZ55" s="45" t="e">
        <f t="shared" si="16"/>
        <v>#REF!</v>
      </c>
      <c r="BA55" s="45" t="e">
        <f t="shared" si="17"/>
        <v>#REF!</v>
      </c>
      <c r="BB55" s="45" t="e">
        <f t="shared" si="18"/>
        <v>#REF!</v>
      </c>
      <c r="BC55" s="45" t="e">
        <f t="shared" si="19"/>
        <v>#REF!</v>
      </c>
      <c r="BD55" s="45" t="e">
        <f t="shared" si="20"/>
        <v>#REF!</v>
      </c>
      <c r="BE55" s="45" t="e">
        <f t="shared" si="21"/>
        <v>#REF!</v>
      </c>
      <c r="BF55" s="45" t="e">
        <f t="shared" si="22"/>
        <v>#REF!</v>
      </c>
      <c r="BG55" s="45" t="e">
        <f t="shared" si="23"/>
        <v>#REF!</v>
      </c>
      <c r="BH55" s="45" t="e">
        <f t="shared" si="24"/>
        <v>#REF!</v>
      </c>
      <c r="BI55" s="45" t="e">
        <f t="shared" si="25"/>
        <v>#REF!</v>
      </c>
      <c r="BJ55" s="45" t="e">
        <f t="shared" si="26"/>
        <v>#REF!</v>
      </c>
      <c r="BK55" s="45"/>
      <c r="BL55" s="49">
        <v>54</v>
      </c>
      <c r="BM55" t="e">
        <f t="shared" si="126"/>
        <v>#REF!</v>
      </c>
      <c r="BN55" s="45" t="e">
        <f t="shared" si="97"/>
        <v>#REF!</v>
      </c>
      <c r="BO55" s="45">
        <f t="shared" si="101"/>
        <v>0</v>
      </c>
      <c r="BP55" s="45">
        <f t="shared" si="102"/>
        <v>0</v>
      </c>
      <c r="BQ55" s="45">
        <f t="shared" si="103"/>
        <v>0</v>
      </c>
      <c r="BR55" s="45">
        <f t="shared" si="104"/>
        <v>0</v>
      </c>
      <c r="BS55" s="45">
        <f t="shared" si="105"/>
        <v>0</v>
      </c>
      <c r="BT55" s="45">
        <f t="shared" si="106"/>
        <v>0</v>
      </c>
      <c r="BU55" s="45">
        <f t="shared" si="107"/>
        <v>0</v>
      </c>
      <c r="BV55" s="45">
        <f t="shared" si="108"/>
        <v>0</v>
      </c>
      <c r="BW55" s="45">
        <f t="shared" si="109"/>
        <v>0</v>
      </c>
      <c r="BX55" s="45">
        <f t="shared" si="110"/>
        <v>0</v>
      </c>
      <c r="BY55" s="45">
        <f t="shared" si="111"/>
        <v>0</v>
      </c>
      <c r="BZ55" s="45">
        <f t="shared" si="112"/>
        <v>0</v>
      </c>
      <c r="CA55" s="45">
        <f t="shared" si="113"/>
        <v>0</v>
      </c>
      <c r="CB55" s="45">
        <f t="shared" si="114"/>
        <v>0</v>
      </c>
      <c r="CC55" s="45">
        <f t="shared" si="115"/>
        <v>0</v>
      </c>
      <c r="CD55" s="45">
        <f t="shared" si="116"/>
        <v>0</v>
      </c>
      <c r="CE55" s="45">
        <f t="shared" si="117"/>
        <v>0</v>
      </c>
      <c r="CF55" s="45">
        <f t="shared" si="118"/>
        <v>0</v>
      </c>
      <c r="CG55" s="45">
        <f t="shared" si="119"/>
        <v>0</v>
      </c>
      <c r="CH55" s="45">
        <f t="shared" si="120"/>
        <v>0</v>
      </c>
      <c r="CI55" s="45">
        <f t="shared" si="121"/>
        <v>0</v>
      </c>
      <c r="CJ55" s="45">
        <f t="shared" si="122"/>
        <v>0</v>
      </c>
      <c r="CK55" s="45">
        <f t="shared" si="123"/>
        <v>0</v>
      </c>
      <c r="CL55" s="45">
        <f t="shared" si="124"/>
        <v>0</v>
      </c>
      <c r="CM55" s="45"/>
      <c r="CN55" s="106" t="e">
        <f t="shared" si="84"/>
        <v>#REF!</v>
      </c>
      <c r="CO55" s="106">
        <v>54</v>
      </c>
      <c r="CP55" s="101" t="e">
        <f t="shared" si="85"/>
        <v>#REF!</v>
      </c>
      <c r="CQ55" s="101" t="e">
        <f>CP55+COUNTIF($CP$2:CP55,CP55)-1</f>
        <v>#REF!</v>
      </c>
      <c r="CR55" s="103" t="str">
        <f t="shared" si="51"/>
        <v>Croatia</v>
      </c>
      <c r="CS55" s="71" t="e">
        <f t="shared" si="86"/>
        <v>#REF!</v>
      </c>
      <c r="CT55" s="45" t="e">
        <f t="shared" si="52"/>
        <v>#REF!</v>
      </c>
      <c r="CU55" s="45" t="e">
        <f t="shared" si="53"/>
        <v>#REF!</v>
      </c>
      <c r="CV55" s="45" t="e">
        <f t="shared" si="54"/>
        <v>#REF!</v>
      </c>
      <c r="CW55" s="45" t="e">
        <f t="shared" si="55"/>
        <v>#REF!</v>
      </c>
      <c r="CX55" s="45" t="e">
        <f t="shared" si="56"/>
        <v>#REF!</v>
      </c>
      <c r="CY55" s="45" t="e">
        <f t="shared" si="57"/>
        <v>#REF!</v>
      </c>
      <c r="CZ55" s="45" t="e">
        <f t="shared" si="58"/>
        <v>#REF!</v>
      </c>
      <c r="DA55" s="45" t="e">
        <f t="shared" si="59"/>
        <v>#REF!</v>
      </c>
      <c r="DB55" s="45" t="e">
        <f t="shared" si="60"/>
        <v>#REF!</v>
      </c>
      <c r="DC55" s="45" t="e">
        <f t="shared" si="61"/>
        <v>#REF!</v>
      </c>
      <c r="DD55" s="45" t="e">
        <f t="shared" si="62"/>
        <v>#REF!</v>
      </c>
      <c r="DE55" s="45" t="e">
        <f t="shared" si="63"/>
        <v>#REF!</v>
      </c>
      <c r="DF55" s="45" t="e">
        <f t="shared" si="64"/>
        <v>#REF!</v>
      </c>
      <c r="DG55" s="45" t="e">
        <f t="shared" si="65"/>
        <v>#REF!</v>
      </c>
      <c r="DH55" s="45" t="e">
        <f t="shared" si="66"/>
        <v>#REF!</v>
      </c>
      <c r="DI55" s="45" t="e">
        <f t="shared" si="67"/>
        <v>#REF!</v>
      </c>
      <c r="DJ55" s="45" t="e">
        <f t="shared" si="68"/>
        <v>#REF!</v>
      </c>
      <c r="DK55" s="45" t="e">
        <f t="shared" si="69"/>
        <v>#REF!</v>
      </c>
      <c r="DL55" s="45" t="e">
        <f t="shared" si="70"/>
        <v>#REF!</v>
      </c>
      <c r="DM55" s="45" t="e">
        <f t="shared" si="71"/>
        <v>#REF!</v>
      </c>
      <c r="DN55" s="45" t="e">
        <f t="shared" si="72"/>
        <v>#REF!</v>
      </c>
      <c r="DO55" s="45" t="e">
        <f t="shared" si="73"/>
        <v>#REF!</v>
      </c>
      <c r="DP55" s="45" t="e">
        <f t="shared" si="74"/>
        <v>#REF!</v>
      </c>
      <c r="DQ55" s="45" t="e">
        <f t="shared" si="75"/>
        <v>#REF!</v>
      </c>
    </row>
    <row r="56" spans="1:121">
      <c r="A56" s="101">
        <v>55</v>
      </c>
      <c r="B56" s="135" t="e">
        <f t="shared" si="78"/>
        <v>#REF!</v>
      </c>
      <c r="C56" s="136" t="e">
        <f>B56+COUNTIF(B$2:$B56,B56)-1</f>
        <v>#REF!</v>
      </c>
      <c r="D56" s="137" t="str">
        <f>Tables!AI56</f>
        <v>Cuba</v>
      </c>
      <c r="E56" s="138" t="e">
        <f t="shared" si="79"/>
        <v>#REF!</v>
      </c>
      <c r="F56" s="47" t="e">
        <f>SUMIFS(#REF!,#REF!,'Graph Tables'!$D56)</f>
        <v>#REF!</v>
      </c>
      <c r="G56" s="47" t="e">
        <f>SUMIFS(#REF!,#REF!,'Graph Tables'!$D56)</f>
        <v>#REF!</v>
      </c>
      <c r="H56" s="47" t="e">
        <f>SUMIFS(#REF!,#REF!,'Graph Tables'!$D56)</f>
        <v>#REF!</v>
      </c>
      <c r="I56" s="47" t="e">
        <f>SUMIFS(#REF!,#REF!,'Graph Tables'!$D56)</f>
        <v>#REF!</v>
      </c>
      <c r="J56" s="47" t="e">
        <f>SUMIFS(#REF!,#REF!,'Graph Tables'!$D56)</f>
        <v>#REF!</v>
      </c>
      <c r="K56" s="47" t="e">
        <f>SUMIFS(#REF!,#REF!,'Graph Tables'!$D56)</f>
        <v>#REF!</v>
      </c>
      <c r="L56" s="47" t="e">
        <f>SUMIFS(#REF!,#REF!,'Graph Tables'!$D56)</f>
        <v>#REF!</v>
      </c>
      <c r="M56" s="47" t="e">
        <f>SUMIFS(#REF!,#REF!,'Graph Tables'!$D56)</f>
        <v>#REF!</v>
      </c>
      <c r="N56" s="47" t="e">
        <f>SUMIFS(#REF!,#REF!,'Graph Tables'!$D56)</f>
        <v>#REF!</v>
      </c>
      <c r="O56" s="47" t="e">
        <f>SUMIFS(#REF!,#REF!,'Graph Tables'!$D56)</f>
        <v>#REF!</v>
      </c>
      <c r="P56" s="47" t="e">
        <f>SUMIFS(#REF!,#REF!,'Graph Tables'!$D56)</f>
        <v>#REF!</v>
      </c>
      <c r="Q56" s="47" t="e">
        <f>SUMIFS(#REF!,#REF!,'Graph Tables'!$D56)</f>
        <v>#REF!</v>
      </c>
      <c r="R56" s="47" t="e">
        <f>SUMIFS(#REF!,#REF!,'Graph Tables'!$D56)</f>
        <v>#REF!</v>
      </c>
      <c r="S56" s="47" t="e">
        <f>SUMIFS(#REF!,#REF!,'Graph Tables'!$D56)</f>
        <v>#REF!</v>
      </c>
      <c r="T56" s="47" t="e">
        <f>SUMIFS(#REF!,#REF!,'Graph Tables'!$D56)</f>
        <v>#REF!</v>
      </c>
      <c r="U56" s="47" t="e">
        <f>SUMIFS(#REF!,#REF!,'Graph Tables'!$D56)</f>
        <v>#REF!</v>
      </c>
      <c r="V56" s="47" t="e">
        <f>SUMIFS(#REF!,#REF!,'Graph Tables'!$D56)</f>
        <v>#REF!</v>
      </c>
      <c r="W56" s="47" t="e">
        <f>SUMIFS(#REF!,#REF!,'Graph Tables'!$D56)</f>
        <v>#REF!</v>
      </c>
      <c r="X56" s="47" t="e">
        <f>SUMIFS(#REF!,#REF!,'Graph Tables'!$D56)</f>
        <v>#REF!</v>
      </c>
      <c r="Y56" s="47" t="e">
        <f>SUMIFS(#REF!,#REF!,'Graph Tables'!$D56)</f>
        <v>#REF!</v>
      </c>
      <c r="Z56" s="47" t="e">
        <f>SUMIFS(#REF!,#REF!,'Graph Tables'!$D56)</f>
        <v>#REF!</v>
      </c>
      <c r="AA56" s="47" t="e">
        <f>SUMIFS(#REF!,#REF!,'Graph Tables'!$D56)</f>
        <v>#REF!</v>
      </c>
      <c r="AB56" s="47" t="e">
        <f>SUMIFS(#REF!,#REF!,'Graph Tables'!$D56)</f>
        <v>#REF!</v>
      </c>
      <c r="AC56" s="47" t="e">
        <f>SUMIFS(#REF!,#REF!,'Graph Tables'!$D56)</f>
        <v>#REF!</v>
      </c>
      <c r="AD56" s="47"/>
      <c r="AE56" s="49">
        <v>55</v>
      </c>
      <c r="AF56" t="e">
        <f t="shared" si="125"/>
        <v>#REF!</v>
      </c>
      <c r="AG56" s="45" t="e">
        <f t="shared" si="96"/>
        <v>#REF!</v>
      </c>
      <c r="AH56" s="47"/>
      <c r="AI56" s="101" t="e">
        <f t="shared" si="81"/>
        <v>#REF!</v>
      </c>
      <c r="AJ56" s="101" t="e">
        <f>AI56+COUNTIF(AI$2:$AI56,AI56)-1</f>
        <v>#REF!</v>
      </c>
      <c r="AK56" s="103" t="str">
        <f t="shared" si="2"/>
        <v>Cuba</v>
      </c>
      <c r="AL56" s="71" t="e">
        <f t="shared" si="82"/>
        <v>#REF!</v>
      </c>
      <c r="AM56" s="45" t="e">
        <f t="shared" si="3"/>
        <v>#REF!</v>
      </c>
      <c r="AN56" s="45" t="e">
        <f t="shared" si="4"/>
        <v>#REF!</v>
      </c>
      <c r="AO56" s="45" t="e">
        <f t="shared" si="5"/>
        <v>#REF!</v>
      </c>
      <c r="AP56" s="45" t="e">
        <f t="shared" si="6"/>
        <v>#REF!</v>
      </c>
      <c r="AQ56" s="45" t="e">
        <f t="shared" si="7"/>
        <v>#REF!</v>
      </c>
      <c r="AR56" s="45" t="e">
        <f t="shared" si="8"/>
        <v>#REF!</v>
      </c>
      <c r="AS56" s="45" t="e">
        <f t="shared" si="9"/>
        <v>#REF!</v>
      </c>
      <c r="AT56" s="45" t="e">
        <f t="shared" si="10"/>
        <v>#REF!</v>
      </c>
      <c r="AU56" s="45" t="e">
        <f t="shared" si="11"/>
        <v>#REF!</v>
      </c>
      <c r="AV56" s="45" t="e">
        <f t="shared" si="12"/>
        <v>#REF!</v>
      </c>
      <c r="AW56" s="45" t="e">
        <f t="shared" si="13"/>
        <v>#REF!</v>
      </c>
      <c r="AX56" s="45" t="e">
        <f t="shared" si="14"/>
        <v>#REF!</v>
      </c>
      <c r="AY56" s="45" t="e">
        <f t="shared" si="15"/>
        <v>#REF!</v>
      </c>
      <c r="AZ56" s="45" t="e">
        <f t="shared" si="16"/>
        <v>#REF!</v>
      </c>
      <c r="BA56" s="45" t="e">
        <f t="shared" si="17"/>
        <v>#REF!</v>
      </c>
      <c r="BB56" s="45" t="e">
        <f t="shared" si="18"/>
        <v>#REF!</v>
      </c>
      <c r="BC56" s="45" t="e">
        <f t="shared" si="19"/>
        <v>#REF!</v>
      </c>
      <c r="BD56" s="45" t="e">
        <f t="shared" si="20"/>
        <v>#REF!</v>
      </c>
      <c r="BE56" s="45" t="e">
        <f t="shared" si="21"/>
        <v>#REF!</v>
      </c>
      <c r="BF56" s="45" t="e">
        <f t="shared" si="22"/>
        <v>#REF!</v>
      </c>
      <c r="BG56" s="45" t="e">
        <f t="shared" si="23"/>
        <v>#REF!</v>
      </c>
      <c r="BH56" s="45" t="e">
        <f t="shared" si="24"/>
        <v>#REF!</v>
      </c>
      <c r="BI56" s="45" t="e">
        <f t="shared" si="25"/>
        <v>#REF!</v>
      </c>
      <c r="BJ56" s="45" t="e">
        <f t="shared" si="26"/>
        <v>#REF!</v>
      </c>
      <c r="BK56" s="45"/>
      <c r="BL56" s="49">
        <v>55</v>
      </c>
      <c r="BM56" t="e">
        <f t="shared" si="126"/>
        <v>#REF!</v>
      </c>
      <c r="BN56" s="45" t="e">
        <f t="shared" si="97"/>
        <v>#REF!</v>
      </c>
      <c r="BO56" s="45">
        <f t="shared" si="101"/>
        <v>0</v>
      </c>
      <c r="BP56" s="45">
        <f t="shared" si="102"/>
        <v>0</v>
      </c>
      <c r="BQ56" s="45">
        <f t="shared" si="103"/>
        <v>0</v>
      </c>
      <c r="BR56" s="45">
        <f t="shared" si="104"/>
        <v>0</v>
      </c>
      <c r="BS56" s="45">
        <f t="shared" si="105"/>
        <v>0</v>
      </c>
      <c r="BT56" s="45">
        <f t="shared" si="106"/>
        <v>0</v>
      </c>
      <c r="BU56" s="45">
        <f t="shared" si="107"/>
        <v>0</v>
      </c>
      <c r="BV56" s="45">
        <f t="shared" si="108"/>
        <v>0</v>
      </c>
      <c r="BW56" s="45">
        <f t="shared" si="109"/>
        <v>0</v>
      </c>
      <c r="BX56" s="45">
        <f t="shared" si="110"/>
        <v>0</v>
      </c>
      <c r="BY56" s="45">
        <f t="shared" si="111"/>
        <v>0</v>
      </c>
      <c r="BZ56" s="45">
        <f t="shared" si="112"/>
        <v>0</v>
      </c>
      <c r="CA56" s="45">
        <f t="shared" si="113"/>
        <v>0</v>
      </c>
      <c r="CB56" s="45">
        <f t="shared" si="114"/>
        <v>0</v>
      </c>
      <c r="CC56" s="45">
        <f t="shared" si="115"/>
        <v>0</v>
      </c>
      <c r="CD56" s="45">
        <f t="shared" si="116"/>
        <v>0</v>
      </c>
      <c r="CE56" s="45">
        <f t="shared" si="117"/>
        <v>0</v>
      </c>
      <c r="CF56" s="45">
        <f t="shared" si="118"/>
        <v>0</v>
      </c>
      <c r="CG56" s="45">
        <f t="shared" si="119"/>
        <v>0</v>
      </c>
      <c r="CH56" s="45">
        <f t="shared" si="120"/>
        <v>0</v>
      </c>
      <c r="CI56" s="45">
        <f t="shared" si="121"/>
        <v>0</v>
      </c>
      <c r="CJ56" s="45">
        <f t="shared" si="122"/>
        <v>0</v>
      </c>
      <c r="CK56" s="45">
        <f t="shared" si="123"/>
        <v>0</v>
      </c>
      <c r="CL56" s="45">
        <f t="shared" si="124"/>
        <v>0</v>
      </c>
      <c r="CM56" s="45"/>
      <c r="CN56" s="106" t="e">
        <f t="shared" si="84"/>
        <v>#REF!</v>
      </c>
      <c r="CO56" s="106">
        <v>55</v>
      </c>
      <c r="CP56" s="101" t="e">
        <f t="shared" si="85"/>
        <v>#REF!</v>
      </c>
      <c r="CQ56" s="101" t="e">
        <f>CP56+COUNTIF($CP$2:CP56,CP56)-1</f>
        <v>#REF!</v>
      </c>
      <c r="CR56" s="103" t="str">
        <f t="shared" si="51"/>
        <v>Cuba</v>
      </c>
      <c r="CS56" s="71" t="e">
        <f t="shared" si="86"/>
        <v>#REF!</v>
      </c>
      <c r="CT56" s="45" t="e">
        <f t="shared" si="52"/>
        <v>#REF!</v>
      </c>
      <c r="CU56" s="45" t="e">
        <f t="shared" si="53"/>
        <v>#REF!</v>
      </c>
      <c r="CV56" s="45" t="e">
        <f t="shared" si="54"/>
        <v>#REF!</v>
      </c>
      <c r="CW56" s="45" t="e">
        <f t="shared" si="55"/>
        <v>#REF!</v>
      </c>
      <c r="CX56" s="45" t="e">
        <f t="shared" si="56"/>
        <v>#REF!</v>
      </c>
      <c r="CY56" s="45" t="e">
        <f t="shared" si="57"/>
        <v>#REF!</v>
      </c>
      <c r="CZ56" s="45" t="e">
        <f t="shared" si="58"/>
        <v>#REF!</v>
      </c>
      <c r="DA56" s="45" t="e">
        <f t="shared" si="59"/>
        <v>#REF!</v>
      </c>
      <c r="DB56" s="45" t="e">
        <f t="shared" si="60"/>
        <v>#REF!</v>
      </c>
      <c r="DC56" s="45" t="e">
        <f t="shared" si="61"/>
        <v>#REF!</v>
      </c>
      <c r="DD56" s="45" t="e">
        <f t="shared" si="62"/>
        <v>#REF!</v>
      </c>
      <c r="DE56" s="45" t="e">
        <f t="shared" si="63"/>
        <v>#REF!</v>
      </c>
      <c r="DF56" s="45" t="e">
        <f t="shared" si="64"/>
        <v>#REF!</v>
      </c>
      <c r="DG56" s="45" t="e">
        <f t="shared" si="65"/>
        <v>#REF!</v>
      </c>
      <c r="DH56" s="45" t="e">
        <f t="shared" si="66"/>
        <v>#REF!</v>
      </c>
      <c r="DI56" s="45" t="e">
        <f t="shared" si="67"/>
        <v>#REF!</v>
      </c>
      <c r="DJ56" s="45" t="e">
        <f t="shared" si="68"/>
        <v>#REF!</v>
      </c>
      <c r="DK56" s="45" t="e">
        <f t="shared" si="69"/>
        <v>#REF!</v>
      </c>
      <c r="DL56" s="45" t="e">
        <f t="shared" si="70"/>
        <v>#REF!</v>
      </c>
      <c r="DM56" s="45" t="e">
        <f t="shared" si="71"/>
        <v>#REF!</v>
      </c>
      <c r="DN56" s="45" t="e">
        <f t="shared" si="72"/>
        <v>#REF!</v>
      </c>
      <c r="DO56" s="45" t="e">
        <f t="shared" si="73"/>
        <v>#REF!</v>
      </c>
      <c r="DP56" s="45" t="e">
        <f t="shared" si="74"/>
        <v>#REF!</v>
      </c>
      <c r="DQ56" s="45" t="e">
        <f t="shared" si="75"/>
        <v>#REF!</v>
      </c>
    </row>
    <row r="57" spans="1:121">
      <c r="A57" s="101">
        <v>56</v>
      </c>
      <c r="B57" s="135" t="e">
        <f t="shared" si="78"/>
        <v>#REF!</v>
      </c>
      <c r="C57" s="136" t="e">
        <f>B57+COUNTIF(B$2:$B57,B57)-1</f>
        <v>#REF!</v>
      </c>
      <c r="D57" s="137" t="str">
        <f>Tables!AI57</f>
        <v>Cyprus</v>
      </c>
      <c r="E57" s="138" t="e">
        <f t="shared" si="79"/>
        <v>#REF!</v>
      </c>
      <c r="F57" s="47" t="e">
        <f>SUMIFS(#REF!,#REF!,'Graph Tables'!$D57)</f>
        <v>#REF!</v>
      </c>
      <c r="G57" s="47" t="e">
        <f>SUMIFS(#REF!,#REF!,'Graph Tables'!$D57)</f>
        <v>#REF!</v>
      </c>
      <c r="H57" s="47" t="e">
        <f>SUMIFS(#REF!,#REF!,'Graph Tables'!$D57)</f>
        <v>#REF!</v>
      </c>
      <c r="I57" s="47" t="e">
        <f>SUMIFS(#REF!,#REF!,'Graph Tables'!$D57)</f>
        <v>#REF!</v>
      </c>
      <c r="J57" s="47" t="e">
        <f>SUMIFS(#REF!,#REF!,'Graph Tables'!$D57)</f>
        <v>#REF!</v>
      </c>
      <c r="K57" s="47" t="e">
        <f>SUMIFS(#REF!,#REF!,'Graph Tables'!$D57)</f>
        <v>#REF!</v>
      </c>
      <c r="L57" s="47" t="e">
        <f>SUMIFS(#REF!,#REF!,'Graph Tables'!$D57)</f>
        <v>#REF!</v>
      </c>
      <c r="M57" s="47" t="e">
        <f>SUMIFS(#REF!,#REF!,'Graph Tables'!$D57)</f>
        <v>#REF!</v>
      </c>
      <c r="N57" s="47" t="e">
        <f>SUMIFS(#REF!,#REF!,'Graph Tables'!$D57)</f>
        <v>#REF!</v>
      </c>
      <c r="O57" s="47" t="e">
        <f>SUMIFS(#REF!,#REF!,'Graph Tables'!$D57)</f>
        <v>#REF!</v>
      </c>
      <c r="P57" s="47" t="e">
        <f>SUMIFS(#REF!,#REF!,'Graph Tables'!$D57)</f>
        <v>#REF!</v>
      </c>
      <c r="Q57" s="47" t="e">
        <f>SUMIFS(#REF!,#REF!,'Graph Tables'!$D57)</f>
        <v>#REF!</v>
      </c>
      <c r="R57" s="47" t="e">
        <f>SUMIFS(#REF!,#REF!,'Graph Tables'!$D57)</f>
        <v>#REF!</v>
      </c>
      <c r="S57" s="47" t="e">
        <f>SUMIFS(#REF!,#REF!,'Graph Tables'!$D57)</f>
        <v>#REF!</v>
      </c>
      <c r="T57" s="47" t="e">
        <f>SUMIFS(#REF!,#REF!,'Graph Tables'!$D57)</f>
        <v>#REF!</v>
      </c>
      <c r="U57" s="47" t="e">
        <f>SUMIFS(#REF!,#REF!,'Graph Tables'!$D57)</f>
        <v>#REF!</v>
      </c>
      <c r="V57" s="47" t="e">
        <f>SUMIFS(#REF!,#REF!,'Graph Tables'!$D57)</f>
        <v>#REF!</v>
      </c>
      <c r="W57" s="47" t="e">
        <f>SUMIFS(#REF!,#REF!,'Graph Tables'!$D57)</f>
        <v>#REF!</v>
      </c>
      <c r="X57" s="47" t="e">
        <f>SUMIFS(#REF!,#REF!,'Graph Tables'!$D57)</f>
        <v>#REF!</v>
      </c>
      <c r="Y57" s="47" t="e">
        <f>SUMIFS(#REF!,#REF!,'Graph Tables'!$D57)</f>
        <v>#REF!</v>
      </c>
      <c r="Z57" s="47" t="e">
        <f>SUMIFS(#REF!,#REF!,'Graph Tables'!$D57)</f>
        <v>#REF!</v>
      </c>
      <c r="AA57" s="47" t="e">
        <f>SUMIFS(#REF!,#REF!,'Graph Tables'!$D57)</f>
        <v>#REF!</v>
      </c>
      <c r="AB57" s="47" t="e">
        <f>SUMIFS(#REF!,#REF!,'Graph Tables'!$D57)</f>
        <v>#REF!</v>
      </c>
      <c r="AC57" s="47" t="e">
        <f>SUMIFS(#REF!,#REF!,'Graph Tables'!$D57)</f>
        <v>#REF!</v>
      </c>
      <c r="AD57" s="47"/>
      <c r="AE57" s="49">
        <v>56</v>
      </c>
      <c r="AF57" t="e">
        <f t="shared" si="125"/>
        <v>#REF!</v>
      </c>
      <c r="AG57" s="45" t="e">
        <f t="shared" si="96"/>
        <v>#REF!</v>
      </c>
      <c r="AH57" s="47"/>
      <c r="AI57" s="101" t="e">
        <f t="shared" si="81"/>
        <v>#REF!</v>
      </c>
      <c r="AJ57" s="101" t="e">
        <f>AI57+COUNTIF(AI$2:$AI57,AI57)-1</f>
        <v>#REF!</v>
      </c>
      <c r="AK57" s="103" t="str">
        <f t="shared" si="2"/>
        <v>Cyprus</v>
      </c>
      <c r="AL57" s="71" t="e">
        <f t="shared" si="82"/>
        <v>#REF!</v>
      </c>
      <c r="AM57" s="45" t="e">
        <f t="shared" si="3"/>
        <v>#REF!</v>
      </c>
      <c r="AN57" s="45" t="e">
        <f t="shared" si="4"/>
        <v>#REF!</v>
      </c>
      <c r="AO57" s="45" t="e">
        <f t="shared" si="5"/>
        <v>#REF!</v>
      </c>
      <c r="AP57" s="45" t="e">
        <f t="shared" si="6"/>
        <v>#REF!</v>
      </c>
      <c r="AQ57" s="45" t="e">
        <f t="shared" si="7"/>
        <v>#REF!</v>
      </c>
      <c r="AR57" s="45" t="e">
        <f t="shared" si="8"/>
        <v>#REF!</v>
      </c>
      <c r="AS57" s="45" t="e">
        <f t="shared" si="9"/>
        <v>#REF!</v>
      </c>
      <c r="AT57" s="45" t="e">
        <f t="shared" si="10"/>
        <v>#REF!</v>
      </c>
      <c r="AU57" s="45" t="e">
        <f t="shared" si="11"/>
        <v>#REF!</v>
      </c>
      <c r="AV57" s="45" t="e">
        <f t="shared" si="12"/>
        <v>#REF!</v>
      </c>
      <c r="AW57" s="45" t="e">
        <f t="shared" si="13"/>
        <v>#REF!</v>
      </c>
      <c r="AX57" s="45" t="e">
        <f t="shared" si="14"/>
        <v>#REF!</v>
      </c>
      <c r="AY57" s="45" t="e">
        <f t="shared" si="15"/>
        <v>#REF!</v>
      </c>
      <c r="AZ57" s="45" t="e">
        <f t="shared" si="16"/>
        <v>#REF!</v>
      </c>
      <c r="BA57" s="45" t="e">
        <f t="shared" si="17"/>
        <v>#REF!</v>
      </c>
      <c r="BB57" s="45" t="e">
        <f t="shared" si="18"/>
        <v>#REF!</v>
      </c>
      <c r="BC57" s="45" t="e">
        <f t="shared" si="19"/>
        <v>#REF!</v>
      </c>
      <c r="BD57" s="45" t="e">
        <f t="shared" si="20"/>
        <v>#REF!</v>
      </c>
      <c r="BE57" s="45" t="e">
        <f t="shared" si="21"/>
        <v>#REF!</v>
      </c>
      <c r="BF57" s="45" t="e">
        <f t="shared" si="22"/>
        <v>#REF!</v>
      </c>
      <c r="BG57" s="45" t="e">
        <f t="shared" si="23"/>
        <v>#REF!</v>
      </c>
      <c r="BH57" s="45" t="e">
        <f t="shared" si="24"/>
        <v>#REF!</v>
      </c>
      <c r="BI57" s="45" t="e">
        <f t="shared" si="25"/>
        <v>#REF!</v>
      </c>
      <c r="BJ57" s="45" t="e">
        <f t="shared" si="26"/>
        <v>#REF!</v>
      </c>
      <c r="BK57" s="45"/>
      <c r="BL57" s="49">
        <v>56</v>
      </c>
      <c r="BM57" t="e">
        <f t="shared" si="126"/>
        <v>#REF!</v>
      </c>
      <c r="BN57" s="45" t="e">
        <f t="shared" si="97"/>
        <v>#REF!</v>
      </c>
      <c r="BO57" s="45">
        <f t="shared" si="101"/>
        <v>0</v>
      </c>
      <c r="BP57" s="45">
        <f t="shared" si="102"/>
        <v>0</v>
      </c>
      <c r="BQ57" s="45">
        <f t="shared" si="103"/>
        <v>0</v>
      </c>
      <c r="BR57" s="45">
        <f t="shared" si="104"/>
        <v>0</v>
      </c>
      <c r="BS57" s="45">
        <f t="shared" si="105"/>
        <v>0</v>
      </c>
      <c r="BT57" s="45">
        <f t="shared" si="106"/>
        <v>0</v>
      </c>
      <c r="BU57" s="45">
        <f t="shared" si="107"/>
        <v>0</v>
      </c>
      <c r="BV57" s="45">
        <f t="shared" si="108"/>
        <v>0</v>
      </c>
      <c r="BW57" s="45">
        <f t="shared" si="109"/>
        <v>0</v>
      </c>
      <c r="BX57" s="45">
        <f t="shared" si="110"/>
        <v>0</v>
      </c>
      <c r="BY57" s="45">
        <f t="shared" si="111"/>
        <v>0</v>
      </c>
      <c r="BZ57" s="45">
        <f t="shared" si="112"/>
        <v>0</v>
      </c>
      <c r="CA57" s="45">
        <f t="shared" si="113"/>
        <v>0</v>
      </c>
      <c r="CB57" s="45">
        <f t="shared" si="114"/>
        <v>0</v>
      </c>
      <c r="CC57" s="45">
        <f t="shared" si="115"/>
        <v>0</v>
      </c>
      <c r="CD57" s="45">
        <f t="shared" si="116"/>
        <v>0</v>
      </c>
      <c r="CE57" s="45">
        <f t="shared" si="117"/>
        <v>0</v>
      </c>
      <c r="CF57" s="45">
        <f t="shared" si="118"/>
        <v>0</v>
      </c>
      <c r="CG57" s="45">
        <f t="shared" si="119"/>
        <v>0</v>
      </c>
      <c r="CH57" s="45">
        <f t="shared" si="120"/>
        <v>0</v>
      </c>
      <c r="CI57" s="45">
        <f t="shared" si="121"/>
        <v>0</v>
      </c>
      <c r="CJ57" s="45">
        <f t="shared" si="122"/>
        <v>0</v>
      </c>
      <c r="CK57" s="45">
        <f t="shared" si="123"/>
        <v>0</v>
      </c>
      <c r="CL57" s="45">
        <f t="shared" si="124"/>
        <v>0</v>
      </c>
      <c r="CM57" s="45"/>
      <c r="CN57" s="106" t="e">
        <f t="shared" si="84"/>
        <v>#REF!</v>
      </c>
      <c r="CO57" s="106">
        <v>56</v>
      </c>
      <c r="CP57" s="101" t="e">
        <f t="shared" si="85"/>
        <v>#REF!</v>
      </c>
      <c r="CQ57" s="101" t="e">
        <f>CP57+COUNTIF($CP$2:CP57,CP57)-1</f>
        <v>#REF!</v>
      </c>
      <c r="CR57" s="103" t="str">
        <f t="shared" si="51"/>
        <v>Cyprus</v>
      </c>
      <c r="CS57" s="71" t="e">
        <f t="shared" si="86"/>
        <v>#REF!</v>
      </c>
      <c r="CT57" s="45" t="e">
        <f t="shared" si="52"/>
        <v>#REF!</v>
      </c>
      <c r="CU57" s="45" t="e">
        <f t="shared" si="53"/>
        <v>#REF!</v>
      </c>
      <c r="CV57" s="45" t="e">
        <f t="shared" si="54"/>
        <v>#REF!</v>
      </c>
      <c r="CW57" s="45" t="e">
        <f t="shared" si="55"/>
        <v>#REF!</v>
      </c>
      <c r="CX57" s="45" t="e">
        <f t="shared" si="56"/>
        <v>#REF!</v>
      </c>
      <c r="CY57" s="45" t="e">
        <f t="shared" si="57"/>
        <v>#REF!</v>
      </c>
      <c r="CZ57" s="45" t="e">
        <f t="shared" si="58"/>
        <v>#REF!</v>
      </c>
      <c r="DA57" s="45" t="e">
        <f t="shared" si="59"/>
        <v>#REF!</v>
      </c>
      <c r="DB57" s="45" t="e">
        <f t="shared" si="60"/>
        <v>#REF!</v>
      </c>
      <c r="DC57" s="45" t="e">
        <f t="shared" si="61"/>
        <v>#REF!</v>
      </c>
      <c r="DD57" s="45" t="e">
        <f t="shared" si="62"/>
        <v>#REF!</v>
      </c>
      <c r="DE57" s="45" t="e">
        <f t="shared" si="63"/>
        <v>#REF!</v>
      </c>
      <c r="DF57" s="45" t="e">
        <f t="shared" si="64"/>
        <v>#REF!</v>
      </c>
      <c r="DG57" s="45" t="e">
        <f t="shared" si="65"/>
        <v>#REF!</v>
      </c>
      <c r="DH57" s="45" t="e">
        <f t="shared" si="66"/>
        <v>#REF!</v>
      </c>
      <c r="DI57" s="45" t="e">
        <f t="shared" si="67"/>
        <v>#REF!</v>
      </c>
      <c r="DJ57" s="45" t="e">
        <f t="shared" si="68"/>
        <v>#REF!</v>
      </c>
      <c r="DK57" s="45" t="e">
        <f t="shared" si="69"/>
        <v>#REF!</v>
      </c>
      <c r="DL57" s="45" t="e">
        <f t="shared" si="70"/>
        <v>#REF!</v>
      </c>
      <c r="DM57" s="45" t="e">
        <f t="shared" si="71"/>
        <v>#REF!</v>
      </c>
      <c r="DN57" s="45" t="e">
        <f t="shared" si="72"/>
        <v>#REF!</v>
      </c>
      <c r="DO57" s="45" t="e">
        <f t="shared" si="73"/>
        <v>#REF!</v>
      </c>
      <c r="DP57" s="45" t="e">
        <f t="shared" si="74"/>
        <v>#REF!</v>
      </c>
      <c r="DQ57" s="45" t="e">
        <f t="shared" si="75"/>
        <v>#REF!</v>
      </c>
    </row>
    <row r="58" spans="1:121">
      <c r="A58" s="101">
        <v>57</v>
      </c>
      <c r="B58" s="135" t="e">
        <f t="shared" si="78"/>
        <v>#REF!</v>
      </c>
      <c r="C58" s="136" t="e">
        <f>B58+COUNTIF(B$2:$B58,B58)-1</f>
        <v>#REF!</v>
      </c>
      <c r="D58" s="137" t="str">
        <f>Tables!AI58</f>
        <v>Czech Republic</v>
      </c>
      <c r="E58" s="138" t="e">
        <f t="shared" si="79"/>
        <v>#REF!</v>
      </c>
      <c r="F58" s="47" t="e">
        <f>SUMIFS(#REF!,#REF!,'Graph Tables'!$D58)</f>
        <v>#REF!</v>
      </c>
      <c r="G58" s="47" t="e">
        <f>SUMIFS(#REF!,#REF!,'Graph Tables'!$D58)</f>
        <v>#REF!</v>
      </c>
      <c r="H58" s="47" t="e">
        <f>SUMIFS(#REF!,#REF!,'Graph Tables'!$D58)</f>
        <v>#REF!</v>
      </c>
      <c r="I58" s="47" t="e">
        <f>SUMIFS(#REF!,#REF!,'Graph Tables'!$D58)</f>
        <v>#REF!</v>
      </c>
      <c r="J58" s="47" t="e">
        <f>SUMIFS(#REF!,#REF!,'Graph Tables'!$D58)</f>
        <v>#REF!</v>
      </c>
      <c r="K58" s="47" t="e">
        <f>SUMIFS(#REF!,#REF!,'Graph Tables'!$D58)</f>
        <v>#REF!</v>
      </c>
      <c r="L58" s="47" t="e">
        <f>SUMIFS(#REF!,#REF!,'Graph Tables'!$D58)</f>
        <v>#REF!</v>
      </c>
      <c r="M58" s="47" t="e">
        <f>SUMIFS(#REF!,#REF!,'Graph Tables'!$D58)</f>
        <v>#REF!</v>
      </c>
      <c r="N58" s="47" t="e">
        <f>SUMIFS(#REF!,#REF!,'Graph Tables'!$D58)</f>
        <v>#REF!</v>
      </c>
      <c r="O58" s="47" t="e">
        <f>SUMIFS(#REF!,#REF!,'Graph Tables'!$D58)</f>
        <v>#REF!</v>
      </c>
      <c r="P58" s="47" t="e">
        <f>SUMIFS(#REF!,#REF!,'Graph Tables'!$D58)</f>
        <v>#REF!</v>
      </c>
      <c r="Q58" s="47" t="e">
        <f>SUMIFS(#REF!,#REF!,'Graph Tables'!$D58)</f>
        <v>#REF!</v>
      </c>
      <c r="R58" s="47" t="e">
        <f>SUMIFS(#REF!,#REF!,'Graph Tables'!$D58)</f>
        <v>#REF!</v>
      </c>
      <c r="S58" s="47" t="e">
        <f>SUMIFS(#REF!,#REF!,'Graph Tables'!$D58)</f>
        <v>#REF!</v>
      </c>
      <c r="T58" s="47" t="e">
        <f>SUMIFS(#REF!,#REF!,'Graph Tables'!$D58)</f>
        <v>#REF!</v>
      </c>
      <c r="U58" s="47" t="e">
        <f>SUMIFS(#REF!,#REF!,'Graph Tables'!$D58)</f>
        <v>#REF!</v>
      </c>
      <c r="V58" s="47" t="e">
        <f>SUMIFS(#REF!,#REF!,'Graph Tables'!$D58)</f>
        <v>#REF!</v>
      </c>
      <c r="W58" s="47" t="e">
        <f>SUMIFS(#REF!,#REF!,'Graph Tables'!$D58)</f>
        <v>#REF!</v>
      </c>
      <c r="X58" s="47" t="e">
        <f>SUMIFS(#REF!,#REF!,'Graph Tables'!$D58)</f>
        <v>#REF!</v>
      </c>
      <c r="Y58" s="47" t="e">
        <f>SUMIFS(#REF!,#REF!,'Graph Tables'!$D58)</f>
        <v>#REF!</v>
      </c>
      <c r="Z58" s="47" t="e">
        <f>SUMIFS(#REF!,#REF!,'Graph Tables'!$D58)</f>
        <v>#REF!</v>
      </c>
      <c r="AA58" s="47" t="e">
        <f>SUMIFS(#REF!,#REF!,'Graph Tables'!$D58)</f>
        <v>#REF!</v>
      </c>
      <c r="AB58" s="47" t="e">
        <f>SUMIFS(#REF!,#REF!,'Graph Tables'!$D58)</f>
        <v>#REF!</v>
      </c>
      <c r="AC58" s="47" t="e">
        <f>SUMIFS(#REF!,#REF!,'Graph Tables'!$D58)</f>
        <v>#REF!</v>
      </c>
      <c r="AD58" s="47"/>
      <c r="AE58" s="49">
        <v>57</v>
      </c>
      <c r="AF58" t="e">
        <f t="shared" si="125"/>
        <v>#REF!</v>
      </c>
      <c r="AG58" s="45" t="e">
        <f t="shared" si="96"/>
        <v>#REF!</v>
      </c>
      <c r="AH58" s="47"/>
      <c r="AI58" s="101" t="e">
        <f t="shared" si="81"/>
        <v>#REF!</v>
      </c>
      <c r="AJ58" s="101" t="e">
        <f>AI58+COUNTIF(AI$2:$AI58,AI58)-1</f>
        <v>#REF!</v>
      </c>
      <c r="AK58" s="103" t="str">
        <f t="shared" si="2"/>
        <v>Czech Republic</v>
      </c>
      <c r="AL58" s="71" t="e">
        <f t="shared" si="82"/>
        <v>#REF!</v>
      </c>
      <c r="AM58" s="45" t="e">
        <f t="shared" si="3"/>
        <v>#REF!</v>
      </c>
      <c r="AN58" s="45" t="e">
        <f t="shared" si="4"/>
        <v>#REF!</v>
      </c>
      <c r="AO58" s="45" t="e">
        <f t="shared" si="5"/>
        <v>#REF!</v>
      </c>
      <c r="AP58" s="45" t="e">
        <f t="shared" si="6"/>
        <v>#REF!</v>
      </c>
      <c r="AQ58" s="45" t="e">
        <f t="shared" si="7"/>
        <v>#REF!</v>
      </c>
      <c r="AR58" s="45" t="e">
        <f t="shared" si="8"/>
        <v>#REF!</v>
      </c>
      <c r="AS58" s="45" t="e">
        <f t="shared" si="9"/>
        <v>#REF!</v>
      </c>
      <c r="AT58" s="45" t="e">
        <f t="shared" si="10"/>
        <v>#REF!</v>
      </c>
      <c r="AU58" s="45" t="e">
        <f t="shared" si="11"/>
        <v>#REF!</v>
      </c>
      <c r="AV58" s="45" t="e">
        <f t="shared" si="12"/>
        <v>#REF!</v>
      </c>
      <c r="AW58" s="45" t="e">
        <f t="shared" si="13"/>
        <v>#REF!</v>
      </c>
      <c r="AX58" s="45" t="e">
        <f t="shared" si="14"/>
        <v>#REF!</v>
      </c>
      <c r="AY58" s="45" t="e">
        <f t="shared" si="15"/>
        <v>#REF!</v>
      </c>
      <c r="AZ58" s="45" t="e">
        <f t="shared" si="16"/>
        <v>#REF!</v>
      </c>
      <c r="BA58" s="45" t="e">
        <f t="shared" si="17"/>
        <v>#REF!</v>
      </c>
      <c r="BB58" s="45" t="e">
        <f t="shared" si="18"/>
        <v>#REF!</v>
      </c>
      <c r="BC58" s="45" t="e">
        <f t="shared" si="19"/>
        <v>#REF!</v>
      </c>
      <c r="BD58" s="45" t="e">
        <f t="shared" si="20"/>
        <v>#REF!</v>
      </c>
      <c r="BE58" s="45" t="e">
        <f t="shared" si="21"/>
        <v>#REF!</v>
      </c>
      <c r="BF58" s="45" t="e">
        <f t="shared" si="22"/>
        <v>#REF!</v>
      </c>
      <c r="BG58" s="45" t="e">
        <f t="shared" si="23"/>
        <v>#REF!</v>
      </c>
      <c r="BH58" s="45" t="e">
        <f t="shared" si="24"/>
        <v>#REF!</v>
      </c>
      <c r="BI58" s="45" t="e">
        <f t="shared" si="25"/>
        <v>#REF!</v>
      </c>
      <c r="BJ58" s="45" t="e">
        <f t="shared" si="26"/>
        <v>#REF!</v>
      </c>
      <c r="BK58" s="45"/>
      <c r="BL58" s="49">
        <v>57</v>
      </c>
      <c r="BM58" t="e">
        <f t="shared" si="126"/>
        <v>#REF!</v>
      </c>
      <c r="BN58" s="45" t="e">
        <f t="shared" si="97"/>
        <v>#REF!</v>
      </c>
      <c r="BO58" s="45">
        <f t="shared" si="101"/>
        <v>0</v>
      </c>
      <c r="BP58" s="45">
        <f t="shared" si="102"/>
        <v>0</v>
      </c>
      <c r="BQ58" s="45">
        <f t="shared" si="103"/>
        <v>0</v>
      </c>
      <c r="BR58" s="45">
        <f t="shared" si="104"/>
        <v>0</v>
      </c>
      <c r="BS58" s="45">
        <f t="shared" si="105"/>
        <v>0</v>
      </c>
      <c r="BT58" s="45">
        <f t="shared" si="106"/>
        <v>0</v>
      </c>
      <c r="BU58" s="45">
        <f t="shared" si="107"/>
        <v>0</v>
      </c>
      <c r="BV58" s="45">
        <f t="shared" si="108"/>
        <v>0</v>
      </c>
      <c r="BW58" s="45">
        <f t="shared" si="109"/>
        <v>0</v>
      </c>
      <c r="BX58" s="45">
        <f t="shared" si="110"/>
        <v>0</v>
      </c>
      <c r="BY58" s="45">
        <f t="shared" si="111"/>
        <v>0</v>
      </c>
      <c r="BZ58" s="45">
        <f t="shared" si="112"/>
        <v>0</v>
      </c>
      <c r="CA58" s="45">
        <f t="shared" si="113"/>
        <v>0</v>
      </c>
      <c r="CB58" s="45">
        <f t="shared" si="114"/>
        <v>0</v>
      </c>
      <c r="CC58" s="45">
        <f t="shared" si="115"/>
        <v>0</v>
      </c>
      <c r="CD58" s="45">
        <f t="shared" si="116"/>
        <v>0</v>
      </c>
      <c r="CE58" s="45">
        <f t="shared" si="117"/>
        <v>0</v>
      </c>
      <c r="CF58" s="45">
        <f t="shared" si="118"/>
        <v>0</v>
      </c>
      <c r="CG58" s="45">
        <f t="shared" si="119"/>
        <v>0</v>
      </c>
      <c r="CH58" s="45">
        <f t="shared" si="120"/>
        <v>0</v>
      </c>
      <c r="CI58" s="45">
        <f t="shared" si="121"/>
        <v>0</v>
      </c>
      <c r="CJ58" s="45">
        <f t="shared" si="122"/>
        <v>0</v>
      </c>
      <c r="CK58" s="45">
        <f t="shared" si="123"/>
        <v>0</v>
      </c>
      <c r="CL58" s="45">
        <f t="shared" si="124"/>
        <v>0</v>
      </c>
      <c r="CM58" s="45"/>
      <c r="CN58" s="106" t="e">
        <f t="shared" si="84"/>
        <v>#REF!</v>
      </c>
      <c r="CO58" s="106">
        <v>57</v>
      </c>
      <c r="CP58" s="101" t="e">
        <f t="shared" si="85"/>
        <v>#REF!</v>
      </c>
      <c r="CQ58" s="101" t="e">
        <f>CP58+COUNTIF($CP$2:CP58,CP58)-1</f>
        <v>#REF!</v>
      </c>
      <c r="CR58" s="103" t="str">
        <f t="shared" si="51"/>
        <v>Czech Republic</v>
      </c>
      <c r="CS58" s="71" t="e">
        <f t="shared" si="86"/>
        <v>#REF!</v>
      </c>
      <c r="CT58" s="45" t="e">
        <f t="shared" si="52"/>
        <v>#REF!</v>
      </c>
      <c r="CU58" s="45" t="e">
        <f t="shared" si="53"/>
        <v>#REF!</v>
      </c>
      <c r="CV58" s="45" t="e">
        <f t="shared" si="54"/>
        <v>#REF!</v>
      </c>
      <c r="CW58" s="45" t="e">
        <f t="shared" si="55"/>
        <v>#REF!</v>
      </c>
      <c r="CX58" s="45" t="e">
        <f t="shared" si="56"/>
        <v>#REF!</v>
      </c>
      <c r="CY58" s="45" t="e">
        <f t="shared" si="57"/>
        <v>#REF!</v>
      </c>
      <c r="CZ58" s="45" t="e">
        <f t="shared" si="58"/>
        <v>#REF!</v>
      </c>
      <c r="DA58" s="45" t="e">
        <f t="shared" si="59"/>
        <v>#REF!</v>
      </c>
      <c r="DB58" s="45" t="e">
        <f t="shared" si="60"/>
        <v>#REF!</v>
      </c>
      <c r="DC58" s="45" t="e">
        <f t="shared" si="61"/>
        <v>#REF!</v>
      </c>
      <c r="DD58" s="45" t="e">
        <f t="shared" si="62"/>
        <v>#REF!</v>
      </c>
      <c r="DE58" s="45" t="e">
        <f t="shared" si="63"/>
        <v>#REF!</v>
      </c>
      <c r="DF58" s="45" t="e">
        <f t="shared" si="64"/>
        <v>#REF!</v>
      </c>
      <c r="DG58" s="45" t="e">
        <f t="shared" si="65"/>
        <v>#REF!</v>
      </c>
      <c r="DH58" s="45" t="e">
        <f t="shared" si="66"/>
        <v>#REF!</v>
      </c>
      <c r="DI58" s="45" t="e">
        <f t="shared" si="67"/>
        <v>#REF!</v>
      </c>
      <c r="DJ58" s="45" t="e">
        <f t="shared" si="68"/>
        <v>#REF!</v>
      </c>
      <c r="DK58" s="45" t="e">
        <f t="shared" si="69"/>
        <v>#REF!</v>
      </c>
      <c r="DL58" s="45" t="e">
        <f t="shared" si="70"/>
        <v>#REF!</v>
      </c>
      <c r="DM58" s="45" t="e">
        <f t="shared" si="71"/>
        <v>#REF!</v>
      </c>
      <c r="DN58" s="45" t="e">
        <f t="shared" si="72"/>
        <v>#REF!</v>
      </c>
      <c r="DO58" s="45" t="e">
        <f t="shared" si="73"/>
        <v>#REF!</v>
      </c>
      <c r="DP58" s="45" t="e">
        <f t="shared" si="74"/>
        <v>#REF!</v>
      </c>
      <c r="DQ58" s="45" t="e">
        <f t="shared" si="75"/>
        <v>#REF!</v>
      </c>
    </row>
    <row r="59" spans="1:121">
      <c r="A59" s="101">
        <v>58</v>
      </c>
      <c r="B59" s="135" t="e">
        <f t="shared" si="78"/>
        <v>#REF!</v>
      </c>
      <c r="C59" s="136" t="e">
        <f>B59+COUNTIF(B$2:$B59,B59)-1</f>
        <v>#REF!</v>
      </c>
      <c r="D59" s="137" t="str">
        <f>Tables!AI59</f>
        <v>Denmark</v>
      </c>
      <c r="E59" s="138" t="e">
        <f t="shared" si="79"/>
        <v>#REF!</v>
      </c>
      <c r="F59" s="47" t="e">
        <f>SUMIFS(#REF!,#REF!,'Graph Tables'!$D59)</f>
        <v>#REF!</v>
      </c>
      <c r="G59" s="47" t="e">
        <f>SUMIFS(#REF!,#REF!,'Graph Tables'!$D59)</f>
        <v>#REF!</v>
      </c>
      <c r="H59" s="47" t="e">
        <f>SUMIFS(#REF!,#REF!,'Graph Tables'!$D59)</f>
        <v>#REF!</v>
      </c>
      <c r="I59" s="47" t="e">
        <f>SUMIFS(#REF!,#REF!,'Graph Tables'!$D59)</f>
        <v>#REF!</v>
      </c>
      <c r="J59" s="47" t="e">
        <f>SUMIFS(#REF!,#REF!,'Graph Tables'!$D59)</f>
        <v>#REF!</v>
      </c>
      <c r="K59" s="47" t="e">
        <f>SUMIFS(#REF!,#REF!,'Graph Tables'!$D59)</f>
        <v>#REF!</v>
      </c>
      <c r="L59" s="47" t="e">
        <f>SUMIFS(#REF!,#REF!,'Graph Tables'!$D59)</f>
        <v>#REF!</v>
      </c>
      <c r="M59" s="47" t="e">
        <f>SUMIFS(#REF!,#REF!,'Graph Tables'!$D59)</f>
        <v>#REF!</v>
      </c>
      <c r="N59" s="47" t="e">
        <f>SUMIFS(#REF!,#REF!,'Graph Tables'!$D59)</f>
        <v>#REF!</v>
      </c>
      <c r="O59" s="47" t="e">
        <f>SUMIFS(#REF!,#REF!,'Graph Tables'!$D59)</f>
        <v>#REF!</v>
      </c>
      <c r="P59" s="47" t="e">
        <f>SUMIFS(#REF!,#REF!,'Graph Tables'!$D59)</f>
        <v>#REF!</v>
      </c>
      <c r="Q59" s="47" t="e">
        <f>SUMIFS(#REF!,#REF!,'Graph Tables'!$D59)</f>
        <v>#REF!</v>
      </c>
      <c r="R59" s="47" t="e">
        <f>SUMIFS(#REF!,#REF!,'Graph Tables'!$D59)</f>
        <v>#REF!</v>
      </c>
      <c r="S59" s="47" t="e">
        <f>SUMIFS(#REF!,#REF!,'Graph Tables'!$D59)</f>
        <v>#REF!</v>
      </c>
      <c r="T59" s="47" t="e">
        <f>SUMIFS(#REF!,#REF!,'Graph Tables'!$D59)</f>
        <v>#REF!</v>
      </c>
      <c r="U59" s="47" t="e">
        <f>SUMIFS(#REF!,#REF!,'Graph Tables'!$D59)</f>
        <v>#REF!</v>
      </c>
      <c r="V59" s="47" t="e">
        <f>SUMIFS(#REF!,#REF!,'Graph Tables'!$D59)</f>
        <v>#REF!</v>
      </c>
      <c r="W59" s="47" t="e">
        <f>SUMIFS(#REF!,#REF!,'Graph Tables'!$D59)</f>
        <v>#REF!</v>
      </c>
      <c r="X59" s="47" t="e">
        <f>SUMIFS(#REF!,#REF!,'Graph Tables'!$D59)</f>
        <v>#REF!</v>
      </c>
      <c r="Y59" s="47" t="e">
        <f>SUMIFS(#REF!,#REF!,'Graph Tables'!$D59)</f>
        <v>#REF!</v>
      </c>
      <c r="Z59" s="47" t="e">
        <f>SUMIFS(#REF!,#REF!,'Graph Tables'!$D59)</f>
        <v>#REF!</v>
      </c>
      <c r="AA59" s="47" t="e">
        <f>SUMIFS(#REF!,#REF!,'Graph Tables'!$D59)</f>
        <v>#REF!</v>
      </c>
      <c r="AB59" s="47" t="e">
        <f>SUMIFS(#REF!,#REF!,'Graph Tables'!$D59)</f>
        <v>#REF!</v>
      </c>
      <c r="AC59" s="47" t="e">
        <f>SUMIFS(#REF!,#REF!,'Graph Tables'!$D59)</f>
        <v>#REF!</v>
      </c>
      <c r="AD59" s="47"/>
      <c r="AE59" s="49">
        <v>58</v>
      </c>
      <c r="AF59" t="e">
        <f t="shared" si="125"/>
        <v>#REF!</v>
      </c>
      <c r="AG59" s="45" t="e">
        <f t="shared" si="96"/>
        <v>#REF!</v>
      </c>
      <c r="AH59" s="47"/>
      <c r="AI59" s="101" t="e">
        <f t="shared" si="81"/>
        <v>#REF!</v>
      </c>
      <c r="AJ59" s="101" t="e">
        <f>AI59+COUNTIF(AI$2:$AI59,AI59)-1</f>
        <v>#REF!</v>
      </c>
      <c r="AK59" s="103" t="str">
        <f t="shared" si="2"/>
        <v>Denmark</v>
      </c>
      <c r="AL59" s="71" t="e">
        <f t="shared" si="82"/>
        <v>#REF!</v>
      </c>
      <c r="AM59" s="45" t="e">
        <f t="shared" si="3"/>
        <v>#REF!</v>
      </c>
      <c r="AN59" s="45" t="e">
        <f t="shared" si="4"/>
        <v>#REF!</v>
      </c>
      <c r="AO59" s="45" t="e">
        <f t="shared" si="5"/>
        <v>#REF!</v>
      </c>
      <c r="AP59" s="45" t="e">
        <f t="shared" si="6"/>
        <v>#REF!</v>
      </c>
      <c r="AQ59" s="45" t="e">
        <f t="shared" si="7"/>
        <v>#REF!</v>
      </c>
      <c r="AR59" s="45" t="e">
        <f t="shared" si="8"/>
        <v>#REF!</v>
      </c>
      <c r="AS59" s="45" t="e">
        <f t="shared" si="9"/>
        <v>#REF!</v>
      </c>
      <c r="AT59" s="45" t="e">
        <f t="shared" si="10"/>
        <v>#REF!</v>
      </c>
      <c r="AU59" s="45" t="e">
        <f t="shared" si="11"/>
        <v>#REF!</v>
      </c>
      <c r="AV59" s="45" t="e">
        <f t="shared" si="12"/>
        <v>#REF!</v>
      </c>
      <c r="AW59" s="45" t="e">
        <f t="shared" si="13"/>
        <v>#REF!</v>
      </c>
      <c r="AX59" s="45" t="e">
        <f t="shared" si="14"/>
        <v>#REF!</v>
      </c>
      <c r="AY59" s="45" t="e">
        <f t="shared" si="15"/>
        <v>#REF!</v>
      </c>
      <c r="AZ59" s="45" t="e">
        <f t="shared" si="16"/>
        <v>#REF!</v>
      </c>
      <c r="BA59" s="45" t="e">
        <f t="shared" si="17"/>
        <v>#REF!</v>
      </c>
      <c r="BB59" s="45" t="e">
        <f t="shared" si="18"/>
        <v>#REF!</v>
      </c>
      <c r="BC59" s="45" t="e">
        <f t="shared" si="19"/>
        <v>#REF!</v>
      </c>
      <c r="BD59" s="45" t="e">
        <f t="shared" si="20"/>
        <v>#REF!</v>
      </c>
      <c r="BE59" s="45" t="e">
        <f t="shared" si="21"/>
        <v>#REF!</v>
      </c>
      <c r="BF59" s="45" t="e">
        <f t="shared" si="22"/>
        <v>#REF!</v>
      </c>
      <c r="BG59" s="45" t="e">
        <f t="shared" si="23"/>
        <v>#REF!</v>
      </c>
      <c r="BH59" s="45" t="e">
        <f t="shared" si="24"/>
        <v>#REF!</v>
      </c>
      <c r="BI59" s="45" t="e">
        <f t="shared" si="25"/>
        <v>#REF!</v>
      </c>
      <c r="BJ59" s="45" t="e">
        <f t="shared" si="26"/>
        <v>#REF!</v>
      </c>
      <c r="BK59" s="45"/>
      <c r="BL59" s="49">
        <v>58</v>
      </c>
      <c r="BM59" t="e">
        <f t="shared" si="126"/>
        <v>#REF!</v>
      </c>
      <c r="BN59" s="45" t="e">
        <f t="shared" si="97"/>
        <v>#REF!</v>
      </c>
      <c r="BO59" s="45">
        <f t="shared" si="101"/>
        <v>0</v>
      </c>
      <c r="BP59" s="45">
        <f t="shared" si="102"/>
        <v>0</v>
      </c>
      <c r="BQ59" s="45">
        <f t="shared" si="103"/>
        <v>0</v>
      </c>
      <c r="BR59" s="45">
        <f t="shared" si="104"/>
        <v>0</v>
      </c>
      <c r="BS59" s="45">
        <f t="shared" si="105"/>
        <v>0</v>
      </c>
      <c r="BT59" s="45">
        <f t="shared" si="106"/>
        <v>0</v>
      </c>
      <c r="BU59" s="45">
        <f t="shared" si="107"/>
        <v>0</v>
      </c>
      <c r="BV59" s="45">
        <f t="shared" si="108"/>
        <v>0</v>
      </c>
      <c r="BW59" s="45">
        <f t="shared" si="109"/>
        <v>0</v>
      </c>
      <c r="BX59" s="45">
        <f t="shared" si="110"/>
        <v>0</v>
      </c>
      <c r="BY59" s="45">
        <f t="shared" si="111"/>
        <v>0</v>
      </c>
      <c r="BZ59" s="45">
        <f t="shared" si="112"/>
        <v>0</v>
      </c>
      <c r="CA59" s="45">
        <f t="shared" si="113"/>
        <v>0</v>
      </c>
      <c r="CB59" s="45">
        <f t="shared" si="114"/>
        <v>0</v>
      </c>
      <c r="CC59" s="45">
        <f t="shared" si="115"/>
        <v>0</v>
      </c>
      <c r="CD59" s="45">
        <f t="shared" si="116"/>
        <v>0</v>
      </c>
      <c r="CE59" s="45">
        <f t="shared" si="117"/>
        <v>0</v>
      </c>
      <c r="CF59" s="45">
        <f t="shared" si="118"/>
        <v>0</v>
      </c>
      <c r="CG59" s="45">
        <f t="shared" si="119"/>
        <v>0</v>
      </c>
      <c r="CH59" s="45">
        <f t="shared" si="120"/>
        <v>0</v>
      </c>
      <c r="CI59" s="45">
        <f t="shared" si="121"/>
        <v>0</v>
      </c>
      <c r="CJ59" s="45">
        <f t="shared" si="122"/>
        <v>0</v>
      </c>
      <c r="CK59" s="45">
        <f t="shared" si="123"/>
        <v>0</v>
      </c>
      <c r="CL59" s="45">
        <f t="shared" si="124"/>
        <v>0</v>
      </c>
      <c r="CM59" s="45"/>
      <c r="CN59" s="106" t="e">
        <f t="shared" si="84"/>
        <v>#REF!</v>
      </c>
      <c r="CO59" s="106">
        <v>58</v>
      </c>
      <c r="CP59" s="101" t="e">
        <f t="shared" si="85"/>
        <v>#REF!</v>
      </c>
      <c r="CQ59" s="101" t="e">
        <f>CP59+COUNTIF($CP$2:CP59,CP59)-1</f>
        <v>#REF!</v>
      </c>
      <c r="CR59" s="103" t="str">
        <f t="shared" si="51"/>
        <v>Denmark</v>
      </c>
      <c r="CS59" s="71" t="e">
        <f t="shared" si="86"/>
        <v>#REF!</v>
      </c>
      <c r="CT59" s="45" t="e">
        <f t="shared" si="52"/>
        <v>#REF!</v>
      </c>
      <c r="CU59" s="45" t="e">
        <f t="shared" si="53"/>
        <v>#REF!</v>
      </c>
      <c r="CV59" s="45" t="e">
        <f t="shared" si="54"/>
        <v>#REF!</v>
      </c>
      <c r="CW59" s="45" t="e">
        <f t="shared" si="55"/>
        <v>#REF!</v>
      </c>
      <c r="CX59" s="45" t="e">
        <f t="shared" si="56"/>
        <v>#REF!</v>
      </c>
      <c r="CY59" s="45" t="e">
        <f t="shared" si="57"/>
        <v>#REF!</v>
      </c>
      <c r="CZ59" s="45" t="e">
        <f t="shared" si="58"/>
        <v>#REF!</v>
      </c>
      <c r="DA59" s="45" t="e">
        <f t="shared" si="59"/>
        <v>#REF!</v>
      </c>
      <c r="DB59" s="45" t="e">
        <f t="shared" si="60"/>
        <v>#REF!</v>
      </c>
      <c r="DC59" s="45" t="e">
        <f t="shared" si="61"/>
        <v>#REF!</v>
      </c>
      <c r="DD59" s="45" t="e">
        <f t="shared" si="62"/>
        <v>#REF!</v>
      </c>
      <c r="DE59" s="45" t="e">
        <f t="shared" si="63"/>
        <v>#REF!</v>
      </c>
      <c r="DF59" s="45" t="e">
        <f t="shared" si="64"/>
        <v>#REF!</v>
      </c>
      <c r="DG59" s="45" t="e">
        <f t="shared" si="65"/>
        <v>#REF!</v>
      </c>
      <c r="DH59" s="45" t="e">
        <f t="shared" si="66"/>
        <v>#REF!</v>
      </c>
      <c r="DI59" s="45" t="e">
        <f t="shared" si="67"/>
        <v>#REF!</v>
      </c>
      <c r="DJ59" s="45" t="e">
        <f t="shared" si="68"/>
        <v>#REF!</v>
      </c>
      <c r="DK59" s="45" t="e">
        <f t="shared" si="69"/>
        <v>#REF!</v>
      </c>
      <c r="DL59" s="45" t="e">
        <f t="shared" si="70"/>
        <v>#REF!</v>
      </c>
      <c r="DM59" s="45" t="e">
        <f t="shared" si="71"/>
        <v>#REF!</v>
      </c>
      <c r="DN59" s="45" t="e">
        <f t="shared" si="72"/>
        <v>#REF!</v>
      </c>
      <c r="DO59" s="45" t="e">
        <f t="shared" si="73"/>
        <v>#REF!</v>
      </c>
      <c r="DP59" s="45" t="e">
        <f t="shared" si="74"/>
        <v>#REF!</v>
      </c>
      <c r="DQ59" s="45" t="e">
        <f t="shared" si="75"/>
        <v>#REF!</v>
      </c>
    </row>
    <row r="60" spans="1:121">
      <c r="A60" s="101">
        <v>59</v>
      </c>
      <c r="B60" s="135" t="e">
        <f t="shared" si="78"/>
        <v>#REF!</v>
      </c>
      <c r="C60" s="136" t="e">
        <f>B60+COUNTIF(B$2:$B60,B60)-1</f>
        <v>#REF!</v>
      </c>
      <c r="D60" s="137" t="str">
        <f>Tables!AI60</f>
        <v>Djibouti</v>
      </c>
      <c r="E60" s="138" t="e">
        <f t="shared" si="79"/>
        <v>#REF!</v>
      </c>
      <c r="F60" s="47" t="e">
        <f>SUMIFS(#REF!,#REF!,'Graph Tables'!$D60)</f>
        <v>#REF!</v>
      </c>
      <c r="G60" s="47" t="e">
        <f>SUMIFS(#REF!,#REF!,'Graph Tables'!$D60)</f>
        <v>#REF!</v>
      </c>
      <c r="H60" s="47" t="e">
        <f>SUMIFS(#REF!,#REF!,'Graph Tables'!$D60)</f>
        <v>#REF!</v>
      </c>
      <c r="I60" s="47" t="e">
        <f>SUMIFS(#REF!,#REF!,'Graph Tables'!$D60)</f>
        <v>#REF!</v>
      </c>
      <c r="J60" s="47" t="e">
        <f>SUMIFS(#REF!,#REF!,'Graph Tables'!$D60)</f>
        <v>#REF!</v>
      </c>
      <c r="K60" s="47" t="e">
        <f>SUMIFS(#REF!,#REF!,'Graph Tables'!$D60)</f>
        <v>#REF!</v>
      </c>
      <c r="L60" s="47" t="e">
        <f>SUMIFS(#REF!,#REF!,'Graph Tables'!$D60)</f>
        <v>#REF!</v>
      </c>
      <c r="M60" s="47" t="e">
        <f>SUMIFS(#REF!,#REF!,'Graph Tables'!$D60)</f>
        <v>#REF!</v>
      </c>
      <c r="N60" s="47" t="e">
        <f>SUMIFS(#REF!,#REF!,'Graph Tables'!$D60)</f>
        <v>#REF!</v>
      </c>
      <c r="O60" s="47" t="e">
        <f>SUMIFS(#REF!,#REF!,'Graph Tables'!$D60)</f>
        <v>#REF!</v>
      </c>
      <c r="P60" s="47" t="e">
        <f>SUMIFS(#REF!,#REF!,'Graph Tables'!$D60)</f>
        <v>#REF!</v>
      </c>
      <c r="Q60" s="47" t="e">
        <f>SUMIFS(#REF!,#REF!,'Graph Tables'!$D60)</f>
        <v>#REF!</v>
      </c>
      <c r="R60" s="47" t="e">
        <f>SUMIFS(#REF!,#REF!,'Graph Tables'!$D60)</f>
        <v>#REF!</v>
      </c>
      <c r="S60" s="47" t="e">
        <f>SUMIFS(#REF!,#REF!,'Graph Tables'!$D60)</f>
        <v>#REF!</v>
      </c>
      <c r="T60" s="47" t="e">
        <f>SUMIFS(#REF!,#REF!,'Graph Tables'!$D60)</f>
        <v>#REF!</v>
      </c>
      <c r="U60" s="47" t="e">
        <f>SUMIFS(#REF!,#REF!,'Graph Tables'!$D60)</f>
        <v>#REF!</v>
      </c>
      <c r="V60" s="47" t="e">
        <f>SUMIFS(#REF!,#REF!,'Graph Tables'!$D60)</f>
        <v>#REF!</v>
      </c>
      <c r="W60" s="47" t="e">
        <f>SUMIFS(#REF!,#REF!,'Graph Tables'!$D60)</f>
        <v>#REF!</v>
      </c>
      <c r="X60" s="47" t="e">
        <f>SUMIFS(#REF!,#REF!,'Graph Tables'!$D60)</f>
        <v>#REF!</v>
      </c>
      <c r="Y60" s="47" t="e">
        <f>SUMIFS(#REF!,#REF!,'Graph Tables'!$D60)</f>
        <v>#REF!</v>
      </c>
      <c r="Z60" s="47" t="e">
        <f>SUMIFS(#REF!,#REF!,'Graph Tables'!$D60)</f>
        <v>#REF!</v>
      </c>
      <c r="AA60" s="47" t="e">
        <f>SUMIFS(#REF!,#REF!,'Graph Tables'!$D60)</f>
        <v>#REF!</v>
      </c>
      <c r="AB60" s="47" t="e">
        <f>SUMIFS(#REF!,#REF!,'Graph Tables'!$D60)</f>
        <v>#REF!</v>
      </c>
      <c r="AC60" s="47" t="e">
        <f>SUMIFS(#REF!,#REF!,'Graph Tables'!$D60)</f>
        <v>#REF!</v>
      </c>
      <c r="AD60" s="47"/>
      <c r="AE60" s="49">
        <v>59</v>
      </c>
      <c r="AF60" t="e">
        <f t="shared" si="125"/>
        <v>#REF!</v>
      </c>
      <c r="AG60" s="45" t="e">
        <f t="shared" si="96"/>
        <v>#REF!</v>
      </c>
      <c r="AH60" s="47"/>
      <c r="AI60" s="101" t="e">
        <f t="shared" si="81"/>
        <v>#REF!</v>
      </c>
      <c r="AJ60" s="101" t="e">
        <f>AI60+COUNTIF(AI$2:$AI60,AI60)-1</f>
        <v>#REF!</v>
      </c>
      <c r="AK60" s="103" t="str">
        <f t="shared" si="2"/>
        <v>Djibouti</v>
      </c>
      <c r="AL60" s="71" t="e">
        <f t="shared" si="82"/>
        <v>#REF!</v>
      </c>
      <c r="AM60" s="45" t="e">
        <f t="shared" si="3"/>
        <v>#REF!</v>
      </c>
      <c r="AN60" s="45" t="e">
        <f t="shared" si="4"/>
        <v>#REF!</v>
      </c>
      <c r="AO60" s="45" t="e">
        <f t="shared" si="5"/>
        <v>#REF!</v>
      </c>
      <c r="AP60" s="45" t="e">
        <f t="shared" si="6"/>
        <v>#REF!</v>
      </c>
      <c r="AQ60" s="45" t="e">
        <f t="shared" si="7"/>
        <v>#REF!</v>
      </c>
      <c r="AR60" s="45" t="e">
        <f t="shared" si="8"/>
        <v>#REF!</v>
      </c>
      <c r="AS60" s="45" t="e">
        <f t="shared" si="9"/>
        <v>#REF!</v>
      </c>
      <c r="AT60" s="45" t="e">
        <f t="shared" si="10"/>
        <v>#REF!</v>
      </c>
      <c r="AU60" s="45" t="e">
        <f t="shared" si="11"/>
        <v>#REF!</v>
      </c>
      <c r="AV60" s="45" t="e">
        <f t="shared" si="12"/>
        <v>#REF!</v>
      </c>
      <c r="AW60" s="45" t="e">
        <f t="shared" si="13"/>
        <v>#REF!</v>
      </c>
      <c r="AX60" s="45" t="e">
        <f t="shared" si="14"/>
        <v>#REF!</v>
      </c>
      <c r="AY60" s="45" t="e">
        <f t="shared" si="15"/>
        <v>#REF!</v>
      </c>
      <c r="AZ60" s="45" t="e">
        <f t="shared" si="16"/>
        <v>#REF!</v>
      </c>
      <c r="BA60" s="45" t="e">
        <f t="shared" si="17"/>
        <v>#REF!</v>
      </c>
      <c r="BB60" s="45" t="e">
        <f t="shared" si="18"/>
        <v>#REF!</v>
      </c>
      <c r="BC60" s="45" t="e">
        <f t="shared" si="19"/>
        <v>#REF!</v>
      </c>
      <c r="BD60" s="45" t="e">
        <f t="shared" si="20"/>
        <v>#REF!</v>
      </c>
      <c r="BE60" s="45" t="e">
        <f t="shared" si="21"/>
        <v>#REF!</v>
      </c>
      <c r="BF60" s="45" t="e">
        <f t="shared" si="22"/>
        <v>#REF!</v>
      </c>
      <c r="BG60" s="45" t="e">
        <f t="shared" si="23"/>
        <v>#REF!</v>
      </c>
      <c r="BH60" s="45" t="e">
        <f t="shared" si="24"/>
        <v>#REF!</v>
      </c>
      <c r="BI60" s="45" t="e">
        <f t="shared" si="25"/>
        <v>#REF!</v>
      </c>
      <c r="BJ60" s="45" t="e">
        <f t="shared" si="26"/>
        <v>#REF!</v>
      </c>
      <c r="BK60" s="45"/>
      <c r="BL60" s="49">
        <v>59</v>
      </c>
      <c r="BM60" t="e">
        <f t="shared" si="126"/>
        <v>#REF!</v>
      </c>
      <c r="BN60" s="45" t="e">
        <f t="shared" si="97"/>
        <v>#REF!</v>
      </c>
      <c r="BO60" s="45">
        <f t="shared" si="101"/>
        <v>0</v>
      </c>
      <c r="BP60" s="45">
        <f t="shared" si="102"/>
        <v>0</v>
      </c>
      <c r="BQ60" s="45">
        <f t="shared" si="103"/>
        <v>0</v>
      </c>
      <c r="BR60" s="45">
        <f t="shared" si="104"/>
        <v>0</v>
      </c>
      <c r="BS60" s="45">
        <f t="shared" si="105"/>
        <v>0</v>
      </c>
      <c r="BT60" s="45">
        <f t="shared" si="106"/>
        <v>0</v>
      </c>
      <c r="BU60" s="45">
        <f t="shared" si="107"/>
        <v>0</v>
      </c>
      <c r="BV60" s="45">
        <f t="shared" si="108"/>
        <v>0</v>
      </c>
      <c r="BW60" s="45">
        <f t="shared" si="109"/>
        <v>0</v>
      </c>
      <c r="BX60" s="45">
        <f t="shared" si="110"/>
        <v>0</v>
      </c>
      <c r="BY60" s="45">
        <f t="shared" si="111"/>
        <v>0</v>
      </c>
      <c r="BZ60" s="45">
        <f t="shared" si="112"/>
        <v>0</v>
      </c>
      <c r="CA60" s="45">
        <f t="shared" si="113"/>
        <v>0</v>
      </c>
      <c r="CB60" s="45">
        <f t="shared" si="114"/>
        <v>0</v>
      </c>
      <c r="CC60" s="45">
        <f t="shared" si="115"/>
        <v>0</v>
      </c>
      <c r="CD60" s="45">
        <f t="shared" si="116"/>
        <v>0</v>
      </c>
      <c r="CE60" s="45">
        <f t="shared" si="117"/>
        <v>0</v>
      </c>
      <c r="CF60" s="45">
        <f t="shared" si="118"/>
        <v>0</v>
      </c>
      <c r="CG60" s="45">
        <f t="shared" si="119"/>
        <v>0</v>
      </c>
      <c r="CH60" s="45">
        <f t="shared" si="120"/>
        <v>0</v>
      </c>
      <c r="CI60" s="45">
        <f t="shared" si="121"/>
        <v>0</v>
      </c>
      <c r="CJ60" s="45">
        <f t="shared" si="122"/>
        <v>0</v>
      </c>
      <c r="CK60" s="45">
        <f t="shared" si="123"/>
        <v>0</v>
      </c>
      <c r="CL60" s="45">
        <f t="shared" si="124"/>
        <v>0</v>
      </c>
      <c r="CM60" s="45"/>
      <c r="CN60" s="106" t="e">
        <f t="shared" si="84"/>
        <v>#REF!</v>
      </c>
      <c r="CO60" s="106">
        <v>59</v>
      </c>
      <c r="CP60" s="101" t="e">
        <f t="shared" si="85"/>
        <v>#REF!</v>
      </c>
      <c r="CQ60" s="101" t="e">
        <f>CP60+COUNTIF($CP$2:CP60,CP60)-1</f>
        <v>#REF!</v>
      </c>
      <c r="CR60" s="103" t="str">
        <f t="shared" si="51"/>
        <v>Djibouti</v>
      </c>
      <c r="CS60" s="71" t="e">
        <f t="shared" si="86"/>
        <v>#REF!</v>
      </c>
      <c r="CT60" s="45" t="e">
        <f t="shared" si="52"/>
        <v>#REF!</v>
      </c>
      <c r="CU60" s="45" t="e">
        <f t="shared" si="53"/>
        <v>#REF!</v>
      </c>
      <c r="CV60" s="45" t="e">
        <f t="shared" si="54"/>
        <v>#REF!</v>
      </c>
      <c r="CW60" s="45" t="e">
        <f t="shared" si="55"/>
        <v>#REF!</v>
      </c>
      <c r="CX60" s="45" t="e">
        <f t="shared" si="56"/>
        <v>#REF!</v>
      </c>
      <c r="CY60" s="45" t="e">
        <f t="shared" si="57"/>
        <v>#REF!</v>
      </c>
      <c r="CZ60" s="45" t="e">
        <f t="shared" si="58"/>
        <v>#REF!</v>
      </c>
      <c r="DA60" s="45" t="e">
        <f t="shared" si="59"/>
        <v>#REF!</v>
      </c>
      <c r="DB60" s="45" t="e">
        <f t="shared" si="60"/>
        <v>#REF!</v>
      </c>
      <c r="DC60" s="45" t="e">
        <f t="shared" si="61"/>
        <v>#REF!</v>
      </c>
      <c r="DD60" s="45" t="e">
        <f t="shared" si="62"/>
        <v>#REF!</v>
      </c>
      <c r="DE60" s="45" t="e">
        <f t="shared" si="63"/>
        <v>#REF!</v>
      </c>
      <c r="DF60" s="45" t="e">
        <f t="shared" si="64"/>
        <v>#REF!</v>
      </c>
      <c r="DG60" s="45" t="e">
        <f t="shared" si="65"/>
        <v>#REF!</v>
      </c>
      <c r="DH60" s="45" t="e">
        <f t="shared" si="66"/>
        <v>#REF!</v>
      </c>
      <c r="DI60" s="45" t="e">
        <f t="shared" si="67"/>
        <v>#REF!</v>
      </c>
      <c r="DJ60" s="45" t="e">
        <f t="shared" si="68"/>
        <v>#REF!</v>
      </c>
      <c r="DK60" s="45" t="e">
        <f t="shared" si="69"/>
        <v>#REF!</v>
      </c>
      <c r="DL60" s="45" t="e">
        <f t="shared" si="70"/>
        <v>#REF!</v>
      </c>
      <c r="DM60" s="45" t="e">
        <f t="shared" si="71"/>
        <v>#REF!</v>
      </c>
      <c r="DN60" s="45" t="e">
        <f t="shared" si="72"/>
        <v>#REF!</v>
      </c>
      <c r="DO60" s="45" t="e">
        <f t="shared" si="73"/>
        <v>#REF!</v>
      </c>
      <c r="DP60" s="45" t="e">
        <f t="shared" si="74"/>
        <v>#REF!</v>
      </c>
      <c r="DQ60" s="45" t="e">
        <f t="shared" si="75"/>
        <v>#REF!</v>
      </c>
    </row>
    <row r="61" spans="1:121">
      <c r="A61" s="101">
        <v>60</v>
      </c>
      <c r="B61" s="135" t="e">
        <f t="shared" si="78"/>
        <v>#REF!</v>
      </c>
      <c r="C61" s="136" t="e">
        <f>B61+COUNTIF(B$2:$B61,B61)-1</f>
        <v>#REF!</v>
      </c>
      <c r="D61" s="137" t="str">
        <f>Tables!AI61</f>
        <v>Dominica</v>
      </c>
      <c r="E61" s="138" t="e">
        <f t="shared" si="79"/>
        <v>#REF!</v>
      </c>
      <c r="F61" s="47" t="e">
        <f>SUMIFS(#REF!,#REF!,'Graph Tables'!$D61)</f>
        <v>#REF!</v>
      </c>
      <c r="G61" s="47" t="e">
        <f>SUMIFS(#REF!,#REF!,'Graph Tables'!$D61)</f>
        <v>#REF!</v>
      </c>
      <c r="H61" s="47" t="e">
        <f>SUMIFS(#REF!,#REF!,'Graph Tables'!$D61)</f>
        <v>#REF!</v>
      </c>
      <c r="I61" s="47" t="e">
        <f>SUMIFS(#REF!,#REF!,'Graph Tables'!$D61)</f>
        <v>#REF!</v>
      </c>
      <c r="J61" s="47" t="e">
        <f>SUMIFS(#REF!,#REF!,'Graph Tables'!$D61)</f>
        <v>#REF!</v>
      </c>
      <c r="K61" s="47" t="e">
        <f>SUMIFS(#REF!,#REF!,'Graph Tables'!$D61)</f>
        <v>#REF!</v>
      </c>
      <c r="L61" s="47" t="e">
        <f>SUMIFS(#REF!,#REF!,'Graph Tables'!$D61)</f>
        <v>#REF!</v>
      </c>
      <c r="M61" s="47" t="e">
        <f>SUMIFS(#REF!,#REF!,'Graph Tables'!$D61)</f>
        <v>#REF!</v>
      </c>
      <c r="N61" s="47" t="e">
        <f>SUMIFS(#REF!,#REF!,'Graph Tables'!$D61)</f>
        <v>#REF!</v>
      </c>
      <c r="O61" s="47" t="e">
        <f>SUMIFS(#REF!,#REF!,'Graph Tables'!$D61)</f>
        <v>#REF!</v>
      </c>
      <c r="P61" s="47" t="e">
        <f>SUMIFS(#REF!,#REF!,'Graph Tables'!$D61)</f>
        <v>#REF!</v>
      </c>
      <c r="Q61" s="47" t="e">
        <f>SUMIFS(#REF!,#REF!,'Graph Tables'!$D61)</f>
        <v>#REF!</v>
      </c>
      <c r="R61" s="47" t="e">
        <f>SUMIFS(#REF!,#REF!,'Graph Tables'!$D61)</f>
        <v>#REF!</v>
      </c>
      <c r="S61" s="47" t="e">
        <f>SUMIFS(#REF!,#REF!,'Graph Tables'!$D61)</f>
        <v>#REF!</v>
      </c>
      <c r="T61" s="47" t="e">
        <f>SUMIFS(#REF!,#REF!,'Graph Tables'!$D61)</f>
        <v>#REF!</v>
      </c>
      <c r="U61" s="47" t="e">
        <f>SUMIFS(#REF!,#REF!,'Graph Tables'!$D61)</f>
        <v>#REF!</v>
      </c>
      <c r="V61" s="47" t="e">
        <f>SUMIFS(#REF!,#REF!,'Graph Tables'!$D61)</f>
        <v>#REF!</v>
      </c>
      <c r="W61" s="47" t="e">
        <f>SUMIFS(#REF!,#REF!,'Graph Tables'!$D61)</f>
        <v>#REF!</v>
      </c>
      <c r="X61" s="47" t="e">
        <f>SUMIFS(#REF!,#REF!,'Graph Tables'!$D61)</f>
        <v>#REF!</v>
      </c>
      <c r="Y61" s="47" t="e">
        <f>SUMIFS(#REF!,#REF!,'Graph Tables'!$D61)</f>
        <v>#REF!</v>
      </c>
      <c r="Z61" s="47" t="e">
        <f>SUMIFS(#REF!,#REF!,'Graph Tables'!$D61)</f>
        <v>#REF!</v>
      </c>
      <c r="AA61" s="47" t="e">
        <f>SUMIFS(#REF!,#REF!,'Graph Tables'!$D61)</f>
        <v>#REF!</v>
      </c>
      <c r="AB61" s="47" t="e">
        <f>SUMIFS(#REF!,#REF!,'Graph Tables'!$D61)</f>
        <v>#REF!</v>
      </c>
      <c r="AC61" s="47" t="e">
        <f>SUMIFS(#REF!,#REF!,'Graph Tables'!$D61)</f>
        <v>#REF!</v>
      </c>
      <c r="AD61" s="47"/>
      <c r="AE61" s="49">
        <v>60</v>
      </c>
      <c r="AF61" t="e">
        <f t="shared" si="125"/>
        <v>#REF!</v>
      </c>
      <c r="AG61" s="45" t="e">
        <f t="shared" si="96"/>
        <v>#REF!</v>
      </c>
      <c r="AH61" s="47"/>
      <c r="AI61" s="101" t="e">
        <f t="shared" si="81"/>
        <v>#REF!</v>
      </c>
      <c r="AJ61" s="101" t="e">
        <f>AI61+COUNTIF(AI$2:$AI61,AI61)-1</f>
        <v>#REF!</v>
      </c>
      <c r="AK61" s="103" t="str">
        <f t="shared" si="2"/>
        <v>Dominica</v>
      </c>
      <c r="AL61" s="71" t="e">
        <f t="shared" si="82"/>
        <v>#REF!</v>
      </c>
      <c r="AM61" s="45" t="e">
        <f t="shared" si="3"/>
        <v>#REF!</v>
      </c>
      <c r="AN61" s="45" t="e">
        <f t="shared" si="4"/>
        <v>#REF!</v>
      </c>
      <c r="AO61" s="45" t="e">
        <f t="shared" si="5"/>
        <v>#REF!</v>
      </c>
      <c r="AP61" s="45" t="e">
        <f t="shared" si="6"/>
        <v>#REF!</v>
      </c>
      <c r="AQ61" s="45" t="e">
        <f t="shared" si="7"/>
        <v>#REF!</v>
      </c>
      <c r="AR61" s="45" t="e">
        <f t="shared" si="8"/>
        <v>#REF!</v>
      </c>
      <c r="AS61" s="45" t="e">
        <f t="shared" si="9"/>
        <v>#REF!</v>
      </c>
      <c r="AT61" s="45" t="e">
        <f t="shared" si="10"/>
        <v>#REF!</v>
      </c>
      <c r="AU61" s="45" t="e">
        <f t="shared" si="11"/>
        <v>#REF!</v>
      </c>
      <c r="AV61" s="45" t="e">
        <f t="shared" si="12"/>
        <v>#REF!</v>
      </c>
      <c r="AW61" s="45" t="e">
        <f t="shared" si="13"/>
        <v>#REF!</v>
      </c>
      <c r="AX61" s="45" t="e">
        <f t="shared" si="14"/>
        <v>#REF!</v>
      </c>
      <c r="AY61" s="45" t="e">
        <f t="shared" si="15"/>
        <v>#REF!</v>
      </c>
      <c r="AZ61" s="45" t="e">
        <f t="shared" si="16"/>
        <v>#REF!</v>
      </c>
      <c r="BA61" s="45" t="e">
        <f t="shared" si="17"/>
        <v>#REF!</v>
      </c>
      <c r="BB61" s="45" t="e">
        <f t="shared" si="18"/>
        <v>#REF!</v>
      </c>
      <c r="BC61" s="45" t="e">
        <f t="shared" si="19"/>
        <v>#REF!</v>
      </c>
      <c r="BD61" s="45" t="e">
        <f t="shared" si="20"/>
        <v>#REF!</v>
      </c>
      <c r="BE61" s="45" t="e">
        <f t="shared" si="21"/>
        <v>#REF!</v>
      </c>
      <c r="BF61" s="45" t="e">
        <f t="shared" si="22"/>
        <v>#REF!</v>
      </c>
      <c r="BG61" s="45" t="e">
        <f t="shared" si="23"/>
        <v>#REF!</v>
      </c>
      <c r="BH61" s="45" t="e">
        <f t="shared" si="24"/>
        <v>#REF!</v>
      </c>
      <c r="BI61" s="45" t="e">
        <f t="shared" si="25"/>
        <v>#REF!</v>
      </c>
      <c r="BJ61" s="45" t="e">
        <f t="shared" si="26"/>
        <v>#REF!</v>
      </c>
      <c r="BK61" s="45"/>
      <c r="BL61" s="49">
        <v>60</v>
      </c>
      <c r="BM61" t="e">
        <f t="shared" si="126"/>
        <v>#REF!</v>
      </c>
      <c r="BN61" s="45" t="e">
        <f t="shared" si="97"/>
        <v>#REF!</v>
      </c>
      <c r="BO61" s="45">
        <f t="shared" si="101"/>
        <v>0</v>
      </c>
      <c r="BP61" s="45">
        <f t="shared" si="102"/>
        <v>0</v>
      </c>
      <c r="BQ61" s="45">
        <f t="shared" si="103"/>
        <v>0</v>
      </c>
      <c r="BR61" s="45">
        <f t="shared" si="104"/>
        <v>0</v>
      </c>
      <c r="BS61" s="45">
        <f t="shared" si="105"/>
        <v>0</v>
      </c>
      <c r="BT61" s="45">
        <f t="shared" si="106"/>
        <v>0</v>
      </c>
      <c r="BU61" s="45">
        <f t="shared" si="107"/>
        <v>0</v>
      </c>
      <c r="BV61" s="45">
        <f t="shared" si="108"/>
        <v>0</v>
      </c>
      <c r="BW61" s="45">
        <f t="shared" si="109"/>
        <v>0</v>
      </c>
      <c r="BX61" s="45">
        <f t="shared" si="110"/>
        <v>0</v>
      </c>
      <c r="BY61" s="45">
        <f t="shared" si="111"/>
        <v>0</v>
      </c>
      <c r="BZ61" s="45">
        <f t="shared" si="112"/>
        <v>0</v>
      </c>
      <c r="CA61" s="45">
        <f t="shared" si="113"/>
        <v>0</v>
      </c>
      <c r="CB61" s="45">
        <f t="shared" si="114"/>
        <v>0</v>
      </c>
      <c r="CC61" s="45">
        <f t="shared" si="115"/>
        <v>0</v>
      </c>
      <c r="CD61" s="45">
        <f t="shared" si="116"/>
        <v>0</v>
      </c>
      <c r="CE61" s="45">
        <f t="shared" si="117"/>
        <v>0</v>
      </c>
      <c r="CF61" s="45">
        <f t="shared" si="118"/>
        <v>0</v>
      </c>
      <c r="CG61" s="45">
        <f t="shared" si="119"/>
        <v>0</v>
      </c>
      <c r="CH61" s="45">
        <f t="shared" si="120"/>
        <v>0</v>
      </c>
      <c r="CI61" s="45">
        <f t="shared" si="121"/>
        <v>0</v>
      </c>
      <c r="CJ61" s="45">
        <f t="shared" si="122"/>
        <v>0</v>
      </c>
      <c r="CK61" s="45">
        <f t="shared" si="123"/>
        <v>0</v>
      </c>
      <c r="CL61" s="45">
        <f t="shared" si="124"/>
        <v>0</v>
      </c>
      <c r="CM61" s="45"/>
      <c r="CN61" s="106" t="e">
        <f t="shared" si="84"/>
        <v>#REF!</v>
      </c>
      <c r="CO61" s="106">
        <v>60</v>
      </c>
      <c r="CP61" s="101" t="e">
        <f t="shared" si="85"/>
        <v>#REF!</v>
      </c>
      <c r="CQ61" s="101" t="e">
        <f>CP61+COUNTIF($CP$2:CP61,CP61)-1</f>
        <v>#REF!</v>
      </c>
      <c r="CR61" s="103" t="str">
        <f t="shared" si="51"/>
        <v>Dominica</v>
      </c>
      <c r="CS61" s="71" t="e">
        <f t="shared" si="86"/>
        <v>#REF!</v>
      </c>
      <c r="CT61" s="45" t="e">
        <f t="shared" si="52"/>
        <v>#REF!</v>
      </c>
      <c r="CU61" s="45" t="e">
        <f t="shared" si="53"/>
        <v>#REF!</v>
      </c>
      <c r="CV61" s="45" t="e">
        <f t="shared" si="54"/>
        <v>#REF!</v>
      </c>
      <c r="CW61" s="45" t="e">
        <f t="shared" si="55"/>
        <v>#REF!</v>
      </c>
      <c r="CX61" s="45" t="e">
        <f t="shared" si="56"/>
        <v>#REF!</v>
      </c>
      <c r="CY61" s="45" t="e">
        <f t="shared" si="57"/>
        <v>#REF!</v>
      </c>
      <c r="CZ61" s="45" t="e">
        <f t="shared" si="58"/>
        <v>#REF!</v>
      </c>
      <c r="DA61" s="45" t="e">
        <f t="shared" si="59"/>
        <v>#REF!</v>
      </c>
      <c r="DB61" s="45" t="e">
        <f t="shared" si="60"/>
        <v>#REF!</v>
      </c>
      <c r="DC61" s="45" t="e">
        <f t="shared" si="61"/>
        <v>#REF!</v>
      </c>
      <c r="DD61" s="45" t="e">
        <f t="shared" si="62"/>
        <v>#REF!</v>
      </c>
      <c r="DE61" s="45" t="e">
        <f t="shared" si="63"/>
        <v>#REF!</v>
      </c>
      <c r="DF61" s="45" t="e">
        <f t="shared" si="64"/>
        <v>#REF!</v>
      </c>
      <c r="DG61" s="45" t="e">
        <f t="shared" si="65"/>
        <v>#REF!</v>
      </c>
      <c r="DH61" s="45" t="e">
        <f t="shared" si="66"/>
        <v>#REF!</v>
      </c>
      <c r="DI61" s="45" t="e">
        <f t="shared" si="67"/>
        <v>#REF!</v>
      </c>
      <c r="DJ61" s="45" t="e">
        <f t="shared" si="68"/>
        <v>#REF!</v>
      </c>
      <c r="DK61" s="45" t="e">
        <f t="shared" si="69"/>
        <v>#REF!</v>
      </c>
      <c r="DL61" s="45" t="e">
        <f t="shared" si="70"/>
        <v>#REF!</v>
      </c>
      <c r="DM61" s="45" t="e">
        <f t="shared" si="71"/>
        <v>#REF!</v>
      </c>
      <c r="DN61" s="45" t="e">
        <f t="shared" si="72"/>
        <v>#REF!</v>
      </c>
      <c r="DO61" s="45" t="e">
        <f t="shared" si="73"/>
        <v>#REF!</v>
      </c>
      <c r="DP61" s="45" t="e">
        <f t="shared" si="74"/>
        <v>#REF!</v>
      </c>
      <c r="DQ61" s="45" t="e">
        <f t="shared" si="75"/>
        <v>#REF!</v>
      </c>
    </row>
    <row r="62" spans="1:121">
      <c r="A62" s="101">
        <v>61</v>
      </c>
      <c r="B62" s="135" t="e">
        <f t="shared" si="78"/>
        <v>#REF!</v>
      </c>
      <c r="C62" s="136" t="e">
        <f>B62+COUNTIF(B$2:$B62,B62)-1</f>
        <v>#REF!</v>
      </c>
      <c r="D62" s="137" t="str">
        <f>Tables!AI62</f>
        <v>Dominican Republic</v>
      </c>
      <c r="E62" s="138" t="e">
        <f t="shared" si="79"/>
        <v>#REF!</v>
      </c>
      <c r="F62" s="47" t="e">
        <f>SUMIFS(#REF!,#REF!,'Graph Tables'!$D62)</f>
        <v>#REF!</v>
      </c>
      <c r="G62" s="47" t="e">
        <f>SUMIFS(#REF!,#REF!,'Graph Tables'!$D62)</f>
        <v>#REF!</v>
      </c>
      <c r="H62" s="47" t="e">
        <f>SUMIFS(#REF!,#REF!,'Graph Tables'!$D62)</f>
        <v>#REF!</v>
      </c>
      <c r="I62" s="47" t="e">
        <f>SUMIFS(#REF!,#REF!,'Graph Tables'!$D62)</f>
        <v>#REF!</v>
      </c>
      <c r="J62" s="47" t="e">
        <f>SUMIFS(#REF!,#REF!,'Graph Tables'!$D62)</f>
        <v>#REF!</v>
      </c>
      <c r="K62" s="47" t="e">
        <f>SUMIFS(#REF!,#REF!,'Graph Tables'!$D62)</f>
        <v>#REF!</v>
      </c>
      <c r="L62" s="47" t="e">
        <f>SUMIFS(#REF!,#REF!,'Graph Tables'!$D62)</f>
        <v>#REF!</v>
      </c>
      <c r="M62" s="47" t="e">
        <f>SUMIFS(#REF!,#REF!,'Graph Tables'!$D62)</f>
        <v>#REF!</v>
      </c>
      <c r="N62" s="47" t="e">
        <f>SUMIFS(#REF!,#REF!,'Graph Tables'!$D62)</f>
        <v>#REF!</v>
      </c>
      <c r="O62" s="47" t="e">
        <f>SUMIFS(#REF!,#REF!,'Graph Tables'!$D62)</f>
        <v>#REF!</v>
      </c>
      <c r="P62" s="47" t="e">
        <f>SUMIFS(#REF!,#REF!,'Graph Tables'!$D62)</f>
        <v>#REF!</v>
      </c>
      <c r="Q62" s="47" t="e">
        <f>SUMIFS(#REF!,#REF!,'Graph Tables'!$D62)</f>
        <v>#REF!</v>
      </c>
      <c r="R62" s="47" t="e">
        <f>SUMIFS(#REF!,#REF!,'Graph Tables'!$D62)</f>
        <v>#REF!</v>
      </c>
      <c r="S62" s="47" t="e">
        <f>SUMIFS(#REF!,#REF!,'Graph Tables'!$D62)</f>
        <v>#REF!</v>
      </c>
      <c r="T62" s="47" t="e">
        <f>SUMIFS(#REF!,#REF!,'Graph Tables'!$D62)</f>
        <v>#REF!</v>
      </c>
      <c r="U62" s="47" t="e">
        <f>SUMIFS(#REF!,#REF!,'Graph Tables'!$D62)</f>
        <v>#REF!</v>
      </c>
      <c r="V62" s="47" t="e">
        <f>SUMIFS(#REF!,#REF!,'Graph Tables'!$D62)</f>
        <v>#REF!</v>
      </c>
      <c r="W62" s="47" t="e">
        <f>SUMIFS(#REF!,#REF!,'Graph Tables'!$D62)</f>
        <v>#REF!</v>
      </c>
      <c r="X62" s="47" t="e">
        <f>SUMIFS(#REF!,#REF!,'Graph Tables'!$D62)</f>
        <v>#REF!</v>
      </c>
      <c r="Y62" s="47" t="e">
        <f>SUMIFS(#REF!,#REF!,'Graph Tables'!$D62)</f>
        <v>#REF!</v>
      </c>
      <c r="Z62" s="47" t="e">
        <f>SUMIFS(#REF!,#REF!,'Graph Tables'!$D62)</f>
        <v>#REF!</v>
      </c>
      <c r="AA62" s="47" t="e">
        <f>SUMIFS(#REF!,#REF!,'Graph Tables'!$D62)</f>
        <v>#REF!</v>
      </c>
      <c r="AB62" s="47" t="e">
        <f>SUMIFS(#REF!,#REF!,'Graph Tables'!$D62)</f>
        <v>#REF!</v>
      </c>
      <c r="AC62" s="47" t="e">
        <f>SUMIFS(#REF!,#REF!,'Graph Tables'!$D62)</f>
        <v>#REF!</v>
      </c>
      <c r="AD62" s="47"/>
      <c r="AE62" s="49">
        <v>61</v>
      </c>
      <c r="AF62" t="e">
        <f t="shared" si="125"/>
        <v>#REF!</v>
      </c>
      <c r="AG62" s="45" t="e">
        <f t="shared" si="96"/>
        <v>#REF!</v>
      </c>
      <c r="AH62" s="47"/>
      <c r="AI62" s="101" t="e">
        <f t="shared" si="81"/>
        <v>#REF!</v>
      </c>
      <c r="AJ62" s="101" t="e">
        <f>AI62+COUNTIF(AI$2:$AI62,AI62)-1</f>
        <v>#REF!</v>
      </c>
      <c r="AK62" s="103" t="str">
        <f t="shared" si="2"/>
        <v>Dominican Republic</v>
      </c>
      <c r="AL62" s="71" t="e">
        <f t="shared" si="82"/>
        <v>#REF!</v>
      </c>
      <c r="AM62" s="45" t="e">
        <f t="shared" si="3"/>
        <v>#REF!</v>
      </c>
      <c r="AN62" s="45" t="e">
        <f t="shared" si="4"/>
        <v>#REF!</v>
      </c>
      <c r="AO62" s="45" t="e">
        <f t="shared" si="5"/>
        <v>#REF!</v>
      </c>
      <c r="AP62" s="45" t="e">
        <f t="shared" si="6"/>
        <v>#REF!</v>
      </c>
      <c r="AQ62" s="45" t="e">
        <f t="shared" si="7"/>
        <v>#REF!</v>
      </c>
      <c r="AR62" s="45" t="e">
        <f t="shared" si="8"/>
        <v>#REF!</v>
      </c>
      <c r="AS62" s="45" t="e">
        <f t="shared" si="9"/>
        <v>#REF!</v>
      </c>
      <c r="AT62" s="45" t="e">
        <f t="shared" si="10"/>
        <v>#REF!</v>
      </c>
      <c r="AU62" s="45" t="e">
        <f t="shared" si="11"/>
        <v>#REF!</v>
      </c>
      <c r="AV62" s="45" t="e">
        <f t="shared" si="12"/>
        <v>#REF!</v>
      </c>
      <c r="AW62" s="45" t="e">
        <f t="shared" si="13"/>
        <v>#REF!</v>
      </c>
      <c r="AX62" s="45" t="e">
        <f t="shared" si="14"/>
        <v>#REF!</v>
      </c>
      <c r="AY62" s="45" t="e">
        <f t="shared" si="15"/>
        <v>#REF!</v>
      </c>
      <c r="AZ62" s="45" t="e">
        <f t="shared" si="16"/>
        <v>#REF!</v>
      </c>
      <c r="BA62" s="45" t="e">
        <f t="shared" si="17"/>
        <v>#REF!</v>
      </c>
      <c r="BB62" s="45" t="e">
        <f t="shared" si="18"/>
        <v>#REF!</v>
      </c>
      <c r="BC62" s="45" t="e">
        <f t="shared" si="19"/>
        <v>#REF!</v>
      </c>
      <c r="BD62" s="45" t="e">
        <f t="shared" si="20"/>
        <v>#REF!</v>
      </c>
      <c r="BE62" s="45" t="e">
        <f t="shared" si="21"/>
        <v>#REF!</v>
      </c>
      <c r="BF62" s="45" t="e">
        <f t="shared" si="22"/>
        <v>#REF!</v>
      </c>
      <c r="BG62" s="45" t="e">
        <f t="shared" si="23"/>
        <v>#REF!</v>
      </c>
      <c r="BH62" s="45" t="e">
        <f t="shared" si="24"/>
        <v>#REF!</v>
      </c>
      <c r="BI62" s="45" t="e">
        <f t="shared" si="25"/>
        <v>#REF!</v>
      </c>
      <c r="BJ62" s="45" t="e">
        <f t="shared" si="26"/>
        <v>#REF!</v>
      </c>
      <c r="BK62" s="45"/>
      <c r="BL62" s="49">
        <v>61</v>
      </c>
      <c r="BM62" t="e">
        <f t="shared" si="126"/>
        <v>#REF!</v>
      </c>
      <c r="BN62" s="45" t="e">
        <f t="shared" si="97"/>
        <v>#REF!</v>
      </c>
      <c r="BO62" s="45">
        <f t="shared" si="101"/>
        <v>0</v>
      </c>
      <c r="BP62" s="45">
        <f t="shared" si="102"/>
        <v>0</v>
      </c>
      <c r="BQ62" s="45">
        <f t="shared" si="103"/>
        <v>0</v>
      </c>
      <c r="BR62" s="45">
        <f t="shared" si="104"/>
        <v>0</v>
      </c>
      <c r="BS62" s="45">
        <f t="shared" si="105"/>
        <v>0</v>
      </c>
      <c r="BT62" s="45">
        <f t="shared" si="106"/>
        <v>0</v>
      </c>
      <c r="BU62" s="45">
        <f t="shared" si="107"/>
        <v>0</v>
      </c>
      <c r="BV62" s="45">
        <f t="shared" si="108"/>
        <v>0</v>
      </c>
      <c r="BW62" s="45">
        <f t="shared" si="109"/>
        <v>0</v>
      </c>
      <c r="BX62" s="45">
        <f t="shared" si="110"/>
        <v>0</v>
      </c>
      <c r="BY62" s="45">
        <f t="shared" si="111"/>
        <v>0</v>
      </c>
      <c r="BZ62" s="45">
        <f t="shared" si="112"/>
        <v>0</v>
      </c>
      <c r="CA62" s="45">
        <f t="shared" si="113"/>
        <v>0</v>
      </c>
      <c r="CB62" s="45">
        <f t="shared" si="114"/>
        <v>0</v>
      </c>
      <c r="CC62" s="45">
        <f t="shared" si="115"/>
        <v>0</v>
      </c>
      <c r="CD62" s="45">
        <f t="shared" si="116"/>
        <v>0</v>
      </c>
      <c r="CE62" s="45">
        <f t="shared" si="117"/>
        <v>0</v>
      </c>
      <c r="CF62" s="45">
        <f t="shared" si="118"/>
        <v>0</v>
      </c>
      <c r="CG62" s="45">
        <f t="shared" si="119"/>
        <v>0</v>
      </c>
      <c r="CH62" s="45">
        <f t="shared" si="120"/>
        <v>0</v>
      </c>
      <c r="CI62" s="45">
        <f t="shared" si="121"/>
        <v>0</v>
      </c>
      <c r="CJ62" s="45">
        <f t="shared" si="122"/>
        <v>0</v>
      </c>
      <c r="CK62" s="45">
        <f t="shared" si="123"/>
        <v>0</v>
      </c>
      <c r="CL62" s="45">
        <f t="shared" si="124"/>
        <v>0</v>
      </c>
      <c r="CM62" s="45"/>
      <c r="CN62" s="106" t="e">
        <f t="shared" si="84"/>
        <v>#REF!</v>
      </c>
      <c r="CO62" s="106">
        <v>61</v>
      </c>
      <c r="CP62" s="101" t="e">
        <f t="shared" si="85"/>
        <v>#REF!</v>
      </c>
      <c r="CQ62" s="101" t="e">
        <f>CP62+COUNTIF($CP$2:CP62,CP62)-1</f>
        <v>#REF!</v>
      </c>
      <c r="CR62" s="103" t="str">
        <f t="shared" si="51"/>
        <v>Dominican Republic</v>
      </c>
      <c r="CS62" s="71" t="e">
        <f t="shared" si="86"/>
        <v>#REF!</v>
      </c>
      <c r="CT62" s="45" t="e">
        <f t="shared" si="52"/>
        <v>#REF!</v>
      </c>
      <c r="CU62" s="45" t="e">
        <f t="shared" si="53"/>
        <v>#REF!</v>
      </c>
      <c r="CV62" s="45" t="e">
        <f t="shared" si="54"/>
        <v>#REF!</v>
      </c>
      <c r="CW62" s="45" t="e">
        <f t="shared" si="55"/>
        <v>#REF!</v>
      </c>
      <c r="CX62" s="45" t="e">
        <f t="shared" si="56"/>
        <v>#REF!</v>
      </c>
      <c r="CY62" s="45" t="e">
        <f t="shared" si="57"/>
        <v>#REF!</v>
      </c>
      <c r="CZ62" s="45" t="e">
        <f t="shared" si="58"/>
        <v>#REF!</v>
      </c>
      <c r="DA62" s="45" t="e">
        <f t="shared" si="59"/>
        <v>#REF!</v>
      </c>
      <c r="DB62" s="45" t="e">
        <f t="shared" si="60"/>
        <v>#REF!</v>
      </c>
      <c r="DC62" s="45" t="e">
        <f t="shared" si="61"/>
        <v>#REF!</v>
      </c>
      <c r="DD62" s="45" t="e">
        <f t="shared" si="62"/>
        <v>#REF!</v>
      </c>
      <c r="DE62" s="45" t="e">
        <f t="shared" si="63"/>
        <v>#REF!</v>
      </c>
      <c r="DF62" s="45" t="e">
        <f t="shared" si="64"/>
        <v>#REF!</v>
      </c>
      <c r="DG62" s="45" t="e">
        <f t="shared" si="65"/>
        <v>#REF!</v>
      </c>
      <c r="DH62" s="45" t="e">
        <f t="shared" si="66"/>
        <v>#REF!</v>
      </c>
      <c r="DI62" s="45" t="e">
        <f t="shared" si="67"/>
        <v>#REF!</v>
      </c>
      <c r="DJ62" s="45" t="e">
        <f t="shared" si="68"/>
        <v>#REF!</v>
      </c>
      <c r="DK62" s="45" t="e">
        <f t="shared" si="69"/>
        <v>#REF!</v>
      </c>
      <c r="DL62" s="45" t="e">
        <f t="shared" si="70"/>
        <v>#REF!</v>
      </c>
      <c r="DM62" s="45" t="e">
        <f t="shared" si="71"/>
        <v>#REF!</v>
      </c>
      <c r="DN62" s="45" t="e">
        <f t="shared" si="72"/>
        <v>#REF!</v>
      </c>
      <c r="DO62" s="45" t="e">
        <f t="shared" si="73"/>
        <v>#REF!</v>
      </c>
      <c r="DP62" s="45" t="e">
        <f t="shared" si="74"/>
        <v>#REF!</v>
      </c>
      <c r="DQ62" s="45" t="e">
        <f t="shared" si="75"/>
        <v>#REF!</v>
      </c>
    </row>
    <row r="63" spans="1:121">
      <c r="A63" s="101">
        <v>62</v>
      </c>
      <c r="B63" s="135" t="e">
        <f t="shared" si="78"/>
        <v>#REF!</v>
      </c>
      <c r="C63" s="136" t="e">
        <f>B63+COUNTIF(B$2:$B63,B63)-1</f>
        <v>#REF!</v>
      </c>
      <c r="D63" s="137" t="str">
        <f>Tables!AI63</f>
        <v>Ecuador</v>
      </c>
      <c r="E63" s="138" t="e">
        <f t="shared" si="79"/>
        <v>#REF!</v>
      </c>
      <c r="F63" s="47" t="e">
        <f>SUMIFS(#REF!,#REF!,'Graph Tables'!$D63)</f>
        <v>#REF!</v>
      </c>
      <c r="G63" s="47" t="e">
        <f>SUMIFS(#REF!,#REF!,'Graph Tables'!$D63)</f>
        <v>#REF!</v>
      </c>
      <c r="H63" s="47" t="e">
        <f>SUMIFS(#REF!,#REF!,'Graph Tables'!$D63)</f>
        <v>#REF!</v>
      </c>
      <c r="I63" s="47" t="e">
        <f>SUMIFS(#REF!,#REF!,'Graph Tables'!$D63)</f>
        <v>#REF!</v>
      </c>
      <c r="J63" s="47" t="e">
        <f>SUMIFS(#REF!,#REF!,'Graph Tables'!$D63)</f>
        <v>#REF!</v>
      </c>
      <c r="K63" s="47" t="e">
        <f>SUMIFS(#REF!,#REF!,'Graph Tables'!$D63)</f>
        <v>#REF!</v>
      </c>
      <c r="L63" s="47" t="e">
        <f>SUMIFS(#REF!,#REF!,'Graph Tables'!$D63)</f>
        <v>#REF!</v>
      </c>
      <c r="M63" s="47" t="e">
        <f>SUMIFS(#REF!,#REF!,'Graph Tables'!$D63)</f>
        <v>#REF!</v>
      </c>
      <c r="N63" s="47" t="e">
        <f>SUMIFS(#REF!,#REF!,'Graph Tables'!$D63)</f>
        <v>#REF!</v>
      </c>
      <c r="O63" s="47" t="e">
        <f>SUMIFS(#REF!,#REF!,'Graph Tables'!$D63)</f>
        <v>#REF!</v>
      </c>
      <c r="P63" s="47" t="e">
        <f>SUMIFS(#REF!,#REF!,'Graph Tables'!$D63)</f>
        <v>#REF!</v>
      </c>
      <c r="Q63" s="47" t="e">
        <f>SUMIFS(#REF!,#REF!,'Graph Tables'!$D63)</f>
        <v>#REF!</v>
      </c>
      <c r="R63" s="47" t="e">
        <f>SUMIFS(#REF!,#REF!,'Graph Tables'!$D63)</f>
        <v>#REF!</v>
      </c>
      <c r="S63" s="47" t="e">
        <f>SUMIFS(#REF!,#REF!,'Graph Tables'!$D63)</f>
        <v>#REF!</v>
      </c>
      <c r="T63" s="47" t="e">
        <f>SUMIFS(#REF!,#REF!,'Graph Tables'!$D63)</f>
        <v>#REF!</v>
      </c>
      <c r="U63" s="47" t="e">
        <f>SUMIFS(#REF!,#REF!,'Graph Tables'!$D63)</f>
        <v>#REF!</v>
      </c>
      <c r="V63" s="47" t="e">
        <f>SUMIFS(#REF!,#REF!,'Graph Tables'!$D63)</f>
        <v>#REF!</v>
      </c>
      <c r="W63" s="47" t="e">
        <f>SUMIFS(#REF!,#REF!,'Graph Tables'!$D63)</f>
        <v>#REF!</v>
      </c>
      <c r="X63" s="47" t="e">
        <f>SUMIFS(#REF!,#REF!,'Graph Tables'!$D63)</f>
        <v>#REF!</v>
      </c>
      <c r="Y63" s="47" t="e">
        <f>SUMIFS(#REF!,#REF!,'Graph Tables'!$D63)</f>
        <v>#REF!</v>
      </c>
      <c r="Z63" s="47" t="e">
        <f>SUMIFS(#REF!,#REF!,'Graph Tables'!$D63)</f>
        <v>#REF!</v>
      </c>
      <c r="AA63" s="47" t="e">
        <f>SUMIFS(#REF!,#REF!,'Graph Tables'!$D63)</f>
        <v>#REF!</v>
      </c>
      <c r="AB63" s="47" t="e">
        <f>SUMIFS(#REF!,#REF!,'Graph Tables'!$D63)</f>
        <v>#REF!</v>
      </c>
      <c r="AC63" s="47" t="e">
        <f>SUMIFS(#REF!,#REF!,'Graph Tables'!$D63)</f>
        <v>#REF!</v>
      </c>
      <c r="AD63" s="47"/>
      <c r="AE63" s="49">
        <v>62</v>
      </c>
      <c r="AF63" t="e">
        <f t="shared" si="125"/>
        <v>#REF!</v>
      </c>
      <c r="AG63" s="45" t="e">
        <f t="shared" si="96"/>
        <v>#REF!</v>
      </c>
      <c r="AH63" s="47"/>
      <c r="AI63" s="101" t="e">
        <f t="shared" si="81"/>
        <v>#REF!</v>
      </c>
      <c r="AJ63" s="101" t="e">
        <f>AI63+COUNTIF(AI$2:$AI63,AI63)-1</f>
        <v>#REF!</v>
      </c>
      <c r="AK63" s="103" t="str">
        <f t="shared" si="2"/>
        <v>Ecuador</v>
      </c>
      <c r="AL63" s="71" t="e">
        <f t="shared" si="82"/>
        <v>#REF!</v>
      </c>
      <c r="AM63" s="45" t="e">
        <f t="shared" si="3"/>
        <v>#REF!</v>
      </c>
      <c r="AN63" s="45" t="e">
        <f t="shared" si="4"/>
        <v>#REF!</v>
      </c>
      <c r="AO63" s="45" t="e">
        <f t="shared" si="5"/>
        <v>#REF!</v>
      </c>
      <c r="AP63" s="45" t="e">
        <f t="shared" si="6"/>
        <v>#REF!</v>
      </c>
      <c r="AQ63" s="45" t="e">
        <f t="shared" si="7"/>
        <v>#REF!</v>
      </c>
      <c r="AR63" s="45" t="e">
        <f t="shared" si="8"/>
        <v>#REF!</v>
      </c>
      <c r="AS63" s="45" t="e">
        <f t="shared" si="9"/>
        <v>#REF!</v>
      </c>
      <c r="AT63" s="45" t="e">
        <f t="shared" si="10"/>
        <v>#REF!</v>
      </c>
      <c r="AU63" s="45" t="e">
        <f t="shared" si="11"/>
        <v>#REF!</v>
      </c>
      <c r="AV63" s="45" t="e">
        <f t="shared" si="12"/>
        <v>#REF!</v>
      </c>
      <c r="AW63" s="45" t="e">
        <f t="shared" si="13"/>
        <v>#REF!</v>
      </c>
      <c r="AX63" s="45" t="e">
        <f t="shared" si="14"/>
        <v>#REF!</v>
      </c>
      <c r="AY63" s="45" t="e">
        <f t="shared" si="15"/>
        <v>#REF!</v>
      </c>
      <c r="AZ63" s="45" t="e">
        <f t="shared" si="16"/>
        <v>#REF!</v>
      </c>
      <c r="BA63" s="45" t="e">
        <f t="shared" si="17"/>
        <v>#REF!</v>
      </c>
      <c r="BB63" s="45" t="e">
        <f t="shared" si="18"/>
        <v>#REF!</v>
      </c>
      <c r="BC63" s="45" t="e">
        <f t="shared" si="19"/>
        <v>#REF!</v>
      </c>
      <c r="BD63" s="45" t="e">
        <f t="shared" si="20"/>
        <v>#REF!</v>
      </c>
      <c r="BE63" s="45" t="e">
        <f t="shared" si="21"/>
        <v>#REF!</v>
      </c>
      <c r="BF63" s="45" t="e">
        <f t="shared" si="22"/>
        <v>#REF!</v>
      </c>
      <c r="BG63" s="45" t="e">
        <f t="shared" si="23"/>
        <v>#REF!</v>
      </c>
      <c r="BH63" s="45" t="e">
        <f t="shared" si="24"/>
        <v>#REF!</v>
      </c>
      <c r="BI63" s="45" t="e">
        <f t="shared" si="25"/>
        <v>#REF!</v>
      </c>
      <c r="BJ63" s="45" t="e">
        <f t="shared" si="26"/>
        <v>#REF!</v>
      </c>
      <c r="BK63" s="45"/>
      <c r="BL63" s="49">
        <v>62</v>
      </c>
      <c r="BM63" t="e">
        <f t="shared" si="126"/>
        <v>#REF!</v>
      </c>
      <c r="BN63" s="45" t="e">
        <f t="shared" si="97"/>
        <v>#REF!</v>
      </c>
      <c r="BO63" s="45">
        <f t="shared" si="101"/>
        <v>0</v>
      </c>
      <c r="BP63" s="45">
        <f t="shared" si="102"/>
        <v>0</v>
      </c>
      <c r="BQ63" s="45">
        <f t="shared" si="103"/>
        <v>0</v>
      </c>
      <c r="BR63" s="45">
        <f t="shared" si="104"/>
        <v>0</v>
      </c>
      <c r="BS63" s="45">
        <f t="shared" si="105"/>
        <v>0</v>
      </c>
      <c r="BT63" s="45">
        <f t="shared" si="106"/>
        <v>0</v>
      </c>
      <c r="BU63" s="45">
        <f t="shared" si="107"/>
        <v>0</v>
      </c>
      <c r="BV63" s="45">
        <f t="shared" si="108"/>
        <v>0</v>
      </c>
      <c r="BW63" s="45">
        <f t="shared" si="109"/>
        <v>0</v>
      </c>
      <c r="BX63" s="45">
        <f t="shared" si="110"/>
        <v>0</v>
      </c>
      <c r="BY63" s="45">
        <f t="shared" si="111"/>
        <v>0</v>
      </c>
      <c r="BZ63" s="45">
        <f t="shared" si="112"/>
        <v>0</v>
      </c>
      <c r="CA63" s="45">
        <f t="shared" si="113"/>
        <v>0</v>
      </c>
      <c r="CB63" s="45">
        <f t="shared" si="114"/>
        <v>0</v>
      </c>
      <c r="CC63" s="45">
        <f t="shared" si="115"/>
        <v>0</v>
      </c>
      <c r="CD63" s="45">
        <f t="shared" si="116"/>
        <v>0</v>
      </c>
      <c r="CE63" s="45">
        <f t="shared" si="117"/>
        <v>0</v>
      </c>
      <c r="CF63" s="45">
        <f t="shared" si="118"/>
        <v>0</v>
      </c>
      <c r="CG63" s="45">
        <f t="shared" si="119"/>
        <v>0</v>
      </c>
      <c r="CH63" s="45">
        <f t="shared" si="120"/>
        <v>0</v>
      </c>
      <c r="CI63" s="45">
        <f t="shared" si="121"/>
        <v>0</v>
      </c>
      <c r="CJ63" s="45">
        <f t="shared" si="122"/>
        <v>0</v>
      </c>
      <c r="CK63" s="45">
        <f t="shared" si="123"/>
        <v>0</v>
      </c>
      <c r="CL63" s="45">
        <f t="shared" si="124"/>
        <v>0</v>
      </c>
      <c r="CM63" s="45"/>
      <c r="CN63" s="106" t="e">
        <f t="shared" si="84"/>
        <v>#REF!</v>
      </c>
      <c r="CO63" s="106">
        <v>62</v>
      </c>
      <c r="CP63" s="101" t="e">
        <f t="shared" si="85"/>
        <v>#REF!</v>
      </c>
      <c r="CQ63" s="101" t="e">
        <f>CP63+COUNTIF($CP$2:CP63,CP63)-1</f>
        <v>#REF!</v>
      </c>
      <c r="CR63" s="103" t="str">
        <f t="shared" si="51"/>
        <v>Ecuador</v>
      </c>
      <c r="CS63" s="71" t="e">
        <f t="shared" si="86"/>
        <v>#REF!</v>
      </c>
      <c r="CT63" s="45" t="e">
        <f t="shared" si="52"/>
        <v>#REF!</v>
      </c>
      <c r="CU63" s="45" t="e">
        <f t="shared" si="53"/>
        <v>#REF!</v>
      </c>
      <c r="CV63" s="45" t="e">
        <f t="shared" si="54"/>
        <v>#REF!</v>
      </c>
      <c r="CW63" s="45" t="e">
        <f t="shared" si="55"/>
        <v>#REF!</v>
      </c>
      <c r="CX63" s="45" t="e">
        <f t="shared" si="56"/>
        <v>#REF!</v>
      </c>
      <c r="CY63" s="45" t="e">
        <f t="shared" si="57"/>
        <v>#REF!</v>
      </c>
      <c r="CZ63" s="45" t="e">
        <f t="shared" si="58"/>
        <v>#REF!</v>
      </c>
      <c r="DA63" s="45" t="e">
        <f t="shared" si="59"/>
        <v>#REF!</v>
      </c>
      <c r="DB63" s="45" t="e">
        <f t="shared" si="60"/>
        <v>#REF!</v>
      </c>
      <c r="DC63" s="45" t="e">
        <f t="shared" si="61"/>
        <v>#REF!</v>
      </c>
      <c r="DD63" s="45" t="e">
        <f t="shared" si="62"/>
        <v>#REF!</v>
      </c>
      <c r="DE63" s="45" t="e">
        <f t="shared" si="63"/>
        <v>#REF!</v>
      </c>
      <c r="DF63" s="45" t="e">
        <f t="shared" si="64"/>
        <v>#REF!</v>
      </c>
      <c r="DG63" s="45" t="e">
        <f t="shared" si="65"/>
        <v>#REF!</v>
      </c>
      <c r="DH63" s="45" t="e">
        <f t="shared" si="66"/>
        <v>#REF!</v>
      </c>
      <c r="DI63" s="45" t="e">
        <f t="shared" si="67"/>
        <v>#REF!</v>
      </c>
      <c r="DJ63" s="45" t="e">
        <f t="shared" si="68"/>
        <v>#REF!</v>
      </c>
      <c r="DK63" s="45" t="e">
        <f t="shared" si="69"/>
        <v>#REF!</v>
      </c>
      <c r="DL63" s="45" t="e">
        <f t="shared" si="70"/>
        <v>#REF!</v>
      </c>
      <c r="DM63" s="45" t="e">
        <f t="shared" si="71"/>
        <v>#REF!</v>
      </c>
      <c r="DN63" s="45" t="e">
        <f t="shared" si="72"/>
        <v>#REF!</v>
      </c>
      <c r="DO63" s="45" t="e">
        <f t="shared" si="73"/>
        <v>#REF!</v>
      </c>
      <c r="DP63" s="45" t="e">
        <f t="shared" si="74"/>
        <v>#REF!</v>
      </c>
      <c r="DQ63" s="45" t="e">
        <f t="shared" si="75"/>
        <v>#REF!</v>
      </c>
    </row>
    <row r="64" spans="1:121">
      <c r="A64" s="101">
        <v>63</v>
      </c>
      <c r="B64" s="135" t="e">
        <f t="shared" si="78"/>
        <v>#REF!</v>
      </c>
      <c r="C64" s="136" t="e">
        <f>B64+COUNTIF(B$2:$B64,B64)-1</f>
        <v>#REF!</v>
      </c>
      <c r="D64" s="137" t="str">
        <f>Tables!AI64</f>
        <v>Egypt</v>
      </c>
      <c r="E64" s="138" t="e">
        <f t="shared" si="79"/>
        <v>#REF!</v>
      </c>
      <c r="F64" s="47" t="e">
        <f>SUMIFS(#REF!,#REF!,'Graph Tables'!$D64)</f>
        <v>#REF!</v>
      </c>
      <c r="G64" s="47" t="e">
        <f>SUMIFS(#REF!,#REF!,'Graph Tables'!$D64)</f>
        <v>#REF!</v>
      </c>
      <c r="H64" s="47" t="e">
        <f>SUMIFS(#REF!,#REF!,'Graph Tables'!$D64)</f>
        <v>#REF!</v>
      </c>
      <c r="I64" s="47" t="e">
        <f>SUMIFS(#REF!,#REF!,'Graph Tables'!$D64)</f>
        <v>#REF!</v>
      </c>
      <c r="J64" s="47" t="e">
        <f>SUMIFS(#REF!,#REF!,'Graph Tables'!$D64)</f>
        <v>#REF!</v>
      </c>
      <c r="K64" s="47" t="e">
        <f>SUMIFS(#REF!,#REF!,'Graph Tables'!$D64)</f>
        <v>#REF!</v>
      </c>
      <c r="L64" s="47" t="e">
        <f>SUMIFS(#REF!,#REF!,'Graph Tables'!$D64)</f>
        <v>#REF!</v>
      </c>
      <c r="M64" s="47" t="e">
        <f>SUMIFS(#REF!,#REF!,'Graph Tables'!$D64)</f>
        <v>#REF!</v>
      </c>
      <c r="N64" s="47" t="e">
        <f>SUMIFS(#REF!,#REF!,'Graph Tables'!$D64)</f>
        <v>#REF!</v>
      </c>
      <c r="O64" s="47" t="e">
        <f>SUMIFS(#REF!,#REF!,'Graph Tables'!$D64)</f>
        <v>#REF!</v>
      </c>
      <c r="P64" s="47" t="e">
        <f>SUMIFS(#REF!,#REF!,'Graph Tables'!$D64)</f>
        <v>#REF!</v>
      </c>
      <c r="Q64" s="47" t="e">
        <f>SUMIFS(#REF!,#REF!,'Graph Tables'!$D64)</f>
        <v>#REF!</v>
      </c>
      <c r="R64" s="47" t="e">
        <f>SUMIFS(#REF!,#REF!,'Graph Tables'!$D64)</f>
        <v>#REF!</v>
      </c>
      <c r="S64" s="47" t="e">
        <f>SUMIFS(#REF!,#REF!,'Graph Tables'!$D64)</f>
        <v>#REF!</v>
      </c>
      <c r="T64" s="47" t="e">
        <f>SUMIFS(#REF!,#REF!,'Graph Tables'!$D64)</f>
        <v>#REF!</v>
      </c>
      <c r="U64" s="47" t="e">
        <f>SUMIFS(#REF!,#REF!,'Graph Tables'!$D64)</f>
        <v>#REF!</v>
      </c>
      <c r="V64" s="47" t="e">
        <f>SUMIFS(#REF!,#REF!,'Graph Tables'!$D64)</f>
        <v>#REF!</v>
      </c>
      <c r="W64" s="47" t="e">
        <f>SUMIFS(#REF!,#REF!,'Graph Tables'!$D64)</f>
        <v>#REF!</v>
      </c>
      <c r="X64" s="47" t="e">
        <f>SUMIFS(#REF!,#REF!,'Graph Tables'!$D64)</f>
        <v>#REF!</v>
      </c>
      <c r="Y64" s="47" t="e">
        <f>SUMIFS(#REF!,#REF!,'Graph Tables'!$D64)</f>
        <v>#REF!</v>
      </c>
      <c r="Z64" s="47" t="e">
        <f>SUMIFS(#REF!,#REF!,'Graph Tables'!$D64)</f>
        <v>#REF!</v>
      </c>
      <c r="AA64" s="47" t="e">
        <f>SUMIFS(#REF!,#REF!,'Graph Tables'!$D64)</f>
        <v>#REF!</v>
      </c>
      <c r="AB64" s="47" t="e">
        <f>SUMIFS(#REF!,#REF!,'Graph Tables'!$D64)</f>
        <v>#REF!</v>
      </c>
      <c r="AC64" s="47" t="e">
        <f>SUMIFS(#REF!,#REF!,'Graph Tables'!$D64)</f>
        <v>#REF!</v>
      </c>
      <c r="AD64" s="47"/>
      <c r="AE64" s="49">
        <v>63</v>
      </c>
      <c r="AF64" t="e">
        <f t="shared" si="125"/>
        <v>#REF!</v>
      </c>
      <c r="AG64" s="45" t="e">
        <f t="shared" si="96"/>
        <v>#REF!</v>
      </c>
      <c r="AH64" s="47"/>
      <c r="AI64" s="101" t="e">
        <f t="shared" si="81"/>
        <v>#REF!</v>
      </c>
      <c r="AJ64" s="101" t="e">
        <f>AI64+COUNTIF(AI$2:$AI64,AI64)-1</f>
        <v>#REF!</v>
      </c>
      <c r="AK64" s="103" t="str">
        <f t="shared" si="2"/>
        <v>Egypt</v>
      </c>
      <c r="AL64" s="71" t="e">
        <f t="shared" si="82"/>
        <v>#REF!</v>
      </c>
      <c r="AM64" s="45" t="e">
        <f t="shared" si="3"/>
        <v>#REF!</v>
      </c>
      <c r="AN64" s="45" t="e">
        <f t="shared" si="4"/>
        <v>#REF!</v>
      </c>
      <c r="AO64" s="45" t="e">
        <f t="shared" si="5"/>
        <v>#REF!</v>
      </c>
      <c r="AP64" s="45" t="e">
        <f t="shared" si="6"/>
        <v>#REF!</v>
      </c>
      <c r="AQ64" s="45" t="e">
        <f t="shared" si="7"/>
        <v>#REF!</v>
      </c>
      <c r="AR64" s="45" t="e">
        <f t="shared" si="8"/>
        <v>#REF!</v>
      </c>
      <c r="AS64" s="45" t="e">
        <f t="shared" si="9"/>
        <v>#REF!</v>
      </c>
      <c r="AT64" s="45" t="e">
        <f t="shared" si="10"/>
        <v>#REF!</v>
      </c>
      <c r="AU64" s="45" t="e">
        <f t="shared" si="11"/>
        <v>#REF!</v>
      </c>
      <c r="AV64" s="45" t="e">
        <f t="shared" si="12"/>
        <v>#REF!</v>
      </c>
      <c r="AW64" s="45" t="e">
        <f t="shared" si="13"/>
        <v>#REF!</v>
      </c>
      <c r="AX64" s="45" t="e">
        <f t="shared" si="14"/>
        <v>#REF!</v>
      </c>
      <c r="AY64" s="45" t="e">
        <f t="shared" si="15"/>
        <v>#REF!</v>
      </c>
      <c r="AZ64" s="45" t="e">
        <f t="shared" si="16"/>
        <v>#REF!</v>
      </c>
      <c r="BA64" s="45" t="e">
        <f t="shared" si="17"/>
        <v>#REF!</v>
      </c>
      <c r="BB64" s="45" t="e">
        <f t="shared" si="18"/>
        <v>#REF!</v>
      </c>
      <c r="BC64" s="45" t="e">
        <f t="shared" si="19"/>
        <v>#REF!</v>
      </c>
      <c r="BD64" s="45" t="e">
        <f t="shared" si="20"/>
        <v>#REF!</v>
      </c>
      <c r="BE64" s="45" t="e">
        <f t="shared" si="21"/>
        <v>#REF!</v>
      </c>
      <c r="BF64" s="45" t="e">
        <f t="shared" si="22"/>
        <v>#REF!</v>
      </c>
      <c r="BG64" s="45" t="e">
        <f t="shared" si="23"/>
        <v>#REF!</v>
      </c>
      <c r="BH64" s="45" t="e">
        <f t="shared" si="24"/>
        <v>#REF!</v>
      </c>
      <c r="BI64" s="45" t="e">
        <f t="shared" si="25"/>
        <v>#REF!</v>
      </c>
      <c r="BJ64" s="45" t="e">
        <f t="shared" si="26"/>
        <v>#REF!</v>
      </c>
      <c r="BK64" s="45"/>
      <c r="BL64" s="49">
        <v>63</v>
      </c>
      <c r="BM64" t="e">
        <f t="shared" si="126"/>
        <v>#REF!</v>
      </c>
      <c r="BN64" s="45" t="e">
        <f t="shared" si="97"/>
        <v>#REF!</v>
      </c>
      <c r="BO64" s="45">
        <f t="shared" si="101"/>
        <v>0</v>
      </c>
      <c r="BP64" s="45">
        <f t="shared" si="102"/>
        <v>0</v>
      </c>
      <c r="BQ64" s="45">
        <f t="shared" si="103"/>
        <v>0</v>
      </c>
      <c r="BR64" s="45">
        <f t="shared" si="104"/>
        <v>0</v>
      </c>
      <c r="BS64" s="45">
        <f t="shared" si="105"/>
        <v>0</v>
      </c>
      <c r="BT64" s="45">
        <f t="shared" si="106"/>
        <v>0</v>
      </c>
      <c r="BU64" s="45">
        <f t="shared" si="107"/>
        <v>0</v>
      </c>
      <c r="BV64" s="45">
        <f t="shared" si="108"/>
        <v>0</v>
      </c>
      <c r="BW64" s="45">
        <f t="shared" si="109"/>
        <v>0</v>
      </c>
      <c r="BX64" s="45">
        <f t="shared" si="110"/>
        <v>0</v>
      </c>
      <c r="BY64" s="45">
        <f t="shared" si="111"/>
        <v>0</v>
      </c>
      <c r="BZ64" s="45">
        <f t="shared" si="112"/>
        <v>0</v>
      </c>
      <c r="CA64" s="45">
        <f t="shared" si="113"/>
        <v>0</v>
      </c>
      <c r="CB64" s="45">
        <f t="shared" si="114"/>
        <v>0</v>
      </c>
      <c r="CC64" s="45">
        <f t="shared" si="115"/>
        <v>0</v>
      </c>
      <c r="CD64" s="45">
        <f t="shared" si="116"/>
        <v>0</v>
      </c>
      <c r="CE64" s="45">
        <f t="shared" si="117"/>
        <v>0</v>
      </c>
      <c r="CF64" s="45">
        <f t="shared" si="118"/>
        <v>0</v>
      </c>
      <c r="CG64" s="45">
        <f t="shared" si="119"/>
        <v>0</v>
      </c>
      <c r="CH64" s="45">
        <f t="shared" si="120"/>
        <v>0</v>
      </c>
      <c r="CI64" s="45">
        <f t="shared" si="121"/>
        <v>0</v>
      </c>
      <c r="CJ64" s="45">
        <f t="shared" si="122"/>
        <v>0</v>
      </c>
      <c r="CK64" s="45">
        <f t="shared" si="123"/>
        <v>0</v>
      </c>
      <c r="CL64" s="45">
        <f t="shared" si="124"/>
        <v>0</v>
      </c>
      <c r="CM64" s="45"/>
      <c r="CN64" s="106" t="e">
        <f t="shared" si="84"/>
        <v>#REF!</v>
      </c>
      <c r="CO64" s="106">
        <v>63</v>
      </c>
      <c r="CP64" s="101" t="e">
        <f t="shared" si="85"/>
        <v>#REF!</v>
      </c>
      <c r="CQ64" s="101" t="e">
        <f>CP64+COUNTIF($CP$2:CP64,CP64)-1</f>
        <v>#REF!</v>
      </c>
      <c r="CR64" s="103" t="str">
        <f t="shared" si="51"/>
        <v>Egypt</v>
      </c>
      <c r="CS64" s="71" t="e">
        <f t="shared" si="86"/>
        <v>#REF!</v>
      </c>
      <c r="CT64" s="45" t="e">
        <f t="shared" si="52"/>
        <v>#REF!</v>
      </c>
      <c r="CU64" s="45" t="e">
        <f t="shared" si="53"/>
        <v>#REF!</v>
      </c>
      <c r="CV64" s="45" t="e">
        <f t="shared" si="54"/>
        <v>#REF!</v>
      </c>
      <c r="CW64" s="45" t="e">
        <f t="shared" si="55"/>
        <v>#REF!</v>
      </c>
      <c r="CX64" s="45" t="e">
        <f t="shared" si="56"/>
        <v>#REF!</v>
      </c>
      <c r="CY64" s="45" t="e">
        <f t="shared" si="57"/>
        <v>#REF!</v>
      </c>
      <c r="CZ64" s="45" t="e">
        <f t="shared" si="58"/>
        <v>#REF!</v>
      </c>
      <c r="DA64" s="45" t="e">
        <f t="shared" si="59"/>
        <v>#REF!</v>
      </c>
      <c r="DB64" s="45" t="e">
        <f t="shared" si="60"/>
        <v>#REF!</v>
      </c>
      <c r="DC64" s="45" t="e">
        <f t="shared" si="61"/>
        <v>#REF!</v>
      </c>
      <c r="DD64" s="45" t="e">
        <f t="shared" si="62"/>
        <v>#REF!</v>
      </c>
      <c r="DE64" s="45" t="e">
        <f t="shared" si="63"/>
        <v>#REF!</v>
      </c>
      <c r="DF64" s="45" t="e">
        <f t="shared" si="64"/>
        <v>#REF!</v>
      </c>
      <c r="DG64" s="45" t="e">
        <f t="shared" si="65"/>
        <v>#REF!</v>
      </c>
      <c r="DH64" s="45" t="e">
        <f t="shared" si="66"/>
        <v>#REF!</v>
      </c>
      <c r="DI64" s="45" t="e">
        <f t="shared" si="67"/>
        <v>#REF!</v>
      </c>
      <c r="DJ64" s="45" t="e">
        <f t="shared" si="68"/>
        <v>#REF!</v>
      </c>
      <c r="DK64" s="45" t="e">
        <f t="shared" si="69"/>
        <v>#REF!</v>
      </c>
      <c r="DL64" s="45" t="e">
        <f t="shared" si="70"/>
        <v>#REF!</v>
      </c>
      <c r="DM64" s="45" t="e">
        <f t="shared" si="71"/>
        <v>#REF!</v>
      </c>
      <c r="DN64" s="45" t="e">
        <f t="shared" si="72"/>
        <v>#REF!</v>
      </c>
      <c r="DO64" s="45" t="e">
        <f t="shared" si="73"/>
        <v>#REF!</v>
      </c>
      <c r="DP64" s="45" t="e">
        <f t="shared" si="74"/>
        <v>#REF!</v>
      </c>
      <c r="DQ64" s="45" t="e">
        <f t="shared" si="75"/>
        <v>#REF!</v>
      </c>
    </row>
    <row r="65" spans="1:121">
      <c r="A65" s="101">
        <v>64</v>
      </c>
      <c r="B65" s="135" t="e">
        <f t="shared" si="78"/>
        <v>#REF!</v>
      </c>
      <c r="C65" s="136" t="e">
        <f>B65+COUNTIF(B$2:$B65,B65)-1</f>
        <v>#REF!</v>
      </c>
      <c r="D65" s="137" t="str">
        <f>Tables!AI65</f>
        <v>El Salvador</v>
      </c>
      <c r="E65" s="138" t="e">
        <f t="shared" si="79"/>
        <v>#REF!</v>
      </c>
      <c r="F65" s="47" t="e">
        <f>SUMIFS(#REF!,#REF!,'Graph Tables'!$D65)</f>
        <v>#REF!</v>
      </c>
      <c r="G65" s="47" t="e">
        <f>SUMIFS(#REF!,#REF!,'Graph Tables'!$D65)</f>
        <v>#REF!</v>
      </c>
      <c r="H65" s="47" t="e">
        <f>SUMIFS(#REF!,#REF!,'Graph Tables'!$D65)</f>
        <v>#REF!</v>
      </c>
      <c r="I65" s="47" t="e">
        <f>SUMIFS(#REF!,#REF!,'Graph Tables'!$D65)</f>
        <v>#REF!</v>
      </c>
      <c r="J65" s="47" t="e">
        <f>SUMIFS(#REF!,#REF!,'Graph Tables'!$D65)</f>
        <v>#REF!</v>
      </c>
      <c r="K65" s="47" t="e">
        <f>SUMIFS(#REF!,#REF!,'Graph Tables'!$D65)</f>
        <v>#REF!</v>
      </c>
      <c r="L65" s="47" t="e">
        <f>SUMIFS(#REF!,#REF!,'Graph Tables'!$D65)</f>
        <v>#REF!</v>
      </c>
      <c r="M65" s="47" t="e">
        <f>SUMIFS(#REF!,#REF!,'Graph Tables'!$D65)</f>
        <v>#REF!</v>
      </c>
      <c r="N65" s="47" t="e">
        <f>SUMIFS(#REF!,#REF!,'Graph Tables'!$D65)</f>
        <v>#REF!</v>
      </c>
      <c r="O65" s="47" t="e">
        <f>SUMIFS(#REF!,#REF!,'Graph Tables'!$D65)</f>
        <v>#REF!</v>
      </c>
      <c r="P65" s="47" t="e">
        <f>SUMIFS(#REF!,#REF!,'Graph Tables'!$D65)</f>
        <v>#REF!</v>
      </c>
      <c r="Q65" s="47" t="e">
        <f>SUMIFS(#REF!,#REF!,'Graph Tables'!$D65)</f>
        <v>#REF!</v>
      </c>
      <c r="R65" s="47" t="e">
        <f>SUMIFS(#REF!,#REF!,'Graph Tables'!$D65)</f>
        <v>#REF!</v>
      </c>
      <c r="S65" s="47" t="e">
        <f>SUMIFS(#REF!,#REF!,'Graph Tables'!$D65)</f>
        <v>#REF!</v>
      </c>
      <c r="T65" s="47" t="e">
        <f>SUMIFS(#REF!,#REF!,'Graph Tables'!$D65)</f>
        <v>#REF!</v>
      </c>
      <c r="U65" s="47" t="e">
        <f>SUMIFS(#REF!,#REF!,'Graph Tables'!$D65)</f>
        <v>#REF!</v>
      </c>
      <c r="V65" s="47" t="e">
        <f>SUMIFS(#REF!,#REF!,'Graph Tables'!$D65)</f>
        <v>#REF!</v>
      </c>
      <c r="W65" s="47" t="e">
        <f>SUMIFS(#REF!,#REF!,'Graph Tables'!$D65)</f>
        <v>#REF!</v>
      </c>
      <c r="X65" s="47" t="e">
        <f>SUMIFS(#REF!,#REF!,'Graph Tables'!$D65)</f>
        <v>#REF!</v>
      </c>
      <c r="Y65" s="47" t="e">
        <f>SUMIFS(#REF!,#REF!,'Graph Tables'!$D65)</f>
        <v>#REF!</v>
      </c>
      <c r="Z65" s="47" t="e">
        <f>SUMIFS(#REF!,#REF!,'Graph Tables'!$D65)</f>
        <v>#REF!</v>
      </c>
      <c r="AA65" s="47" t="e">
        <f>SUMIFS(#REF!,#REF!,'Graph Tables'!$D65)</f>
        <v>#REF!</v>
      </c>
      <c r="AB65" s="47" t="e">
        <f>SUMIFS(#REF!,#REF!,'Graph Tables'!$D65)</f>
        <v>#REF!</v>
      </c>
      <c r="AC65" s="47" t="e">
        <f>SUMIFS(#REF!,#REF!,'Graph Tables'!$D65)</f>
        <v>#REF!</v>
      </c>
      <c r="AD65" s="47"/>
      <c r="AE65" s="49">
        <v>64</v>
      </c>
      <c r="AF65" t="e">
        <f t="shared" si="125"/>
        <v>#REF!</v>
      </c>
      <c r="AG65" s="45" t="e">
        <f t="shared" si="96"/>
        <v>#REF!</v>
      </c>
      <c r="AH65" s="47"/>
      <c r="AI65" s="101" t="e">
        <f t="shared" si="81"/>
        <v>#REF!</v>
      </c>
      <c r="AJ65" s="101" t="e">
        <f>AI65+COUNTIF(AI$2:$AI65,AI65)-1</f>
        <v>#REF!</v>
      </c>
      <c r="AK65" s="103" t="str">
        <f t="shared" si="2"/>
        <v>El Salvador</v>
      </c>
      <c r="AL65" s="71" t="e">
        <f t="shared" si="82"/>
        <v>#REF!</v>
      </c>
      <c r="AM65" s="45" t="e">
        <f t="shared" si="3"/>
        <v>#REF!</v>
      </c>
      <c r="AN65" s="45" t="e">
        <f t="shared" si="4"/>
        <v>#REF!</v>
      </c>
      <c r="AO65" s="45" t="e">
        <f t="shared" si="5"/>
        <v>#REF!</v>
      </c>
      <c r="AP65" s="45" t="e">
        <f t="shared" si="6"/>
        <v>#REF!</v>
      </c>
      <c r="AQ65" s="45" t="e">
        <f t="shared" si="7"/>
        <v>#REF!</v>
      </c>
      <c r="AR65" s="45" t="e">
        <f t="shared" si="8"/>
        <v>#REF!</v>
      </c>
      <c r="AS65" s="45" t="e">
        <f t="shared" si="9"/>
        <v>#REF!</v>
      </c>
      <c r="AT65" s="45" t="e">
        <f t="shared" si="10"/>
        <v>#REF!</v>
      </c>
      <c r="AU65" s="45" t="e">
        <f t="shared" si="11"/>
        <v>#REF!</v>
      </c>
      <c r="AV65" s="45" t="e">
        <f t="shared" si="12"/>
        <v>#REF!</v>
      </c>
      <c r="AW65" s="45" t="e">
        <f t="shared" si="13"/>
        <v>#REF!</v>
      </c>
      <c r="AX65" s="45" t="e">
        <f t="shared" si="14"/>
        <v>#REF!</v>
      </c>
      <c r="AY65" s="45" t="e">
        <f t="shared" si="15"/>
        <v>#REF!</v>
      </c>
      <c r="AZ65" s="45" t="e">
        <f t="shared" si="16"/>
        <v>#REF!</v>
      </c>
      <c r="BA65" s="45" t="e">
        <f t="shared" si="17"/>
        <v>#REF!</v>
      </c>
      <c r="BB65" s="45" t="e">
        <f t="shared" si="18"/>
        <v>#REF!</v>
      </c>
      <c r="BC65" s="45" t="e">
        <f t="shared" si="19"/>
        <v>#REF!</v>
      </c>
      <c r="BD65" s="45" t="e">
        <f t="shared" si="20"/>
        <v>#REF!</v>
      </c>
      <c r="BE65" s="45" t="e">
        <f t="shared" si="21"/>
        <v>#REF!</v>
      </c>
      <c r="BF65" s="45" t="e">
        <f t="shared" si="22"/>
        <v>#REF!</v>
      </c>
      <c r="BG65" s="45" t="e">
        <f t="shared" si="23"/>
        <v>#REF!</v>
      </c>
      <c r="BH65" s="45" t="e">
        <f t="shared" si="24"/>
        <v>#REF!</v>
      </c>
      <c r="BI65" s="45" t="e">
        <f t="shared" si="25"/>
        <v>#REF!</v>
      </c>
      <c r="BJ65" s="45" t="e">
        <f t="shared" si="26"/>
        <v>#REF!</v>
      </c>
      <c r="BK65" s="45"/>
      <c r="BL65" s="49">
        <v>64</v>
      </c>
      <c r="BM65" t="e">
        <f t="shared" si="126"/>
        <v>#REF!</v>
      </c>
      <c r="BN65" s="45" t="e">
        <f t="shared" si="97"/>
        <v>#REF!</v>
      </c>
      <c r="BO65" s="45">
        <f t="shared" si="101"/>
        <v>0</v>
      </c>
      <c r="BP65" s="45">
        <f t="shared" si="102"/>
        <v>0</v>
      </c>
      <c r="BQ65" s="45">
        <f t="shared" si="103"/>
        <v>0</v>
      </c>
      <c r="BR65" s="45">
        <f t="shared" si="104"/>
        <v>0</v>
      </c>
      <c r="BS65" s="45">
        <f t="shared" si="105"/>
        <v>0</v>
      </c>
      <c r="BT65" s="45">
        <f t="shared" si="106"/>
        <v>0</v>
      </c>
      <c r="BU65" s="45">
        <f t="shared" si="107"/>
        <v>0</v>
      </c>
      <c r="BV65" s="45">
        <f t="shared" si="108"/>
        <v>0</v>
      </c>
      <c r="BW65" s="45">
        <f t="shared" si="109"/>
        <v>0</v>
      </c>
      <c r="BX65" s="45">
        <f t="shared" si="110"/>
        <v>0</v>
      </c>
      <c r="BY65" s="45">
        <f t="shared" si="111"/>
        <v>0</v>
      </c>
      <c r="BZ65" s="45">
        <f t="shared" si="112"/>
        <v>0</v>
      </c>
      <c r="CA65" s="45">
        <f t="shared" si="113"/>
        <v>0</v>
      </c>
      <c r="CB65" s="45">
        <f t="shared" si="114"/>
        <v>0</v>
      </c>
      <c r="CC65" s="45">
        <f t="shared" si="115"/>
        <v>0</v>
      </c>
      <c r="CD65" s="45">
        <f t="shared" si="116"/>
        <v>0</v>
      </c>
      <c r="CE65" s="45">
        <f t="shared" si="117"/>
        <v>0</v>
      </c>
      <c r="CF65" s="45">
        <f t="shared" si="118"/>
        <v>0</v>
      </c>
      <c r="CG65" s="45">
        <f t="shared" si="119"/>
        <v>0</v>
      </c>
      <c r="CH65" s="45">
        <f t="shared" si="120"/>
        <v>0</v>
      </c>
      <c r="CI65" s="45">
        <f t="shared" si="121"/>
        <v>0</v>
      </c>
      <c r="CJ65" s="45">
        <f t="shared" si="122"/>
        <v>0</v>
      </c>
      <c r="CK65" s="45">
        <f t="shared" si="123"/>
        <v>0</v>
      </c>
      <c r="CL65" s="45">
        <f t="shared" si="124"/>
        <v>0</v>
      </c>
      <c r="CM65" s="45"/>
      <c r="CN65" s="106" t="e">
        <f t="shared" si="84"/>
        <v>#REF!</v>
      </c>
      <c r="CO65" s="106">
        <v>64</v>
      </c>
      <c r="CP65" s="101" t="e">
        <f t="shared" si="85"/>
        <v>#REF!</v>
      </c>
      <c r="CQ65" s="101" t="e">
        <f>CP65+COUNTIF($CP$2:CP65,CP65)-1</f>
        <v>#REF!</v>
      </c>
      <c r="CR65" s="103" t="str">
        <f t="shared" si="51"/>
        <v>El Salvador</v>
      </c>
      <c r="CS65" s="71" t="e">
        <f t="shared" si="86"/>
        <v>#REF!</v>
      </c>
      <c r="CT65" s="45" t="e">
        <f t="shared" si="52"/>
        <v>#REF!</v>
      </c>
      <c r="CU65" s="45" t="e">
        <f t="shared" si="53"/>
        <v>#REF!</v>
      </c>
      <c r="CV65" s="45" t="e">
        <f t="shared" si="54"/>
        <v>#REF!</v>
      </c>
      <c r="CW65" s="45" t="e">
        <f t="shared" si="55"/>
        <v>#REF!</v>
      </c>
      <c r="CX65" s="45" t="e">
        <f t="shared" si="56"/>
        <v>#REF!</v>
      </c>
      <c r="CY65" s="45" t="e">
        <f t="shared" si="57"/>
        <v>#REF!</v>
      </c>
      <c r="CZ65" s="45" t="e">
        <f t="shared" si="58"/>
        <v>#REF!</v>
      </c>
      <c r="DA65" s="45" t="e">
        <f t="shared" si="59"/>
        <v>#REF!</v>
      </c>
      <c r="DB65" s="45" t="e">
        <f t="shared" si="60"/>
        <v>#REF!</v>
      </c>
      <c r="DC65" s="45" t="e">
        <f t="shared" si="61"/>
        <v>#REF!</v>
      </c>
      <c r="DD65" s="45" t="e">
        <f t="shared" si="62"/>
        <v>#REF!</v>
      </c>
      <c r="DE65" s="45" t="e">
        <f t="shared" si="63"/>
        <v>#REF!</v>
      </c>
      <c r="DF65" s="45" t="e">
        <f t="shared" si="64"/>
        <v>#REF!</v>
      </c>
      <c r="DG65" s="45" t="e">
        <f t="shared" si="65"/>
        <v>#REF!</v>
      </c>
      <c r="DH65" s="45" t="e">
        <f t="shared" si="66"/>
        <v>#REF!</v>
      </c>
      <c r="DI65" s="45" t="e">
        <f t="shared" si="67"/>
        <v>#REF!</v>
      </c>
      <c r="DJ65" s="45" t="e">
        <f t="shared" si="68"/>
        <v>#REF!</v>
      </c>
      <c r="DK65" s="45" t="e">
        <f t="shared" si="69"/>
        <v>#REF!</v>
      </c>
      <c r="DL65" s="45" t="e">
        <f t="shared" si="70"/>
        <v>#REF!</v>
      </c>
      <c r="DM65" s="45" t="e">
        <f t="shared" si="71"/>
        <v>#REF!</v>
      </c>
      <c r="DN65" s="45" t="e">
        <f t="shared" si="72"/>
        <v>#REF!</v>
      </c>
      <c r="DO65" s="45" t="e">
        <f t="shared" si="73"/>
        <v>#REF!</v>
      </c>
      <c r="DP65" s="45" t="e">
        <f t="shared" si="74"/>
        <v>#REF!</v>
      </c>
      <c r="DQ65" s="45" t="e">
        <f t="shared" si="75"/>
        <v>#REF!</v>
      </c>
    </row>
    <row r="66" spans="1:121">
      <c r="A66" s="101">
        <v>65</v>
      </c>
      <c r="B66" s="135" t="e">
        <f t="shared" si="78"/>
        <v>#REF!</v>
      </c>
      <c r="C66" s="136" t="e">
        <f>B66+COUNTIF(B$2:$B66,B66)-1</f>
        <v>#REF!</v>
      </c>
      <c r="D66" s="137" t="str">
        <f>Tables!AI66</f>
        <v>Equatorial Guinea</v>
      </c>
      <c r="E66" s="138" t="e">
        <f t="shared" si="79"/>
        <v>#REF!</v>
      </c>
      <c r="F66" s="47" t="e">
        <f>SUMIFS(#REF!,#REF!,'Graph Tables'!$D66)</f>
        <v>#REF!</v>
      </c>
      <c r="G66" s="47" t="e">
        <f>SUMIFS(#REF!,#REF!,'Graph Tables'!$D66)</f>
        <v>#REF!</v>
      </c>
      <c r="H66" s="47" t="e">
        <f>SUMIFS(#REF!,#REF!,'Graph Tables'!$D66)</f>
        <v>#REF!</v>
      </c>
      <c r="I66" s="47" t="e">
        <f>SUMIFS(#REF!,#REF!,'Graph Tables'!$D66)</f>
        <v>#REF!</v>
      </c>
      <c r="J66" s="47" t="e">
        <f>SUMIFS(#REF!,#REF!,'Graph Tables'!$D66)</f>
        <v>#REF!</v>
      </c>
      <c r="K66" s="47" t="e">
        <f>SUMIFS(#REF!,#REF!,'Graph Tables'!$D66)</f>
        <v>#REF!</v>
      </c>
      <c r="L66" s="47" t="e">
        <f>SUMIFS(#REF!,#REF!,'Graph Tables'!$D66)</f>
        <v>#REF!</v>
      </c>
      <c r="M66" s="47" t="e">
        <f>SUMIFS(#REF!,#REF!,'Graph Tables'!$D66)</f>
        <v>#REF!</v>
      </c>
      <c r="N66" s="47" t="e">
        <f>SUMIFS(#REF!,#REF!,'Graph Tables'!$D66)</f>
        <v>#REF!</v>
      </c>
      <c r="O66" s="47" t="e">
        <f>SUMIFS(#REF!,#REF!,'Graph Tables'!$D66)</f>
        <v>#REF!</v>
      </c>
      <c r="P66" s="47" t="e">
        <f>SUMIFS(#REF!,#REF!,'Graph Tables'!$D66)</f>
        <v>#REF!</v>
      </c>
      <c r="Q66" s="47" t="e">
        <f>SUMIFS(#REF!,#REF!,'Graph Tables'!$D66)</f>
        <v>#REF!</v>
      </c>
      <c r="R66" s="47" t="e">
        <f>SUMIFS(#REF!,#REF!,'Graph Tables'!$D66)</f>
        <v>#REF!</v>
      </c>
      <c r="S66" s="47" t="e">
        <f>SUMIFS(#REF!,#REF!,'Graph Tables'!$D66)</f>
        <v>#REF!</v>
      </c>
      <c r="T66" s="47" t="e">
        <f>SUMIFS(#REF!,#REF!,'Graph Tables'!$D66)</f>
        <v>#REF!</v>
      </c>
      <c r="U66" s="47" t="e">
        <f>SUMIFS(#REF!,#REF!,'Graph Tables'!$D66)</f>
        <v>#REF!</v>
      </c>
      <c r="V66" s="47" t="e">
        <f>SUMIFS(#REF!,#REF!,'Graph Tables'!$D66)</f>
        <v>#REF!</v>
      </c>
      <c r="W66" s="47" t="e">
        <f>SUMIFS(#REF!,#REF!,'Graph Tables'!$D66)</f>
        <v>#REF!</v>
      </c>
      <c r="X66" s="47" t="e">
        <f>SUMIFS(#REF!,#REF!,'Graph Tables'!$D66)</f>
        <v>#REF!</v>
      </c>
      <c r="Y66" s="47" t="e">
        <f>SUMIFS(#REF!,#REF!,'Graph Tables'!$D66)</f>
        <v>#REF!</v>
      </c>
      <c r="Z66" s="47" t="e">
        <f>SUMIFS(#REF!,#REF!,'Graph Tables'!$D66)</f>
        <v>#REF!</v>
      </c>
      <c r="AA66" s="47" t="e">
        <f>SUMIFS(#REF!,#REF!,'Graph Tables'!$D66)</f>
        <v>#REF!</v>
      </c>
      <c r="AB66" s="47" t="e">
        <f>SUMIFS(#REF!,#REF!,'Graph Tables'!$D66)</f>
        <v>#REF!</v>
      </c>
      <c r="AC66" s="47" t="e">
        <f>SUMIFS(#REF!,#REF!,'Graph Tables'!$D66)</f>
        <v>#REF!</v>
      </c>
      <c r="AD66" s="47"/>
      <c r="AE66" s="49">
        <v>65</v>
      </c>
      <c r="AF66" t="e">
        <f t="shared" si="125"/>
        <v>#REF!</v>
      </c>
      <c r="AG66" s="45" t="e">
        <f t="shared" si="96"/>
        <v>#REF!</v>
      </c>
      <c r="AH66" s="47"/>
      <c r="AI66" s="101" t="e">
        <f t="shared" si="81"/>
        <v>#REF!</v>
      </c>
      <c r="AJ66" s="101" t="e">
        <f>AI66+COUNTIF(AI$2:$AI66,AI66)-1</f>
        <v>#REF!</v>
      </c>
      <c r="AK66" s="103" t="str">
        <f t="shared" ref="AK66:AK129" si="127">D66</f>
        <v>Equatorial Guinea</v>
      </c>
      <c r="AL66" s="71" t="e">
        <f t="shared" si="82"/>
        <v>#REF!</v>
      </c>
      <c r="AM66" s="45" t="e">
        <f t="shared" ref="AM66:AM129" si="128">F66*BO$103</f>
        <v>#REF!</v>
      </c>
      <c r="AN66" s="45" t="e">
        <f t="shared" ref="AN66:AN129" si="129">G66*BP$103</f>
        <v>#REF!</v>
      </c>
      <c r="AO66" s="45" t="e">
        <f t="shared" ref="AO66:AO129" si="130">H66*BQ$103</f>
        <v>#REF!</v>
      </c>
      <c r="AP66" s="45" t="e">
        <f t="shared" ref="AP66:AP129" si="131">I66*BR$103</f>
        <v>#REF!</v>
      </c>
      <c r="AQ66" s="45" t="e">
        <f t="shared" ref="AQ66:AQ129" si="132">J66*BS$103</f>
        <v>#REF!</v>
      </c>
      <c r="AR66" s="45" t="e">
        <f t="shared" ref="AR66:AR129" si="133">K66*BT$103</f>
        <v>#REF!</v>
      </c>
      <c r="AS66" s="45" t="e">
        <f t="shared" ref="AS66:AS129" si="134">L66*BU$103</f>
        <v>#REF!</v>
      </c>
      <c r="AT66" s="45" t="e">
        <f t="shared" ref="AT66:AT129" si="135">M66*BV$103</f>
        <v>#REF!</v>
      </c>
      <c r="AU66" s="45" t="e">
        <f t="shared" ref="AU66:AU129" si="136">N66*BW$103</f>
        <v>#REF!</v>
      </c>
      <c r="AV66" s="45" t="e">
        <f t="shared" ref="AV66:AV129" si="137">O66*BX$103</f>
        <v>#REF!</v>
      </c>
      <c r="AW66" s="45" t="e">
        <f t="shared" ref="AW66:AW129" si="138">P66*BY$103</f>
        <v>#REF!</v>
      </c>
      <c r="AX66" s="45" t="e">
        <f t="shared" ref="AX66:AX129" si="139">Q66*BZ$103</f>
        <v>#REF!</v>
      </c>
      <c r="AY66" s="45" t="e">
        <f t="shared" ref="AY66:AY129" si="140">R66*CA$103</f>
        <v>#REF!</v>
      </c>
      <c r="AZ66" s="45" t="e">
        <f t="shared" ref="AZ66:AZ129" si="141">S66*CB$103</f>
        <v>#REF!</v>
      </c>
      <c r="BA66" s="45" t="e">
        <f t="shared" ref="BA66:BA129" si="142">T66*CC$103</f>
        <v>#REF!</v>
      </c>
      <c r="BB66" s="45" t="e">
        <f t="shared" ref="BB66:BB129" si="143">U66*CD$103</f>
        <v>#REF!</v>
      </c>
      <c r="BC66" s="45" t="e">
        <f t="shared" ref="BC66:BC129" si="144">V66*CE$103</f>
        <v>#REF!</v>
      </c>
      <c r="BD66" s="45" t="e">
        <f t="shared" ref="BD66:BD129" si="145">W66*CF$103</f>
        <v>#REF!</v>
      </c>
      <c r="BE66" s="45" t="e">
        <f t="shared" ref="BE66:BE129" si="146">X66*CG$103</f>
        <v>#REF!</v>
      </c>
      <c r="BF66" s="45" t="e">
        <f t="shared" ref="BF66:BF129" si="147">Y66*CH$103</f>
        <v>#REF!</v>
      </c>
      <c r="BG66" s="45" t="e">
        <f t="shared" ref="BG66:BG129" si="148">Z66*CI$103</f>
        <v>#REF!</v>
      </c>
      <c r="BH66" s="45" t="e">
        <f t="shared" ref="BH66:BH129" si="149">AA66*CJ$103</f>
        <v>#REF!</v>
      </c>
      <c r="BI66" s="45" t="e">
        <f t="shared" ref="BI66:BI129" si="150">AB66*CK$103</f>
        <v>#REF!</v>
      </c>
      <c r="BJ66" s="45" t="e">
        <f t="shared" ref="BJ66:BJ129" si="151">AC66*CL$103</f>
        <v>#REF!</v>
      </c>
      <c r="BK66" s="45"/>
      <c r="BL66" s="49">
        <v>65</v>
      </c>
      <c r="BM66" t="e">
        <f t="shared" si="126"/>
        <v>#REF!</v>
      </c>
      <c r="BN66" s="45" t="e">
        <f t="shared" si="97"/>
        <v>#REF!</v>
      </c>
      <c r="BO66" s="45">
        <f t="shared" ref="BO66:BO101" si="152">SUMIFS(AM:AM,$AK:$AK,$BM66)</f>
        <v>0</v>
      </c>
      <c r="BP66" s="45">
        <f t="shared" ref="BP66:BP101" si="153">SUMIFS(AN:AN,$AK:$AK,$BM66)</f>
        <v>0</v>
      </c>
      <c r="BQ66" s="45">
        <f t="shared" ref="BQ66:BQ101" si="154">SUMIFS(AO:AO,$AK:$AK,$BM66)</f>
        <v>0</v>
      </c>
      <c r="BR66" s="45">
        <f t="shared" ref="BR66:BR101" si="155">SUMIFS(AP:AP,$AK:$AK,$BM66)</f>
        <v>0</v>
      </c>
      <c r="BS66" s="45">
        <f t="shared" ref="BS66:BS101" si="156">SUMIFS(AQ:AQ,$AK:$AK,$BM66)</f>
        <v>0</v>
      </c>
      <c r="BT66" s="45">
        <f t="shared" ref="BT66:BT101" si="157">SUMIFS(AR:AR,$AK:$AK,$BM66)</f>
        <v>0</v>
      </c>
      <c r="BU66" s="45">
        <f t="shared" ref="BU66:BU101" si="158">SUMIFS(AS:AS,$AK:$AK,$BM66)</f>
        <v>0</v>
      </c>
      <c r="BV66" s="45">
        <f t="shared" ref="BV66:BV101" si="159">SUMIFS(AT:AT,$AK:$AK,$BM66)</f>
        <v>0</v>
      </c>
      <c r="BW66" s="45">
        <f t="shared" ref="BW66:BW101" si="160">SUMIFS(AU:AU,$AK:$AK,$BM66)</f>
        <v>0</v>
      </c>
      <c r="BX66" s="45">
        <f t="shared" ref="BX66:BX101" si="161">SUMIFS(AV:AV,$AK:$AK,$BM66)</f>
        <v>0</v>
      </c>
      <c r="BY66" s="45">
        <f t="shared" ref="BY66:BY101" si="162">SUMIFS(AW:AW,$AK:$AK,$BM66)</f>
        <v>0</v>
      </c>
      <c r="BZ66" s="45">
        <f t="shared" ref="BZ66:BZ101" si="163">SUMIFS(AX:AX,$AK:$AK,$BM66)</f>
        <v>0</v>
      </c>
      <c r="CA66" s="45">
        <f t="shared" ref="CA66:CA101" si="164">SUMIFS(AY:AY,$AK:$AK,$BM66)</f>
        <v>0</v>
      </c>
      <c r="CB66" s="45">
        <f t="shared" ref="CB66:CB101" si="165">SUMIFS(AZ:AZ,$AK:$AK,$BM66)</f>
        <v>0</v>
      </c>
      <c r="CC66" s="45">
        <f t="shared" ref="CC66:CC101" si="166">SUMIFS(BA:BA,$AK:$AK,$BM66)</f>
        <v>0</v>
      </c>
      <c r="CD66" s="45">
        <f t="shared" ref="CD66:CD101" si="167">SUMIFS(BB:BB,$AK:$AK,$BM66)</f>
        <v>0</v>
      </c>
      <c r="CE66" s="45">
        <f t="shared" ref="CE66:CE101" si="168">SUMIFS(BC:BC,$AK:$AK,$BM66)</f>
        <v>0</v>
      </c>
      <c r="CF66" s="45">
        <f t="shared" ref="CF66:CF101" si="169">SUMIFS(BD:BD,$AK:$AK,$BM66)</f>
        <v>0</v>
      </c>
      <c r="CG66" s="45">
        <f t="shared" ref="CG66:CG101" si="170">SUMIFS(BE:BE,$AK:$AK,$BM66)</f>
        <v>0</v>
      </c>
      <c r="CH66" s="45">
        <f t="shared" ref="CH66:CH101" si="171">SUMIFS(BF:BF,$AK:$AK,$BM66)</f>
        <v>0</v>
      </c>
      <c r="CI66" s="45">
        <f t="shared" ref="CI66:CI101" si="172">SUMIFS(BG:BG,$AK:$AK,$BM66)</f>
        <v>0</v>
      </c>
      <c r="CJ66" s="45">
        <f t="shared" ref="CJ66:CJ101" si="173">SUMIFS(BH:BH,$AK:$AK,$BM66)</f>
        <v>0</v>
      </c>
      <c r="CK66" s="45">
        <f t="shared" ref="CK66:CK101" si="174">SUMIFS(BI:BI,$AK:$AK,$BM66)</f>
        <v>0</v>
      </c>
      <c r="CL66" s="45">
        <f t="shared" ref="CL66:CL101" si="175">SUMIFS(BJ:BJ,$AK:$AK,$BM66)</f>
        <v>0</v>
      </c>
      <c r="CM66" s="45"/>
      <c r="CN66" s="106" t="e">
        <f t="shared" si="84"/>
        <v>#REF!</v>
      </c>
      <c r="CO66" s="106">
        <v>65</v>
      </c>
      <c r="CP66" s="101" t="e">
        <f t="shared" si="85"/>
        <v>#REF!</v>
      </c>
      <c r="CQ66" s="101" t="e">
        <f>CP66+COUNTIF($CP$2:CP66,CP66)-1</f>
        <v>#REF!</v>
      </c>
      <c r="CR66" s="103" t="str">
        <f t="shared" ref="CR66:CR129" si="176">D66</f>
        <v>Equatorial Guinea</v>
      </c>
      <c r="CS66" s="71" t="e">
        <f t="shared" si="86"/>
        <v>#REF!</v>
      </c>
      <c r="CT66" s="45" t="e">
        <f t="shared" ref="CT66:CT129" si="177">F66*$CN66</f>
        <v>#REF!</v>
      </c>
      <c r="CU66" s="45" t="e">
        <f t="shared" ref="CU66:CU129" si="178">G66*$CN66</f>
        <v>#REF!</v>
      </c>
      <c r="CV66" s="45" t="e">
        <f t="shared" ref="CV66:CV129" si="179">H66*$CN66</f>
        <v>#REF!</v>
      </c>
      <c r="CW66" s="45" t="e">
        <f t="shared" ref="CW66:CW129" si="180">I66*$CN66</f>
        <v>#REF!</v>
      </c>
      <c r="CX66" s="45" t="e">
        <f t="shared" ref="CX66:CX129" si="181">J66*$CN66</f>
        <v>#REF!</v>
      </c>
      <c r="CY66" s="45" t="e">
        <f t="shared" ref="CY66:CY129" si="182">K66*$CN66</f>
        <v>#REF!</v>
      </c>
      <c r="CZ66" s="45" t="e">
        <f t="shared" ref="CZ66:CZ129" si="183">L66*$CN66</f>
        <v>#REF!</v>
      </c>
      <c r="DA66" s="45" t="e">
        <f t="shared" ref="DA66:DA129" si="184">M66*$CN66</f>
        <v>#REF!</v>
      </c>
      <c r="DB66" s="45" t="e">
        <f t="shared" ref="DB66:DB129" si="185">N66*$CN66</f>
        <v>#REF!</v>
      </c>
      <c r="DC66" s="45" t="e">
        <f t="shared" ref="DC66:DC129" si="186">O66*$CN66</f>
        <v>#REF!</v>
      </c>
      <c r="DD66" s="45" t="e">
        <f t="shared" ref="DD66:DD129" si="187">P66*$CN66</f>
        <v>#REF!</v>
      </c>
      <c r="DE66" s="45" t="e">
        <f t="shared" ref="DE66:DE129" si="188">Q66*$CN66</f>
        <v>#REF!</v>
      </c>
      <c r="DF66" s="45" t="e">
        <f t="shared" ref="DF66:DF129" si="189">R66*$CN66</f>
        <v>#REF!</v>
      </c>
      <c r="DG66" s="45" t="e">
        <f t="shared" ref="DG66:DG129" si="190">S66*$CN66</f>
        <v>#REF!</v>
      </c>
      <c r="DH66" s="45" t="e">
        <f t="shared" ref="DH66:DH129" si="191">T66*$CN66</f>
        <v>#REF!</v>
      </c>
      <c r="DI66" s="45" t="e">
        <f t="shared" ref="DI66:DI129" si="192">U66*$CN66</f>
        <v>#REF!</v>
      </c>
      <c r="DJ66" s="45" t="e">
        <f t="shared" ref="DJ66:DJ129" si="193">V66*$CN66</f>
        <v>#REF!</v>
      </c>
      <c r="DK66" s="45" t="e">
        <f t="shared" ref="DK66:DK129" si="194">W66*$CN66</f>
        <v>#REF!</v>
      </c>
      <c r="DL66" s="45" t="e">
        <f t="shared" ref="DL66:DL129" si="195">X66*$CN66</f>
        <v>#REF!</v>
      </c>
      <c r="DM66" s="45" t="e">
        <f t="shared" ref="DM66:DM129" si="196">Y66*$CN66</f>
        <v>#REF!</v>
      </c>
      <c r="DN66" s="45" t="e">
        <f t="shared" ref="DN66:DN129" si="197">Z66*$CN66</f>
        <v>#REF!</v>
      </c>
      <c r="DO66" s="45" t="e">
        <f t="shared" ref="DO66:DO129" si="198">AA66*$CN66</f>
        <v>#REF!</v>
      </c>
      <c r="DP66" s="45" t="e">
        <f t="shared" ref="DP66:DP129" si="199">AB66*$CN66</f>
        <v>#REF!</v>
      </c>
      <c r="DQ66" s="45" t="e">
        <f t="shared" ref="DQ66:DQ129" si="200">AC66*$CN66</f>
        <v>#REF!</v>
      </c>
    </row>
    <row r="67" spans="1:121">
      <c r="A67" s="101">
        <v>66</v>
      </c>
      <c r="B67" s="135" t="e">
        <f t="shared" ref="B67:B130" si="201">RANK(E67,E:E)</f>
        <v>#REF!</v>
      </c>
      <c r="C67" s="136" t="e">
        <f>B67+COUNTIF(B$2:$B67,B67)-1</f>
        <v>#REF!</v>
      </c>
      <c r="D67" s="137" t="str">
        <f>Tables!AI67</f>
        <v>Eritrea</v>
      </c>
      <c r="E67" s="138" t="e">
        <f t="shared" ref="E67:E130" si="202">SUM(F67:AC67)</f>
        <v>#REF!</v>
      </c>
      <c r="F67" s="47" t="e">
        <f>SUMIFS(#REF!,#REF!,'Graph Tables'!$D67)</f>
        <v>#REF!</v>
      </c>
      <c r="G67" s="47" t="e">
        <f>SUMIFS(#REF!,#REF!,'Graph Tables'!$D67)</f>
        <v>#REF!</v>
      </c>
      <c r="H67" s="47" t="e">
        <f>SUMIFS(#REF!,#REF!,'Graph Tables'!$D67)</f>
        <v>#REF!</v>
      </c>
      <c r="I67" s="47" t="e">
        <f>SUMIFS(#REF!,#REF!,'Graph Tables'!$D67)</f>
        <v>#REF!</v>
      </c>
      <c r="J67" s="47" t="e">
        <f>SUMIFS(#REF!,#REF!,'Graph Tables'!$D67)</f>
        <v>#REF!</v>
      </c>
      <c r="K67" s="47" t="e">
        <f>SUMIFS(#REF!,#REF!,'Graph Tables'!$D67)</f>
        <v>#REF!</v>
      </c>
      <c r="L67" s="47" t="e">
        <f>SUMIFS(#REF!,#REF!,'Graph Tables'!$D67)</f>
        <v>#REF!</v>
      </c>
      <c r="M67" s="47" t="e">
        <f>SUMIFS(#REF!,#REF!,'Graph Tables'!$D67)</f>
        <v>#REF!</v>
      </c>
      <c r="N67" s="47" t="e">
        <f>SUMIFS(#REF!,#REF!,'Graph Tables'!$D67)</f>
        <v>#REF!</v>
      </c>
      <c r="O67" s="47" t="e">
        <f>SUMIFS(#REF!,#REF!,'Graph Tables'!$D67)</f>
        <v>#REF!</v>
      </c>
      <c r="P67" s="47" t="e">
        <f>SUMIFS(#REF!,#REF!,'Graph Tables'!$D67)</f>
        <v>#REF!</v>
      </c>
      <c r="Q67" s="47" t="e">
        <f>SUMIFS(#REF!,#REF!,'Graph Tables'!$D67)</f>
        <v>#REF!</v>
      </c>
      <c r="R67" s="47" t="e">
        <f>SUMIFS(#REF!,#REF!,'Graph Tables'!$D67)</f>
        <v>#REF!</v>
      </c>
      <c r="S67" s="47" t="e">
        <f>SUMIFS(#REF!,#REF!,'Graph Tables'!$D67)</f>
        <v>#REF!</v>
      </c>
      <c r="T67" s="47" t="e">
        <f>SUMIFS(#REF!,#REF!,'Graph Tables'!$D67)</f>
        <v>#REF!</v>
      </c>
      <c r="U67" s="47" t="e">
        <f>SUMIFS(#REF!,#REF!,'Graph Tables'!$D67)</f>
        <v>#REF!</v>
      </c>
      <c r="V67" s="47" t="e">
        <f>SUMIFS(#REF!,#REF!,'Graph Tables'!$D67)</f>
        <v>#REF!</v>
      </c>
      <c r="W67" s="47" t="e">
        <f>SUMIFS(#REF!,#REF!,'Graph Tables'!$D67)</f>
        <v>#REF!</v>
      </c>
      <c r="X67" s="47" t="e">
        <f>SUMIFS(#REF!,#REF!,'Graph Tables'!$D67)</f>
        <v>#REF!</v>
      </c>
      <c r="Y67" s="47" t="e">
        <f>SUMIFS(#REF!,#REF!,'Graph Tables'!$D67)</f>
        <v>#REF!</v>
      </c>
      <c r="Z67" s="47" t="e">
        <f>SUMIFS(#REF!,#REF!,'Graph Tables'!$D67)</f>
        <v>#REF!</v>
      </c>
      <c r="AA67" s="47" t="e">
        <f>SUMIFS(#REF!,#REF!,'Graph Tables'!$D67)</f>
        <v>#REF!</v>
      </c>
      <c r="AB67" s="47" t="e">
        <f>SUMIFS(#REF!,#REF!,'Graph Tables'!$D67)</f>
        <v>#REF!</v>
      </c>
      <c r="AC67" s="47" t="e">
        <f>SUMIFS(#REF!,#REF!,'Graph Tables'!$D67)</f>
        <v>#REF!</v>
      </c>
      <c r="AD67" s="47"/>
      <c r="AE67" s="49">
        <v>66</v>
      </c>
      <c r="AF67" t="e">
        <f t="shared" ref="AF67:AF98" si="203">IF(AG67&lt;&gt;0,VLOOKUP(AE67,Ranking7,2,FALSE)," ")</f>
        <v>#REF!</v>
      </c>
      <c r="AG67" s="45" t="e">
        <f t="shared" si="96"/>
        <v>#REF!</v>
      </c>
      <c r="AH67" s="47"/>
      <c r="AI67" s="101" t="e">
        <f t="shared" ref="AI67:AI130" si="204">RANK(AL67,$AL$2:$AL$241)</f>
        <v>#REF!</v>
      </c>
      <c r="AJ67" s="101" t="e">
        <f>AI67+COUNTIF(AI$2:$AI67,AI67)-1</f>
        <v>#REF!</v>
      </c>
      <c r="AK67" s="103" t="str">
        <f t="shared" si="127"/>
        <v>Eritrea</v>
      </c>
      <c r="AL67" s="71" t="e">
        <f t="shared" ref="AL67:AL130" si="205">SUM(AM67:BI67)</f>
        <v>#REF!</v>
      </c>
      <c r="AM67" s="45" t="e">
        <f t="shared" si="128"/>
        <v>#REF!</v>
      </c>
      <c r="AN67" s="45" t="e">
        <f t="shared" si="129"/>
        <v>#REF!</v>
      </c>
      <c r="AO67" s="45" t="e">
        <f t="shared" si="130"/>
        <v>#REF!</v>
      </c>
      <c r="AP67" s="45" t="e">
        <f t="shared" si="131"/>
        <v>#REF!</v>
      </c>
      <c r="AQ67" s="45" t="e">
        <f t="shared" si="132"/>
        <v>#REF!</v>
      </c>
      <c r="AR67" s="45" t="e">
        <f t="shared" si="133"/>
        <v>#REF!</v>
      </c>
      <c r="AS67" s="45" t="e">
        <f t="shared" si="134"/>
        <v>#REF!</v>
      </c>
      <c r="AT67" s="45" t="e">
        <f t="shared" si="135"/>
        <v>#REF!</v>
      </c>
      <c r="AU67" s="45" t="e">
        <f t="shared" si="136"/>
        <v>#REF!</v>
      </c>
      <c r="AV67" s="45" t="e">
        <f t="shared" si="137"/>
        <v>#REF!</v>
      </c>
      <c r="AW67" s="45" t="e">
        <f t="shared" si="138"/>
        <v>#REF!</v>
      </c>
      <c r="AX67" s="45" t="e">
        <f t="shared" si="139"/>
        <v>#REF!</v>
      </c>
      <c r="AY67" s="45" t="e">
        <f t="shared" si="140"/>
        <v>#REF!</v>
      </c>
      <c r="AZ67" s="45" t="e">
        <f t="shared" si="141"/>
        <v>#REF!</v>
      </c>
      <c r="BA67" s="45" t="e">
        <f t="shared" si="142"/>
        <v>#REF!</v>
      </c>
      <c r="BB67" s="45" t="e">
        <f t="shared" si="143"/>
        <v>#REF!</v>
      </c>
      <c r="BC67" s="45" t="e">
        <f t="shared" si="144"/>
        <v>#REF!</v>
      </c>
      <c r="BD67" s="45" t="e">
        <f t="shared" si="145"/>
        <v>#REF!</v>
      </c>
      <c r="BE67" s="45" t="e">
        <f t="shared" si="146"/>
        <v>#REF!</v>
      </c>
      <c r="BF67" s="45" t="e">
        <f t="shared" si="147"/>
        <v>#REF!</v>
      </c>
      <c r="BG67" s="45" t="e">
        <f t="shared" si="148"/>
        <v>#REF!</v>
      </c>
      <c r="BH67" s="45" t="e">
        <f t="shared" si="149"/>
        <v>#REF!</v>
      </c>
      <c r="BI67" s="45" t="e">
        <f t="shared" si="150"/>
        <v>#REF!</v>
      </c>
      <c r="BJ67" s="45" t="e">
        <f t="shared" si="151"/>
        <v>#REF!</v>
      </c>
      <c r="BK67" s="45"/>
      <c r="BL67" s="49">
        <v>66</v>
      </c>
      <c r="BM67" t="e">
        <f t="shared" ref="BM67:BM98" si="206">IF(BN67&lt;&gt;0,VLOOKUP(BL67,Ranking1,2,FALSE),0)</f>
        <v>#REF!</v>
      </c>
      <c r="BN67" s="45" t="e">
        <f t="shared" si="97"/>
        <v>#REF!</v>
      </c>
      <c r="BO67" s="45">
        <f t="shared" si="152"/>
        <v>0</v>
      </c>
      <c r="BP67" s="45">
        <f t="shared" si="153"/>
        <v>0</v>
      </c>
      <c r="BQ67" s="45">
        <f t="shared" si="154"/>
        <v>0</v>
      </c>
      <c r="BR67" s="45">
        <f t="shared" si="155"/>
        <v>0</v>
      </c>
      <c r="BS67" s="45">
        <f t="shared" si="156"/>
        <v>0</v>
      </c>
      <c r="BT67" s="45">
        <f t="shared" si="157"/>
        <v>0</v>
      </c>
      <c r="BU67" s="45">
        <f t="shared" si="158"/>
        <v>0</v>
      </c>
      <c r="BV67" s="45">
        <f t="shared" si="159"/>
        <v>0</v>
      </c>
      <c r="BW67" s="45">
        <f t="shared" si="160"/>
        <v>0</v>
      </c>
      <c r="BX67" s="45">
        <f t="shared" si="161"/>
        <v>0</v>
      </c>
      <c r="BY67" s="45">
        <f t="shared" si="162"/>
        <v>0</v>
      </c>
      <c r="BZ67" s="45">
        <f t="shared" si="163"/>
        <v>0</v>
      </c>
      <c r="CA67" s="45">
        <f t="shared" si="164"/>
        <v>0</v>
      </c>
      <c r="CB67" s="45">
        <f t="shared" si="165"/>
        <v>0</v>
      </c>
      <c r="CC67" s="45">
        <f t="shared" si="166"/>
        <v>0</v>
      </c>
      <c r="CD67" s="45">
        <f t="shared" si="167"/>
        <v>0</v>
      </c>
      <c r="CE67" s="45">
        <f t="shared" si="168"/>
        <v>0</v>
      </c>
      <c r="CF67" s="45">
        <f t="shared" si="169"/>
        <v>0</v>
      </c>
      <c r="CG67" s="45">
        <f t="shared" si="170"/>
        <v>0</v>
      </c>
      <c r="CH67" s="45">
        <f t="shared" si="171"/>
        <v>0</v>
      </c>
      <c r="CI67" s="45">
        <f t="shared" si="172"/>
        <v>0</v>
      </c>
      <c r="CJ67" s="45">
        <f t="shared" si="173"/>
        <v>0</v>
      </c>
      <c r="CK67" s="45">
        <f t="shared" si="174"/>
        <v>0</v>
      </c>
      <c r="CL67" s="45">
        <f t="shared" si="175"/>
        <v>0</v>
      </c>
      <c r="CM67" s="45"/>
      <c r="CN67" s="106" t="e">
        <f t="shared" ref="CN67:CN130" si="207">IF($EP$29=999,1,IF(CQ67=$EP$29,1,0))</f>
        <v>#REF!</v>
      </c>
      <c r="CO67" s="106">
        <v>66</v>
      </c>
      <c r="CP67" s="101" t="e">
        <f t="shared" ref="CP67:CP130" si="208">RANK(E67,$E$2:$E$241)</f>
        <v>#REF!</v>
      </c>
      <c r="CQ67" s="101" t="e">
        <f>CP67+COUNTIF($CP$2:CP67,CP67)-1</f>
        <v>#REF!</v>
      </c>
      <c r="CR67" s="103" t="str">
        <f t="shared" si="176"/>
        <v>Eritrea</v>
      </c>
      <c r="CS67" s="71" t="e">
        <f t="shared" ref="CS67:CS130" si="209">SUM(CT67:DQ67)</f>
        <v>#REF!</v>
      </c>
      <c r="CT67" s="45" t="e">
        <f t="shared" si="177"/>
        <v>#REF!</v>
      </c>
      <c r="CU67" s="45" t="e">
        <f t="shared" si="178"/>
        <v>#REF!</v>
      </c>
      <c r="CV67" s="45" t="e">
        <f t="shared" si="179"/>
        <v>#REF!</v>
      </c>
      <c r="CW67" s="45" t="e">
        <f t="shared" si="180"/>
        <v>#REF!</v>
      </c>
      <c r="CX67" s="45" t="e">
        <f t="shared" si="181"/>
        <v>#REF!</v>
      </c>
      <c r="CY67" s="45" t="e">
        <f t="shared" si="182"/>
        <v>#REF!</v>
      </c>
      <c r="CZ67" s="45" t="e">
        <f t="shared" si="183"/>
        <v>#REF!</v>
      </c>
      <c r="DA67" s="45" t="e">
        <f t="shared" si="184"/>
        <v>#REF!</v>
      </c>
      <c r="DB67" s="45" t="e">
        <f t="shared" si="185"/>
        <v>#REF!</v>
      </c>
      <c r="DC67" s="45" t="e">
        <f t="shared" si="186"/>
        <v>#REF!</v>
      </c>
      <c r="DD67" s="45" t="e">
        <f t="shared" si="187"/>
        <v>#REF!</v>
      </c>
      <c r="DE67" s="45" t="e">
        <f t="shared" si="188"/>
        <v>#REF!</v>
      </c>
      <c r="DF67" s="45" t="e">
        <f t="shared" si="189"/>
        <v>#REF!</v>
      </c>
      <c r="DG67" s="45" t="e">
        <f t="shared" si="190"/>
        <v>#REF!</v>
      </c>
      <c r="DH67" s="45" t="e">
        <f t="shared" si="191"/>
        <v>#REF!</v>
      </c>
      <c r="DI67" s="45" t="e">
        <f t="shared" si="192"/>
        <v>#REF!</v>
      </c>
      <c r="DJ67" s="45" t="e">
        <f t="shared" si="193"/>
        <v>#REF!</v>
      </c>
      <c r="DK67" s="45" t="e">
        <f t="shared" si="194"/>
        <v>#REF!</v>
      </c>
      <c r="DL67" s="45" t="e">
        <f t="shared" si="195"/>
        <v>#REF!</v>
      </c>
      <c r="DM67" s="45" t="e">
        <f t="shared" si="196"/>
        <v>#REF!</v>
      </c>
      <c r="DN67" s="45" t="e">
        <f t="shared" si="197"/>
        <v>#REF!</v>
      </c>
      <c r="DO67" s="45" t="e">
        <f t="shared" si="198"/>
        <v>#REF!</v>
      </c>
      <c r="DP67" s="45" t="e">
        <f t="shared" si="199"/>
        <v>#REF!</v>
      </c>
      <c r="DQ67" s="45" t="e">
        <f t="shared" si="200"/>
        <v>#REF!</v>
      </c>
    </row>
    <row r="68" spans="1:121">
      <c r="A68" s="101">
        <v>67</v>
      </c>
      <c r="B68" s="135" t="e">
        <f t="shared" si="201"/>
        <v>#REF!</v>
      </c>
      <c r="C68" s="136" t="e">
        <f>B68+COUNTIF(B$2:$B68,B68)-1</f>
        <v>#REF!</v>
      </c>
      <c r="D68" s="137" t="str">
        <f>Tables!AI68</f>
        <v>Estonia</v>
      </c>
      <c r="E68" s="138" t="e">
        <f t="shared" si="202"/>
        <v>#REF!</v>
      </c>
      <c r="F68" s="47" t="e">
        <f>SUMIFS(#REF!,#REF!,'Graph Tables'!$D68)</f>
        <v>#REF!</v>
      </c>
      <c r="G68" s="47" t="e">
        <f>SUMIFS(#REF!,#REF!,'Graph Tables'!$D68)</f>
        <v>#REF!</v>
      </c>
      <c r="H68" s="47" t="e">
        <f>SUMIFS(#REF!,#REF!,'Graph Tables'!$D68)</f>
        <v>#REF!</v>
      </c>
      <c r="I68" s="47" t="e">
        <f>SUMIFS(#REF!,#REF!,'Graph Tables'!$D68)</f>
        <v>#REF!</v>
      </c>
      <c r="J68" s="47" t="e">
        <f>SUMIFS(#REF!,#REF!,'Graph Tables'!$D68)</f>
        <v>#REF!</v>
      </c>
      <c r="K68" s="47" t="e">
        <f>SUMIFS(#REF!,#REF!,'Graph Tables'!$D68)</f>
        <v>#REF!</v>
      </c>
      <c r="L68" s="47" t="e">
        <f>SUMIFS(#REF!,#REF!,'Graph Tables'!$D68)</f>
        <v>#REF!</v>
      </c>
      <c r="M68" s="47" t="e">
        <f>SUMIFS(#REF!,#REF!,'Graph Tables'!$D68)</f>
        <v>#REF!</v>
      </c>
      <c r="N68" s="47" t="e">
        <f>SUMIFS(#REF!,#REF!,'Graph Tables'!$D68)</f>
        <v>#REF!</v>
      </c>
      <c r="O68" s="47" t="e">
        <f>SUMIFS(#REF!,#REF!,'Graph Tables'!$D68)</f>
        <v>#REF!</v>
      </c>
      <c r="P68" s="47" t="e">
        <f>SUMIFS(#REF!,#REF!,'Graph Tables'!$D68)</f>
        <v>#REF!</v>
      </c>
      <c r="Q68" s="47" t="e">
        <f>SUMIFS(#REF!,#REF!,'Graph Tables'!$D68)</f>
        <v>#REF!</v>
      </c>
      <c r="R68" s="47" t="e">
        <f>SUMIFS(#REF!,#REF!,'Graph Tables'!$D68)</f>
        <v>#REF!</v>
      </c>
      <c r="S68" s="47" t="e">
        <f>SUMIFS(#REF!,#REF!,'Graph Tables'!$D68)</f>
        <v>#REF!</v>
      </c>
      <c r="T68" s="47" t="e">
        <f>SUMIFS(#REF!,#REF!,'Graph Tables'!$D68)</f>
        <v>#REF!</v>
      </c>
      <c r="U68" s="47" t="e">
        <f>SUMIFS(#REF!,#REF!,'Graph Tables'!$D68)</f>
        <v>#REF!</v>
      </c>
      <c r="V68" s="47" t="e">
        <f>SUMIFS(#REF!,#REF!,'Graph Tables'!$D68)</f>
        <v>#REF!</v>
      </c>
      <c r="W68" s="47" t="e">
        <f>SUMIFS(#REF!,#REF!,'Graph Tables'!$D68)</f>
        <v>#REF!</v>
      </c>
      <c r="X68" s="47" t="e">
        <f>SUMIFS(#REF!,#REF!,'Graph Tables'!$D68)</f>
        <v>#REF!</v>
      </c>
      <c r="Y68" s="47" t="e">
        <f>SUMIFS(#REF!,#REF!,'Graph Tables'!$D68)</f>
        <v>#REF!</v>
      </c>
      <c r="Z68" s="47" t="e">
        <f>SUMIFS(#REF!,#REF!,'Graph Tables'!$D68)</f>
        <v>#REF!</v>
      </c>
      <c r="AA68" s="47" t="e">
        <f>SUMIFS(#REF!,#REF!,'Graph Tables'!$D68)</f>
        <v>#REF!</v>
      </c>
      <c r="AB68" s="47" t="e">
        <f>SUMIFS(#REF!,#REF!,'Graph Tables'!$D68)</f>
        <v>#REF!</v>
      </c>
      <c r="AC68" s="47" t="e">
        <f>SUMIFS(#REF!,#REF!,'Graph Tables'!$D68)</f>
        <v>#REF!</v>
      </c>
      <c r="AD68" s="47"/>
      <c r="AE68" s="49">
        <v>67</v>
      </c>
      <c r="AF68" t="e">
        <f t="shared" si="203"/>
        <v>#REF!</v>
      </c>
      <c r="AG68" s="45" t="e">
        <f t="shared" ref="AG68:AG101" si="210">LARGE($E:$E,AE68)</f>
        <v>#REF!</v>
      </c>
      <c r="AH68" s="47"/>
      <c r="AI68" s="101" t="e">
        <f t="shared" si="204"/>
        <v>#REF!</v>
      </c>
      <c r="AJ68" s="101" t="e">
        <f>AI68+COUNTIF(AI$2:$AI68,AI68)-1</f>
        <v>#REF!</v>
      </c>
      <c r="AK68" s="103" t="str">
        <f t="shared" si="127"/>
        <v>Estonia</v>
      </c>
      <c r="AL68" s="71" t="e">
        <f t="shared" si="205"/>
        <v>#REF!</v>
      </c>
      <c r="AM68" s="45" t="e">
        <f t="shared" si="128"/>
        <v>#REF!</v>
      </c>
      <c r="AN68" s="45" t="e">
        <f t="shared" si="129"/>
        <v>#REF!</v>
      </c>
      <c r="AO68" s="45" t="e">
        <f t="shared" si="130"/>
        <v>#REF!</v>
      </c>
      <c r="AP68" s="45" t="e">
        <f t="shared" si="131"/>
        <v>#REF!</v>
      </c>
      <c r="AQ68" s="45" t="e">
        <f t="shared" si="132"/>
        <v>#REF!</v>
      </c>
      <c r="AR68" s="45" t="e">
        <f t="shared" si="133"/>
        <v>#REF!</v>
      </c>
      <c r="AS68" s="45" t="e">
        <f t="shared" si="134"/>
        <v>#REF!</v>
      </c>
      <c r="AT68" s="45" t="e">
        <f t="shared" si="135"/>
        <v>#REF!</v>
      </c>
      <c r="AU68" s="45" t="e">
        <f t="shared" si="136"/>
        <v>#REF!</v>
      </c>
      <c r="AV68" s="45" t="e">
        <f t="shared" si="137"/>
        <v>#REF!</v>
      </c>
      <c r="AW68" s="45" t="e">
        <f t="shared" si="138"/>
        <v>#REF!</v>
      </c>
      <c r="AX68" s="45" t="e">
        <f t="shared" si="139"/>
        <v>#REF!</v>
      </c>
      <c r="AY68" s="45" t="e">
        <f t="shared" si="140"/>
        <v>#REF!</v>
      </c>
      <c r="AZ68" s="45" t="e">
        <f t="shared" si="141"/>
        <v>#REF!</v>
      </c>
      <c r="BA68" s="45" t="e">
        <f t="shared" si="142"/>
        <v>#REF!</v>
      </c>
      <c r="BB68" s="45" t="e">
        <f t="shared" si="143"/>
        <v>#REF!</v>
      </c>
      <c r="BC68" s="45" t="e">
        <f t="shared" si="144"/>
        <v>#REF!</v>
      </c>
      <c r="BD68" s="45" t="e">
        <f t="shared" si="145"/>
        <v>#REF!</v>
      </c>
      <c r="BE68" s="45" t="e">
        <f t="shared" si="146"/>
        <v>#REF!</v>
      </c>
      <c r="BF68" s="45" t="e">
        <f t="shared" si="147"/>
        <v>#REF!</v>
      </c>
      <c r="BG68" s="45" t="e">
        <f t="shared" si="148"/>
        <v>#REF!</v>
      </c>
      <c r="BH68" s="45" t="e">
        <f t="shared" si="149"/>
        <v>#REF!</v>
      </c>
      <c r="BI68" s="45" t="e">
        <f t="shared" si="150"/>
        <v>#REF!</v>
      </c>
      <c r="BJ68" s="45" t="e">
        <f t="shared" si="151"/>
        <v>#REF!</v>
      </c>
      <c r="BK68" s="45"/>
      <c r="BL68" s="49">
        <v>67</v>
      </c>
      <c r="BM68" t="e">
        <f t="shared" si="206"/>
        <v>#REF!</v>
      </c>
      <c r="BN68" s="45" t="e">
        <f t="shared" ref="BN68:BN101" si="211">LARGE($AL:$AL,BL68)</f>
        <v>#REF!</v>
      </c>
      <c r="BO68" s="45">
        <f t="shared" si="152"/>
        <v>0</v>
      </c>
      <c r="BP68" s="45">
        <f t="shared" si="153"/>
        <v>0</v>
      </c>
      <c r="BQ68" s="45">
        <f t="shared" si="154"/>
        <v>0</v>
      </c>
      <c r="BR68" s="45">
        <f t="shared" si="155"/>
        <v>0</v>
      </c>
      <c r="BS68" s="45">
        <f t="shared" si="156"/>
        <v>0</v>
      </c>
      <c r="BT68" s="45">
        <f t="shared" si="157"/>
        <v>0</v>
      </c>
      <c r="BU68" s="45">
        <f t="shared" si="158"/>
        <v>0</v>
      </c>
      <c r="BV68" s="45">
        <f t="shared" si="159"/>
        <v>0</v>
      </c>
      <c r="BW68" s="45">
        <f t="shared" si="160"/>
        <v>0</v>
      </c>
      <c r="BX68" s="45">
        <f t="shared" si="161"/>
        <v>0</v>
      </c>
      <c r="BY68" s="45">
        <f t="shared" si="162"/>
        <v>0</v>
      </c>
      <c r="BZ68" s="45">
        <f t="shared" si="163"/>
        <v>0</v>
      </c>
      <c r="CA68" s="45">
        <f t="shared" si="164"/>
        <v>0</v>
      </c>
      <c r="CB68" s="45">
        <f t="shared" si="165"/>
        <v>0</v>
      </c>
      <c r="CC68" s="45">
        <f t="shared" si="166"/>
        <v>0</v>
      </c>
      <c r="CD68" s="45">
        <f t="shared" si="167"/>
        <v>0</v>
      </c>
      <c r="CE68" s="45">
        <f t="shared" si="168"/>
        <v>0</v>
      </c>
      <c r="CF68" s="45">
        <f t="shared" si="169"/>
        <v>0</v>
      </c>
      <c r="CG68" s="45">
        <f t="shared" si="170"/>
        <v>0</v>
      </c>
      <c r="CH68" s="45">
        <f t="shared" si="171"/>
        <v>0</v>
      </c>
      <c r="CI68" s="45">
        <f t="shared" si="172"/>
        <v>0</v>
      </c>
      <c r="CJ68" s="45">
        <f t="shared" si="173"/>
        <v>0</v>
      </c>
      <c r="CK68" s="45">
        <f t="shared" si="174"/>
        <v>0</v>
      </c>
      <c r="CL68" s="45">
        <f t="shared" si="175"/>
        <v>0</v>
      </c>
      <c r="CM68" s="45"/>
      <c r="CN68" s="106" t="e">
        <f t="shared" si="207"/>
        <v>#REF!</v>
      </c>
      <c r="CO68" s="106">
        <v>67</v>
      </c>
      <c r="CP68" s="101" t="e">
        <f t="shared" si="208"/>
        <v>#REF!</v>
      </c>
      <c r="CQ68" s="101" t="e">
        <f>CP68+COUNTIF($CP$2:CP68,CP68)-1</f>
        <v>#REF!</v>
      </c>
      <c r="CR68" s="103" t="str">
        <f t="shared" si="176"/>
        <v>Estonia</v>
      </c>
      <c r="CS68" s="71" t="e">
        <f t="shared" si="209"/>
        <v>#REF!</v>
      </c>
      <c r="CT68" s="45" t="e">
        <f t="shared" si="177"/>
        <v>#REF!</v>
      </c>
      <c r="CU68" s="45" t="e">
        <f t="shared" si="178"/>
        <v>#REF!</v>
      </c>
      <c r="CV68" s="45" t="e">
        <f t="shared" si="179"/>
        <v>#REF!</v>
      </c>
      <c r="CW68" s="45" t="e">
        <f t="shared" si="180"/>
        <v>#REF!</v>
      </c>
      <c r="CX68" s="45" t="e">
        <f t="shared" si="181"/>
        <v>#REF!</v>
      </c>
      <c r="CY68" s="45" t="e">
        <f t="shared" si="182"/>
        <v>#REF!</v>
      </c>
      <c r="CZ68" s="45" t="e">
        <f t="shared" si="183"/>
        <v>#REF!</v>
      </c>
      <c r="DA68" s="45" t="e">
        <f t="shared" si="184"/>
        <v>#REF!</v>
      </c>
      <c r="DB68" s="45" t="e">
        <f t="shared" si="185"/>
        <v>#REF!</v>
      </c>
      <c r="DC68" s="45" t="e">
        <f t="shared" si="186"/>
        <v>#REF!</v>
      </c>
      <c r="DD68" s="45" t="e">
        <f t="shared" si="187"/>
        <v>#REF!</v>
      </c>
      <c r="DE68" s="45" t="e">
        <f t="shared" si="188"/>
        <v>#REF!</v>
      </c>
      <c r="DF68" s="45" t="e">
        <f t="shared" si="189"/>
        <v>#REF!</v>
      </c>
      <c r="DG68" s="45" t="e">
        <f t="shared" si="190"/>
        <v>#REF!</v>
      </c>
      <c r="DH68" s="45" t="e">
        <f t="shared" si="191"/>
        <v>#REF!</v>
      </c>
      <c r="DI68" s="45" t="e">
        <f t="shared" si="192"/>
        <v>#REF!</v>
      </c>
      <c r="DJ68" s="45" t="e">
        <f t="shared" si="193"/>
        <v>#REF!</v>
      </c>
      <c r="DK68" s="45" t="e">
        <f t="shared" si="194"/>
        <v>#REF!</v>
      </c>
      <c r="DL68" s="45" t="e">
        <f t="shared" si="195"/>
        <v>#REF!</v>
      </c>
      <c r="DM68" s="45" t="e">
        <f t="shared" si="196"/>
        <v>#REF!</v>
      </c>
      <c r="DN68" s="45" t="e">
        <f t="shared" si="197"/>
        <v>#REF!</v>
      </c>
      <c r="DO68" s="45" t="e">
        <f t="shared" si="198"/>
        <v>#REF!</v>
      </c>
      <c r="DP68" s="45" t="e">
        <f t="shared" si="199"/>
        <v>#REF!</v>
      </c>
      <c r="DQ68" s="45" t="e">
        <f t="shared" si="200"/>
        <v>#REF!</v>
      </c>
    </row>
    <row r="69" spans="1:121">
      <c r="A69" s="101">
        <v>68</v>
      </c>
      <c r="B69" s="135" t="e">
        <f t="shared" si="201"/>
        <v>#REF!</v>
      </c>
      <c r="C69" s="136" t="e">
        <f>B69+COUNTIF(B$2:$B69,B69)-1</f>
        <v>#REF!</v>
      </c>
      <c r="D69" s="137" t="str">
        <f>Tables!AI69</f>
        <v>Ethiopia</v>
      </c>
      <c r="E69" s="138" t="e">
        <f t="shared" si="202"/>
        <v>#REF!</v>
      </c>
      <c r="F69" s="47" t="e">
        <f>SUMIFS(#REF!,#REF!,'Graph Tables'!$D69)</f>
        <v>#REF!</v>
      </c>
      <c r="G69" s="47" t="e">
        <f>SUMIFS(#REF!,#REF!,'Graph Tables'!$D69)</f>
        <v>#REF!</v>
      </c>
      <c r="H69" s="47" t="e">
        <f>SUMIFS(#REF!,#REF!,'Graph Tables'!$D69)</f>
        <v>#REF!</v>
      </c>
      <c r="I69" s="47" t="e">
        <f>SUMIFS(#REF!,#REF!,'Graph Tables'!$D69)</f>
        <v>#REF!</v>
      </c>
      <c r="J69" s="47" t="e">
        <f>SUMIFS(#REF!,#REF!,'Graph Tables'!$D69)</f>
        <v>#REF!</v>
      </c>
      <c r="K69" s="47" t="e">
        <f>SUMIFS(#REF!,#REF!,'Graph Tables'!$D69)</f>
        <v>#REF!</v>
      </c>
      <c r="L69" s="47" t="e">
        <f>SUMIFS(#REF!,#REF!,'Graph Tables'!$D69)</f>
        <v>#REF!</v>
      </c>
      <c r="M69" s="47" t="e">
        <f>SUMIFS(#REF!,#REF!,'Graph Tables'!$D69)</f>
        <v>#REF!</v>
      </c>
      <c r="N69" s="47" t="e">
        <f>SUMIFS(#REF!,#REF!,'Graph Tables'!$D69)</f>
        <v>#REF!</v>
      </c>
      <c r="O69" s="47" t="e">
        <f>SUMIFS(#REF!,#REF!,'Graph Tables'!$D69)</f>
        <v>#REF!</v>
      </c>
      <c r="P69" s="47" t="e">
        <f>SUMIFS(#REF!,#REF!,'Graph Tables'!$D69)</f>
        <v>#REF!</v>
      </c>
      <c r="Q69" s="47" t="e">
        <f>SUMIFS(#REF!,#REF!,'Graph Tables'!$D69)</f>
        <v>#REF!</v>
      </c>
      <c r="R69" s="47" t="e">
        <f>SUMIFS(#REF!,#REF!,'Graph Tables'!$D69)</f>
        <v>#REF!</v>
      </c>
      <c r="S69" s="47" t="e">
        <f>SUMIFS(#REF!,#REF!,'Graph Tables'!$D69)</f>
        <v>#REF!</v>
      </c>
      <c r="T69" s="47" t="e">
        <f>SUMIFS(#REF!,#REF!,'Graph Tables'!$D69)</f>
        <v>#REF!</v>
      </c>
      <c r="U69" s="47" t="e">
        <f>SUMIFS(#REF!,#REF!,'Graph Tables'!$D69)</f>
        <v>#REF!</v>
      </c>
      <c r="V69" s="47" t="e">
        <f>SUMIFS(#REF!,#REF!,'Graph Tables'!$D69)</f>
        <v>#REF!</v>
      </c>
      <c r="W69" s="47" t="e">
        <f>SUMIFS(#REF!,#REF!,'Graph Tables'!$D69)</f>
        <v>#REF!</v>
      </c>
      <c r="X69" s="47" t="e">
        <f>SUMIFS(#REF!,#REF!,'Graph Tables'!$D69)</f>
        <v>#REF!</v>
      </c>
      <c r="Y69" s="47" t="e">
        <f>SUMIFS(#REF!,#REF!,'Graph Tables'!$D69)</f>
        <v>#REF!</v>
      </c>
      <c r="Z69" s="47" t="e">
        <f>SUMIFS(#REF!,#REF!,'Graph Tables'!$D69)</f>
        <v>#REF!</v>
      </c>
      <c r="AA69" s="47" t="e">
        <f>SUMIFS(#REF!,#REF!,'Graph Tables'!$D69)</f>
        <v>#REF!</v>
      </c>
      <c r="AB69" s="47" t="e">
        <f>SUMIFS(#REF!,#REF!,'Graph Tables'!$D69)</f>
        <v>#REF!</v>
      </c>
      <c r="AC69" s="47" t="e">
        <f>SUMIFS(#REF!,#REF!,'Graph Tables'!$D69)</f>
        <v>#REF!</v>
      </c>
      <c r="AD69" s="47"/>
      <c r="AE69" s="49">
        <v>68</v>
      </c>
      <c r="AF69" t="e">
        <f t="shared" si="203"/>
        <v>#REF!</v>
      </c>
      <c r="AG69" s="45" t="e">
        <f t="shared" si="210"/>
        <v>#REF!</v>
      </c>
      <c r="AH69" s="47"/>
      <c r="AI69" s="101" t="e">
        <f t="shared" si="204"/>
        <v>#REF!</v>
      </c>
      <c r="AJ69" s="101" t="e">
        <f>AI69+COUNTIF(AI$2:$AI69,AI69)-1</f>
        <v>#REF!</v>
      </c>
      <c r="AK69" s="103" t="str">
        <f t="shared" si="127"/>
        <v>Ethiopia</v>
      </c>
      <c r="AL69" s="71" t="e">
        <f t="shared" si="205"/>
        <v>#REF!</v>
      </c>
      <c r="AM69" s="45" t="e">
        <f t="shared" si="128"/>
        <v>#REF!</v>
      </c>
      <c r="AN69" s="45" t="e">
        <f t="shared" si="129"/>
        <v>#REF!</v>
      </c>
      <c r="AO69" s="45" t="e">
        <f t="shared" si="130"/>
        <v>#REF!</v>
      </c>
      <c r="AP69" s="45" t="e">
        <f t="shared" si="131"/>
        <v>#REF!</v>
      </c>
      <c r="AQ69" s="45" t="e">
        <f t="shared" si="132"/>
        <v>#REF!</v>
      </c>
      <c r="AR69" s="45" t="e">
        <f t="shared" si="133"/>
        <v>#REF!</v>
      </c>
      <c r="AS69" s="45" t="e">
        <f t="shared" si="134"/>
        <v>#REF!</v>
      </c>
      <c r="AT69" s="45" t="e">
        <f t="shared" si="135"/>
        <v>#REF!</v>
      </c>
      <c r="AU69" s="45" t="e">
        <f t="shared" si="136"/>
        <v>#REF!</v>
      </c>
      <c r="AV69" s="45" t="e">
        <f t="shared" si="137"/>
        <v>#REF!</v>
      </c>
      <c r="AW69" s="45" t="e">
        <f t="shared" si="138"/>
        <v>#REF!</v>
      </c>
      <c r="AX69" s="45" t="e">
        <f t="shared" si="139"/>
        <v>#REF!</v>
      </c>
      <c r="AY69" s="45" t="e">
        <f t="shared" si="140"/>
        <v>#REF!</v>
      </c>
      <c r="AZ69" s="45" t="e">
        <f t="shared" si="141"/>
        <v>#REF!</v>
      </c>
      <c r="BA69" s="45" t="e">
        <f t="shared" si="142"/>
        <v>#REF!</v>
      </c>
      <c r="BB69" s="45" t="e">
        <f t="shared" si="143"/>
        <v>#REF!</v>
      </c>
      <c r="BC69" s="45" t="e">
        <f t="shared" si="144"/>
        <v>#REF!</v>
      </c>
      <c r="BD69" s="45" t="e">
        <f t="shared" si="145"/>
        <v>#REF!</v>
      </c>
      <c r="BE69" s="45" t="e">
        <f t="shared" si="146"/>
        <v>#REF!</v>
      </c>
      <c r="BF69" s="45" t="e">
        <f t="shared" si="147"/>
        <v>#REF!</v>
      </c>
      <c r="BG69" s="45" t="e">
        <f t="shared" si="148"/>
        <v>#REF!</v>
      </c>
      <c r="BH69" s="45" t="e">
        <f t="shared" si="149"/>
        <v>#REF!</v>
      </c>
      <c r="BI69" s="45" t="e">
        <f t="shared" si="150"/>
        <v>#REF!</v>
      </c>
      <c r="BJ69" s="45" t="e">
        <f t="shared" si="151"/>
        <v>#REF!</v>
      </c>
      <c r="BK69" s="45"/>
      <c r="BL69" s="49">
        <v>68</v>
      </c>
      <c r="BM69" t="e">
        <f t="shared" si="206"/>
        <v>#REF!</v>
      </c>
      <c r="BN69" s="45" t="e">
        <f t="shared" si="211"/>
        <v>#REF!</v>
      </c>
      <c r="BO69" s="45">
        <f t="shared" si="152"/>
        <v>0</v>
      </c>
      <c r="BP69" s="45">
        <f t="shared" si="153"/>
        <v>0</v>
      </c>
      <c r="BQ69" s="45">
        <f t="shared" si="154"/>
        <v>0</v>
      </c>
      <c r="BR69" s="45">
        <f t="shared" si="155"/>
        <v>0</v>
      </c>
      <c r="BS69" s="45">
        <f t="shared" si="156"/>
        <v>0</v>
      </c>
      <c r="BT69" s="45">
        <f t="shared" si="157"/>
        <v>0</v>
      </c>
      <c r="BU69" s="45">
        <f t="shared" si="158"/>
        <v>0</v>
      </c>
      <c r="BV69" s="45">
        <f t="shared" si="159"/>
        <v>0</v>
      </c>
      <c r="BW69" s="45">
        <f t="shared" si="160"/>
        <v>0</v>
      </c>
      <c r="BX69" s="45">
        <f t="shared" si="161"/>
        <v>0</v>
      </c>
      <c r="BY69" s="45">
        <f t="shared" si="162"/>
        <v>0</v>
      </c>
      <c r="BZ69" s="45">
        <f t="shared" si="163"/>
        <v>0</v>
      </c>
      <c r="CA69" s="45">
        <f t="shared" si="164"/>
        <v>0</v>
      </c>
      <c r="CB69" s="45">
        <f t="shared" si="165"/>
        <v>0</v>
      </c>
      <c r="CC69" s="45">
        <f t="shared" si="166"/>
        <v>0</v>
      </c>
      <c r="CD69" s="45">
        <f t="shared" si="167"/>
        <v>0</v>
      </c>
      <c r="CE69" s="45">
        <f t="shared" si="168"/>
        <v>0</v>
      </c>
      <c r="CF69" s="45">
        <f t="shared" si="169"/>
        <v>0</v>
      </c>
      <c r="CG69" s="45">
        <f t="shared" si="170"/>
        <v>0</v>
      </c>
      <c r="CH69" s="45">
        <f t="shared" si="171"/>
        <v>0</v>
      </c>
      <c r="CI69" s="45">
        <f t="shared" si="172"/>
        <v>0</v>
      </c>
      <c r="CJ69" s="45">
        <f t="shared" si="173"/>
        <v>0</v>
      </c>
      <c r="CK69" s="45">
        <f t="shared" si="174"/>
        <v>0</v>
      </c>
      <c r="CL69" s="45">
        <f t="shared" si="175"/>
        <v>0</v>
      </c>
      <c r="CM69" s="45"/>
      <c r="CN69" s="106" t="e">
        <f t="shared" si="207"/>
        <v>#REF!</v>
      </c>
      <c r="CO69" s="106">
        <v>68</v>
      </c>
      <c r="CP69" s="101" t="e">
        <f t="shared" si="208"/>
        <v>#REF!</v>
      </c>
      <c r="CQ69" s="101" t="e">
        <f>CP69+COUNTIF($CP$2:CP69,CP69)-1</f>
        <v>#REF!</v>
      </c>
      <c r="CR69" s="103" t="str">
        <f t="shared" si="176"/>
        <v>Ethiopia</v>
      </c>
      <c r="CS69" s="71" t="e">
        <f t="shared" si="209"/>
        <v>#REF!</v>
      </c>
      <c r="CT69" s="45" t="e">
        <f t="shared" si="177"/>
        <v>#REF!</v>
      </c>
      <c r="CU69" s="45" t="e">
        <f t="shared" si="178"/>
        <v>#REF!</v>
      </c>
      <c r="CV69" s="45" t="e">
        <f t="shared" si="179"/>
        <v>#REF!</v>
      </c>
      <c r="CW69" s="45" t="e">
        <f t="shared" si="180"/>
        <v>#REF!</v>
      </c>
      <c r="CX69" s="45" t="e">
        <f t="shared" si="181"/>
        <v>#REF!</v>
      </c>
      <c r="CY69" s="45" t="e">
        <f t="shared" si="182"/>
        <v>#REF!</v>
      </c>
      <c r="CZ69" s="45" t="e">
        <f t="shared" si="183"/>
        <v>#REF!</v>
      </c>
      <c r="DA69" s="45" t="e">
        <f t="shared" si="184"/>
        <v>#REF!</v>
      </c>
      <c r="DB69" s="45" t="e">
        <f t="shared" si="185"/>
        <v>#REF!</v>
      </c>
      <c r="DC69" s="45" t="e">
        <f t="shared" si="186"/>
        <v>#REF!</v>
      </c>
      <c r="DD69" s="45" t="e">
        <f t="shared" si="187"/>
        <v>#REF!</v>
      </c>
      <c r="DE69" s="45" t="e">
        <f t="shared" si="188"/>
        <v>#REF!</v>
      </c>
      <c r="DF69" s="45" t="e">
        <f t="shared" si="189"/>
        <v>#REF!</v>
      </c>
      <c r="DG69" s="45" t="e">
        <f t="shared" si="190"/>
        <v>#REF!</v>
      </c>
      <c r="DH69" s="45" t="e">
        <f t="shared" si="191"/>
        <v>#REF!</v>
      </c>
      <c r="DI69" s="45" t="e">
        <f t="shared" si="192"/>
        <v>#REF!</v>
      </c>
      <c r="DJ69" s="45" t="e">
        <f t="shared" si="193"/>
        <v>#REF!</v>
      </c>
      <c r="DK69" s="45" t="e">
        <f t="shared" si="194"/>
        <v>#REF!</v>
      </c>
      <c r="DL69" s="45" t="e">
        <f t="shared" si="195"/>
        <v>#REF!</v>
      </c>
      <c r="DM69" s="45" t="e">
        <f t="shared" si="196"/>
        <v>#REF!</v>
      </c>
      <c r="DN69" s="45" t="e">
        <f t="shared" si="197"/>
        <v>#REF!</v>
      </c>
      <c r="DO69" s="45" t="e">
        <f t="shared" si="198"/>
        <v>#REF!</v>
      </c>
      <c r="DP69" s="45" t="e">
        <f t="shared" si="199"/>
        <v>#REF!</v>
      </c>
      <c r="DQ69" s="45" t="e">
        <f t="shared" si="200"/>
        <v>#REF!</v>
      </c>
    </row>
    <row r="70" spans="1:121">
      <c r="A70" s="101">
        <v>69</v>
      </c>
      <c r="B70" s="135" t="e">
        <f t="shared" si="201"/>
        <v>#REF!</v>
      </c>
      <c r="C70" s="136" t="e">
        <f>B70+COUNTIF(B$2:$B70,B70)-1</f>
        <v>#REF!</v>
      </c>
      <c r="D70" s="137" t="str">
        <f>Tables!AI70</f>
        <v>Faeroe Islands</v>
      </c>
      <c r="E70" s="138" t="e">
        <f t="shared" si="202"/>
        <v>#REF!</v>
      </c>
      <c r="F70" s="47" t="e">
        <f>SUMIFS(#REF!,#REF!,'Graph Tables'!$D70)</f>
        <v>#REF!</v>
      </c>
      <c r="G70" s="47" t="e">
        <f>SUMIFS(#REF!,#REF!,'Graph Tables'!$D70)</f>
        <v>#REF!</v>
      </c>
      <c r="H70" s="47" t="e">
        <f>SUMIFS(#REF!,#REF!,'Graph Tables'!$D70)</f>
        <v>#REF!</v>
      </c>
      <c r="I70" s="47" t="e">
        <f>SUMIFS(#REF!,#REF!,'Graph Tables'!$D70)</f>
        <v>#REF!</v>
      </c>
      <c r="J70" s="47" t="e">
        <f>SUMIFS(#REF!,#REF!,'Graph Tables'!$D70)</f>
        <v>#REF!</v>
      </c>
      <c r="K70" s="47" t="e">
        <f>SUMIFS(#REF!,#REF!,'Graph Tables'!$D70)</f>
        <v>#REF!</v>
      </c>
      <c r="L70" s="47" t="e">
        <f>SUMIFS(#REF!,#REF!,'Graph Tables'!$D70)</f>
        <v>#REF!</v>
      </c>
      <c r="M70" s="47" t="e">
        <f>SUMIFS(#REF!,#REF!,'Graph Tables'!$D70)</f>
        <v>#REF!</v>
      </c>
      <c r="N70" s="47" t="e">
        <f>SUMIFS(#REF!,#REF!,'Graph Tables'!$D70)</f>
        <v>#REF!</v>
      </c>
      <c r="O70" s="47" t="e">
        <f>SUMIFS(#REF!,#REF!,'Graph Tables'!$D70)</f>
        <v>#REF!</v>
      </c>
      <c r="P70" s="47" t="e">
        <f>SUMIFS(#REF!,#REF!,'Graph Tables'!$D70)</f>
        <v>#REF!</v>
      </c>
      <c r="Q70" s="47" t="e">
        <f>SUMIFS(#REF!,#REF!,'Graph Tables'!$D70)</f>
        <v>#REF!</v>
      </c>
      <c r="R70" s="47" t="e">
        <f>SUMIFS(#REF!,#REF!,'Graph Tables'!$D70)</f>
        <v>#REF!</v>
      </c>
      <c r="S70" s="47" t="e">
        <f>SUMIFS(#REF!,#REF!,'Graph Tables'!$D70)</f>
        <v>#REF!</v>
      </c>
      <c r="T70" s="47" t="e">
        <f>SUMIFS(#REF!,#REF!,'Graph Tables'!$D70)</f>
        <v>#REF!</v>
      </c>
      <c r="U70" s="47" t="e">
        <f>SUMIFS(#REF!,#REF!,'Graph Tables'!$D70)</f>
        <v>#REF!</v>
      </c>
      <c r="V70" s="47" t="e">
        <f>SUMIFS(#REF!,#REF!,'Graph Tables'!$D70)</f>
        <v>#REF!</v>
      </c>
      <c r="W70" s="47" t="e">
        <f>SUMIFS(#REF!,#REF!,'Graph Tables'!$D70)</f>
        <v>#REF!</v>
      </c>
      <c r="X70" s="47" t="e">
        <f>SUMIFS(#REF!,#REF!,'Graph Tables'!$D70)</f>
        <v>#REF!</v>
      </c>
      <c r="Y70" s="47" t="e">
        <f>SUMIFS(#REF!,#REF!,'Graph Tables'!$D70)</f>
        <v>#REF!</v>
      </c>
      <c r="Z70" s="47" t="e">
        <f>SUMIFS(#REF!,#REF!,'Graph Tables'!$D70)</f>
        <v>#REF!</v>
      </c>
      <c r="AA70" s="47" t="e">
        <f>SUMIFS(#REF!,#REF!,'Graph Tables'!$D70)</f>
        <v>#REF!</v>
      </c>
      <c r="AB70" s="47" t="e">
        <f>SUMIFS(#REF!,#REF!,'Graph Tables'!$D70)</f>
        <v>#REF!</v>
      </c>
      <c r="AC70" s="47" t="e">
        <f>SUMIFS(#REF!,#REF!,'Graph Tables'!$D70)</f>
        <v>#REF!</v>
      </c>
      <c r="AD70" s="47"/>
      <c r="AE70" s="49">
        <v>69</v>
      </c>
      <c r="AF70" t="e">
        <f t="shared" si="203"/>
        <v>#REF!</v>
      </c>
      <c r="AG70" s="45" t="e">
        <f t="shared" si="210"/>
        <v>#REF!</v>
      </c>
      <c r="AH70" s="47"/>
      <c r="AI70" s="101" t="e">
        <f t="shared" si="204"/>
        <v>#REF!</v>
      </c>
      <c r="AJ70" s="101" t="e">
        <f>AI70+COUNTIF(AI$2:$AI70,AI70)-1</f>
        <v>#REF!</v>
      </c>
      <c r="AK70" s="103" t="str">
        <f t="shared" si="127"/>
        <v>Faeroe Islands</v>
      </c>
      <c r="AL70" s="71" t="e">
        <f t="shared" si="205"/>
        <v>#REF!</v>
      </c>
      <c r="AM70" s="45" t="e">
        <f t="shared" si="128"/>
        <v>#REF!</v>
      </c>
      <c r="AN70" s="45" t="e">
        <f t="shared" si="129"/>
        <v>#REF!</v>
      </c>
      <c r="AO70" s="45" t="e">
        <f t="shared" si="130"/>
        <v>#REF!</v>
      </c>
      <c r="AP70" s="45" t="e">
        <f t="shared" si="131"/>
        <v>#REF!</v>
      </c>
      <c r="AQ70" s="45" t="e">
        <f t="shared" si="132"/>
        <v>#REF!</v>
      </c>
      <c r="AR70" s="45" t="e">
        <f t="shared" si="133"/>
        <v>#REF!</v>
      </c>
      <c r="AS70" s="45" t="e">
        <f t="shared" si="134"/>
        <v>#REF!</v>
      </c>
      <c r="AT70" s="45" t="e">
        <f t="shared" si="135"/>
        <v>#REF!</v>
      </c>
      <c r="AU70" s="45" t="e">
        <f t="shared" si="136"/>
        <v>#REF!</v>
      </c>
      <c r="AV70" s="45" t="e">
        <f t="shared" si="137"/>
        <v>#REF!</v>
      </c>
      <c r="AW70" s="45" t="e">
        <f t="shared" si="138"/>
        <v>#REF!</v>
      </c>
      <c r="AX70" s="45" t="e">
        <f t="shared" si="139"/>
        <v>#REF!</v>
      </c>
      <c r="AY70" s="45" t="e">
        <f t="shared" si="140"/>
        <v>#REF!</v>
      </c>
      <c r="AZ70" s="45" t="e">
        <f t="shared" si="141"/>
        <v>#REF!</v>
      </c>
      <c r="BA70" s="45" t="e">
        <f t="shared" si="142"/>
        <v>#REF!</v>
      </c>
      <c r="BB70" s="45" t="e">
        <f t="shared" si="143"/>
        <v>#REF!</v>
      </c>
      <c r="BC70" s="45" t="e">
        <f t="shared" si="144"/>
        <v>#REF!</v>
      </c>
      <c r="BD70" s="45" t="e">
        <f t="shared" si="145"/>
        <v>#REF!</v>
      </c>
      <c r="BE70" s="45" t="e">
        <f t="shared" si="146"/>
        <v>#REF!</v>
      </c>
      <c r="BF70" s="45" t="e">
        <f t="shared" si="147"/>
        <v>#REF!</v>
      </c>
      <c r="BG70" s="45" t="e">
        <f t="shared" si="148"/>
        <v>#REF!</v>
      </c>
      <c r="BH70" s="45" t="e">
        <f t="shared" si="149"/>
        <v>#REF!</v>
      </c>
      <c r="BI70" s="45" t="e">
        <f t="shared" si="150"/>
        <v>#REF!</v>
      </c>
      <c r="BJ70" s="45" t="e">
        <f t="shared" si="151"/>
        <v>#REF!</v>
      </c>
      <c r="BK70" s="45"/>
      <c r="BL70" s="49">
        <v>69</v>
      </c>
      <c r="BM70" t="e">
        <f t="shared" si="206"/>
        <v>#REF!</v>
      </c>
      <c r="BN70" s="45" t="e">
        <f t="shared" si="211"/>
        <v>#REF!</v>
      </c>
      <c r="BO70" s="45">
        <f t="shared" si="152"/>
        <v>0</v>
      </c>
      <c r="BP70" s="45">
        <f t="shared" si="153"/>
        <v>0</v>
      </c>
      <c r="BQ70" s="45">
        <f t="shared" si="154"/>
        <v>0</v>
      </c>
      <c r="BR70" s="45">
        <f t="shared" si="155"/>
        <v>0</v>
      </c>
      <c r="BS70" s="45">
        <f t="shared" si="156"/>
        <v>0</v>
      </c>
      <c r="BT70" s="45">
        <f t="shared" si="157"/>
        <v>0</v>
      </c>
      <c r="BU70" s="45">
        <f t="shared" si="158"/>
        <v>0</v>
      </c>
      <c r="BV70" s="45">
        <f t="shared" si="159"/>
        <v>0</v>
      </c>
      <c r="BW70" s="45">
        <f t="shared" si="160"/>
        <v>0</v>
      </c>
      <c r="BX70" s="45">
        <f t="shared" si="161"/>
        <v>0</v>
      </c>
      <c r="BY70" s="45">
        <f t="shared" si="162"/>
        <v>0</v>
      </c>
      <c r="BZ70" s="45">
        <f t="shared" si="163"/>
        <v>0</v>
      </c>
      <c r="CA70" s="45">
        <f t="shared" si="164"/>
        <v>0</v>
      </c>
      <c r="CB70" s="45">
        <f t="shared" si="165"/>
        <v>0</v>
      </c>
      <c r="CC70" s="45">
        <f t="shared" si="166"/>
        <v>0</v>
      </c>
      <c r="CD70" s="45">
        <f t="shared" si="167"/>
        <v>0</v>
      </c>
      <c r="CE70" s="45">
        <f t="shared" si="168"/>
        <v>0</v>
      </c>
      <c r="CF70" s="45">
        <f t="shared" si="169"/>
        <v>0</v>
      </c>
      <c r="CG70" s="45">
        <f t="shared" si="170"/>
        <v>0</v>
      </c>
      <c r="CH70" s="45">
        <f t="shared" si="171"/>
        <v>0</v>
      </c>
      <c r="CI70" s="45">
        <f t="shared" si="172"/>
        <v>0</v>
      </c>
      <c r="CJ70" s="45">
        <f t="shared" si="173"/>
        <v>0</v>
      </c>
      <c r="CK70" s="45">
        <f t="shared" si="174"/>
        <v>0</v>
      </c>
      <c r="CL70" s="45">
        <f t="shared" si="175"/>
        <v>0</v>
      </c>
      <c r="CM70" s="45"/>
      <c r="CN70" s="106" t="e">
        <f t="shared" si="207"/>
        <v>#REF!</v>
      </c>
      <c r="CO70" s="106">
        <v>69</v>
      </c>
      <c r="CP70" s="101" t="e">
        <f t="shared" si="208"/>
        <v>#REF!</v>
      </c>
      <c r="CQ70" s="101" t="e">
        <f>CP70+COUNTIF($CP$2:CP70,CP70)-1</f>
        <v>#REF!</v>
      </c>
      <c r="CR70" s="103" t="str">
        <f t="shared" si="176"/>
        <v>Faeroe Islands</v>
      </c>
      <c r="CS70" s="71" t="e">
        <f t="shared" si="209"/>
        <v>#REF!</v>
      </c>
      <c r="CT70" s="45" t="e">
        <f t="shared" si="177"/>
        <v>#REF!</v>
      </c>
      <c r="CU70" s="45" t="e">
        <f t="shared" si="178"/>
        <v>#REF!</v>
      </c>
      <c r="CV70" s="45" t="e">
        <f t="shared" si="179"/>
        <v>#REF!</v>
      </c>
      <c r="CW70" s="45" t="e">
        <f t="shared" si="180"/>
        <v>#REF!</v>
      </c>
      <c r="CX70" s="45" t="e">
        <f t="shared" si="181"/>
        <v>#REF!</v>
      </c>
      <c r="CY70" s="45" t="e">
        <f t="shared" si="182"/>
        <v>#REF!</v>
      </c>
      <c r="CZ70" s="45" t="e">
        <f t="shared" si="183"/>
        <v>#REF!</v>
      </c>
      <c r="DA70" s="45" t="e">
        <f t="shared" si="184"/>
        <v>#REF!</v>
      </c>
      <c r="DB70" s="45" t="e">
        <f t="shared" si="185"/>
        <v>#REF!</v>
      </c>
      <c r="DC70" s="45" t="e">
        <f t="shared" si="186"/>
        <v>#REF!</v>
      </c>
      <c r="DD70" s="45" t="e">
        <f t="shared" si="187"/>
        <v>#REF!</v>
      </c>
      <c r="DE70" s="45" t="e">
        <f t="shared" si="188"/>
        <v>#REF!</v>
      </c>
      <c r="DF70" s="45" t="e">
        <f t="shared" si="189"/>
        <v>#REF!</v>
      </c>
      <c r="DG70" s="45" t="e">
        <f t="shared" si="190"/>
        <v>#REF!</v>
      </c>
      <c r="DH70" s="45" t="e">
        <f t="shared" si="191"/>
        <v>#REF!</v>
      </c>
      <c r="DI70" s="45" t="e">
        <f t="shared" si="192"/>
        <v>#REF!</v>
      </c>
      <c r="DJ70" s="45" t="e">
        <f t="shared" si="193"/>
        <v>#REF!</v>
      </c>
      <c r="DK70" s="45" t="e">
        <f t="shared" si="194"/>
        <v>#REF!</v>
      </c>
      <c r="DL70" s="45" t="e">
        <f t="shared" si="195"/>
        <v>#REF!</v>
      </c>
      <c r="DM70" s="45" t="e">
        <f t="shared" si="196"/>
        <v>#REF!</v>
      </c>
      <c r="DN70" s="45" t="e">
        <f t="shared" si="197"/>
        <v>#REF!</v>
      </c>
      <c r="DO70" s="45" t="e">
        <f t="shared" si="198"/>
        <v>#REF!</v>
      </c>
      <c r="DP70" s="45" t="e">
        <f t="shared" si="199"/>
        <v>#REF!</v>
      </c>
      <c r="DQ70" s="45" t="e">
        <f t="shared" si="200"/>
        <v>#REF!</v>
      </c>
    </row>
    <row r="71" spans="1:121">
      <c r="A71" s="101">
        <v>70</v>
      </c>
      <c r="B71" s="135" t="e">
        <f t="shared" si="201"/>
        <v>#REF!</v>
      </c>
      <c r="C71" s="136" t="e">
        <f>B71+COUNTIF(B$2:$B71,B71)-1</f>
        <v>#REF!</v>
      </c>
      <c r="D71" s="137" t="str">
        <f>Tables!AI71</f>
        <v>Falkland Islands</v>
      </c>
      <c r="E71" s="138" t="e">
        <f t="shared" si="202"/>
        <v>#REF!</v>
      </c>
      <c r="F71" s="47" t="e">
        <f>SUMIFS(#REF!,#REF!,'Graph Tables'!$D71)</f>
        <v>#REF!</v>
      </c>
      <c r="G71" s="47" t="e">
        <f>SUMIFS(#REF!,#REF!,'Graph Tables'!$D71)</f>
        <v>#REF!</v>
      </c>
      <c r="H71" s="47" t="e">
        <f>SUMIFS(#REF!,#REF!,'Graph Tables'!$D71)</f>
        <v>#REF!</v>
      </c>
      <c r="I71" s="47" t="e">
        <f>SUMIFS(#REF!,#REF!,'Graph Tables'!$D71)</f>
        <v>#REF!</v>
      </c>
      <c r="J71" s="47" t="e">
        <f>SUMIFS(#REF!,#REF!,'Graph Tables'!$D71)</f>
        <v>#REF!</v>
      </c>
      <c r="K71" s="47" t="e">
        <f>SUMIFS(#REF!,#REF!,'Graph Tables'!$D71)</f>
        <v>#REF!</v>
      </c>
      <c r="L71" s="47" t="e">
        <f>SUMIFS(#REF!,#REF!,'Graph Tables'!$D71)</f>
        <v>#REF!</v>
      </c>
      <c r="M71" s="47" t="e">
        <f>SUMIFS(#REF!,#REF!,'Graph Tables'!$D71)</f>
        <v>#REF!</v>
      </c>
      <c r="N71" s="47" t="e">
        <f>SUMIFS(#REF!,#REF!,'Graph Tables'!$D71)</f>
        <v>#REF!</v>
      </c>
      <c r="O71" s="47" t="e">
        <f>SUMIFS(#REF!,#REF!,'Graph Tables'!$D71)</f>
        <v>#REF!</v>
      </c>
      <c r="P71" s="47" t="e">
        <f>SUMIFS(#REF!,#REF!,'Graph Tables'!$D71)</f>
        <v>#REF!</v>
      </c>
      <c r="Q71" s="47" t="e">
        <f>SUMIFS(#REF!,#REF!,'Graph Tables'!$D71)</f>
        <v>#REF!</v>
      </c>
      <c r="R71" s="47" t="e">
        <f>SUMIFS(#REF!,#REF!,'Graph Tables'!$D71)</f>
        <v>#REF!</v>
      </c>
      <c r="S71" s="47" t="e">
        <f>SUMIFS(#REF!,#REF!,'Graph Tables'!$D71)</f>
        <v>#REF!</v>
      </c>
      <c r="T71" s="47" t="e">
        <f>SUMIFS(#REF!,#REF!,'Graph Tables'!$D71)</f>
        <v>#REF!</v>
      </c>
      <c r="U71" s="47" t="e">
        <f>SUMIFS(#REF!,#REF!,'Graph Tables'!$D71)</f>
        <v>#REF!</v>
      </c>
      <c r="V71" s="47" t="e">
        <f>SUMIFS(#REF!,#REF!,'Graph Tables'!$D71)</f>
        <v>#REF!</v>
      </c>
      <c r="W71" s="47" t="e">
        <f>SUMIFS(#REF!,#REF!,'Graph Tables'!$D71)</f>
        <v>#REF!</v>
      </c>
      <c r="X71" s="47" t="e">
        <f>SUMIFS(#REF!,#REF!,'Graph Tables'!$D71)</f>
        <v>#REF!</v>
      </c>
      <c r="Y71" s="47" t="e">
        <f>SUMIFS(#REF!,#REF!,'Graph Tables'!$D71)</f>
        <v>#REF!</v>
      </c>
      <c r="Z71" s="47" t="e">
        <f>SUMIFS(#REF!,#REF!,'Graph Tables'!$D71)</f>
        <v>#REF!</v>
      </c>
      <c r="AA71" s="47" t="e">
        <f>SUMIFS(#REF!,#REF!,'Graph Tables'!$D71)</f>
        <v>#REF!</v>
      </c>
      <c r="AB71" s="47" t="e">
        <f>SUMIFS(#REF!,#REF!,'Graph Tables'!$D71)</f>
        <v>#REF!</v>
      </c>
      <c r="AC71" s="47" t="e">
        <f>SUMIFS(#REF!,#REF!,'Graph Tables'!$D71)</f>
        <v>#REF!</v>
      </c>
      <c r="AD71" s="47"/>
      <c r="AE71" s="49">
        <v>70</v>
      </c>
      <c r="AF71" t="e">
        <f t="shared" si="203"/>
        <v>#REF!</v>
      </c>
      <c r="AG71" s="45" t="e">
        <f t="shared" si="210"/>
        <v>#REF!</v>
      </c>
      <c r="AH71" s="47"/>
      <c r="AI71" s="101" t="e">
        <f t="shared" si="204"/>
        <v>#REF!</v>
      </c>
      <c r="AJ71" s="101" t="e">
        <f>AI71+COUNTIF(AI$2:$AI71,AI71)-1</f>
        <v>#REF!</v>
      </c>
      <c r="AK71" s="103" t="str">
        <f t="shared" si="127"/>
        <v>Falkland Islands</v>
      </c>
      <c r="AL71" s="71" t="e">
        <f t="shared" si="205"/>
        <v>#REF!</v>
      </c>
      <c r="AM71" s="45" t="e">
        <f t="shared" si="128"/>
        <v>#REF!</v>
      </c>
      <c r="AN71" s="45" t="e">
        <f t="shared" si="129"/>
        <v>#REF!</v>
      </c>
      <c r="AO71" s="45" t="e">
        <f t="shared" si="130"/>
        <v>#REF!</v>
      </c>
      <c r="AP71" s="45" t="e">
        <f t="shared" si="131"/>
        <v>#REF!</v>
      </c>
      <c r="AQ71" s="45" t="e">
        <f t="shared" si="132"/>
        <v>#REF!</v>
      </c>
      <c r="AR71" s="45" t="e">
        <f t="shared" si="133"/>
        <v>#REF!</v>
      </c>
      <c r="AS71" s="45" t="e">
        <f t="shared" si="134"/>
        <v>#REF!</v>
      </c>
      <c r="AT71" s="45" t="e">
        <f t="shared" si="135"/>
        <v>#REF!</v>
      </c>
      <c r="AU71" s="45" t="e">
        <f t="shared" si="136"/>
        <v>#REF!</v>
      </c>
      <c r="AV71" s="45" t="e">
        <f t="shared" si="137"/>
        <v>#REF!</v>
      </c>
      <c r="AW71" s="45" t="e">
        <f t="shared" si="138"/>
        <v>#REF!</v>
      </c>
      <c r="AX71" s="45" t="e">
        <f t="shared" si="139"/>
        <v>#REF!</v>
      </c>
      <c r="AY71" s="45" t="e">
        <f t="shared" si="140"/>
        <v>#REF!</v>
      </c>
      <c r="AZ71" s="45" t="e">
        <f t="shared" si="141"/>
        <v>#REF!</v>
      </c>
      <c r="BA71" s="45" t="e">
        <f t="shared" si="142"/>
        <v>#REF!</v>
      </c>
      <c r="BB71" s="45" t="e">
        <f t="shared" si="143"/>
        <v>#REF!</v>
      </c>
      <c r="BC71" s="45" t="e">
        <f t="shared" si="144"/>
        <v>#REF!</v>
      </c>
      <c r="BD71" s="45" t="e">
        <f t="shared" si="145"/>
        <v>#REF!</v>
      </c>
      <c r="BE71" s="45" t="e">
        <f t="shared" si="146"/>
        <v>#REF!</v>
      </c>
      <c r="BF71" s="45" t="e">
        <f t="shared" si="147"/>
        <v>#REF!</v>
      </c>
      <c r="BG71" s="45" t="e">
        <f t="shared" si="148"/>
        <v>#REF!</v>
      </c>
      <c r="BH71" s="45" t="e">
        <f t="shared" si="149"/>
        <v>#REF!</v>
      </c>
      <c r="BI71" s="45" t="e">
        <f t="shared" si="150"/>
        <v>#REF!</v>
      </c>
      <c r="BJ71" s="45" t="e">
        <f t="shared" si="151"/>
        <v>#REF!</v>
      </c>
      <c r="BK71" s="45"/>
      <c r="BL71" s="49">
        <v>70</v>
      </c>
      <c r="BM71" t="e">
        <f t="shared" si="206"/>
        <v>#REF!</v>
      </c>
      <c r="BN71" s="45" t="e">
        <f t="shared" si="211"/>
        <v>#REF!</v>
      </c>
      <c r="BO71" s="45">
        <f t="shared" si="152"/>
        <v>0</v>
      </c>
      <c r="BP71" s="45">
        <f t="shared" si="153"/>
        <v>0</v>
      </c>
      <c r="BQ71" s="45">
        <f t="shared" si="154"/>
        <v>0</v>
      </c>
      <c r="BR71" s="45">
        <f t="shared" si="155"/>
        <v>0</v>
      </c>
      <c r="BS71" s="45">
        <f t="shared" si="156"/>
        <v>0</v>
      </c>
      <c r="BT71" s="45">
        <f t="shared" si="157"/>
        <v>0</v>
      </c>
      <c r="BU71" s="45">
        <f t="shared" si="158"/>
        <v>0</v>
      </c>
      <c r="BV71" s="45">
        <f t="shared" si="159"/>
        <v>0</v>
      </c>
      <c r="BW71" s="45">
        <f t="shared" si="160"/>
        <v>0</v>
      </c>
      <c r="BX71" s="45">
        <f t="shared" si="161"/>
        <v>0</v>
      </c>
      <c r="BY71" s="45">
        <f t="shared" si="162"/>
        <v>0</v>
      </c>
      <c r="BZ71" s="45">
        <f t="shared" si="163"/>
        <v>0</v>
      </c>
      <c r="CA71" s="45">
        <f t="shared" si="164"/>
        <v>0</v>
      </c>
      <c r="CB71" s="45">
        <f t="shared" si="165"/>
        <v>0</v>
      </c>
      <c r="CC71" s="45">
        <f t="shared" si="166"/>
        <v>0</v>
      </c>
      <c r="CD71" s="45">
        <f t="shared" si="167"/>
        <v>0</v>
      </c>
      <c r="CE71" s="45">
        <f t="shared" si="168"/>
        <v>0</v>
      </c>
      <c r="CF71" s="45">
        <f t="shared" si="169"/>
        <v>0</v>
      </c>
      <c r="CG71" s="45">
        <f t="shared" si="170"/>
        <v>0</v>
      </c>
      <c r="CH71" s="45">
        <f t="shared" si="171"/>
        <v>0</v>
      </c>
      <c r="CI71" s="45">
        <f t="shared" si="172"/>
        <v>0</v>
      </c>
      <c r="CJ71" s="45">
        <f t="shared" si="173"/>
        <v>0</v>
      </c>
      <c r="CK71" s="45">
        <f t="shared" si="174"/>
        <v>0</v>
      </c>
      <c r="CL71" s="45">
        <f t="shared" si="175"/>
        <v>0</v>
      </c>
      <c r="CM71" s="45"/>
      <c r="CN71" s="106" t="e">
        <f t="shared" si="207"/>
        <v>#REF!</v>
      </c>
      <c r="CO71" s="106">
        <v>70</v>
      </c>
      <c r="CP71" s="101" t="e">
        <f t="shared" si="208"/>
        <v>#REF!</v>
      </c>
      <c r="CQ71" s="101" t="e">
        <f>CP71+COUNTIF($CP$2:CP71,CP71)-1</f>
        <v>#REF!</v>
      </c>
      <c r="CR71" s="103" t="str">
        <f t="shared" si="176"/>
        <v>Falkland Islands</v>
      </c>
      <c r="CS71" s="71" t="e">
        <f t="shared" si="209"/>
        <v>#REF!</v>
      </c>
      <c r="CT71" s="45" t="e">
        <f t="shared" si="177"/>
        <v>#REF!</v>
      </c>
      <c r="CU71" s="45" t="e">
        <f t="shared" si="178"/>
        <v>#REF!</v>
      </c>
      <c r="CV71" s="45" t="e">
        <f t="shared" si="179"/>
        <v>#REF!</v>
      </c>
      <c r="CW71" s="45" t="e">
        <f t="shared" si="180"/>
        <v>#REF!</v>
      </c>
      <c r="CX71" s="45" t="e">
        <f t="shared" si="181"/>
        <v>#REF!</v>
      </c>
      <c r="CY71" s="45" t="e">
        <f t="shared" si="182"/>
        <v>#REF!</v>
      </c>
      <c r="CZ71" s="45" t="e">
        <f t="shared" si="183"/>
        <v>#REF!</v>
      </c>
      <c r="DA71" s="45" t="e">
        <f t="shared" si="184"/>
        <v>#REF!</v>
      </c>
      <c r="DB71" s="45" t="e">
        <f t="shared" si="185"/>
        <v>#REF!</v>
      </c>
      <c r="DC71" s="45" t="e">
        <f t="shared" si="186"/>
        <v>#REF!</v>
      </c>
      <c r="DD71" s="45" t="e">
        <f t="shared" si="187"/>
        <v>#REF!</v>
      </c>
      <c r="DE71" s="45" t="e">
        <f t="shared" si="188"/>
        <v>#REF!</v>
      </c>
      <c r="DF71" s="45" t="e">
        <f t="shared" si="189"/>
        <v>#REF!</v>
      </c>
      <c r="DG71" s="45" t="e">
        <f t="shared" si="190"/>
        <v>#REF!</v>
      </c>
      <c r="DH71" s="45" t="e">
        <f t="shared" si="191"/>
        <v>#REF!</v>
      </c>
      <c r="DI71" s="45" t="e">
        <f t="shared" si="192"/>
        <v>#REF!</v>
      </c>
      <c r="DJ71" s="45" t="e">
        <f t="shared" si="193"/>
        <v>#REF!</v>
      </c>
      <c r="DK71" s="45" t="e">
        <f t="shared" si="194"/>
        <v>#REF!</v>
      </c>
      <c r="DL71" s="45" t="e">
        <f t="shared" si="195"/>
        <v>#REF!</v>
      </c>
      <c r="DM71" s="45" t="e">
        <f t="shared" si="196"/>
        <v>#REF!</v>
      </c>
      <c r="DN71" s="45" t="e">
        <f t="shared" si="197"/>
        <v>#REF!</v>
      </c>
      <c r="DO71" s="45" t="e">
        <f t="shared" si="198"/>
        <v>#REF!</v>
      </c>
      <c r="DP71" s="45" t="e">
        <f t="shared" si="199"/>
        <v>#REF!</v>
      </c>
      <c r="DQ71" s="45" t="e">
        <f t="shared" si="200"/>
        <v>#REF!</v>
      </c>
    </row>
    <row r="72" spans="1:121">
      <c r="A72" s="101">
        <v>71</v>
      </c>
      <c r="B72" s="135" t="e">
        <f t="shared" si="201"/>
        <v>#REF!</v>
      </c>
      <c r="C72" s="136" t="e">
        <f>B72+COUNTIF(B$2:$B72,B72)-1</f>
        <v>#REF!</v>
      </c>
      <c r="D72" s="137" t="str">
        <f>Tables!AI72</f>
        <v>Fiji the Fiji Islands</v>
      </c>
      <c r="E72" s="138" t="e">
        <f t="shared" si="202"/>
        <v>#REF!</v>
      </c>
      <c r="F72" s="47" t="e">
        <f>SUMIFS(#REF!,#REF!,'Graph Tables'!$D72)</f>
        <v>#REF!</v>
      </c>
      <c r="G72" s="47" t="e">
        <f>SUMIFS(#REF!,#REF!,'Graph Tables'!$D72)</f>
        <v>#REF!</v>
      </c>
      <c r="H72" s="47" t="e">
        <f>SUMIFS(#REF!,#REF!,'Graph Tables'!$D72)</f>
        <v>#REF!</v>
      </c>
      <c r="I72" s="47" t="e">
        <f>SUMIFS(#REF!,#REF!,'Graph Tables'!$D72)</f>
        <v>#REF!</v>
      </c>
      <c r="J72" s="47" t="e">
        <f>SUMIFS(#REF!,#REF!,'Graph Tables'!$D72)</f>
        <v>#REF!</v>
      </c>
      <c r="K72" s="47" t="e">
        <f>SUMIFS(#REF!,#REF!,'Graph Tables'!$D72)</f>
        <v>#REF!</v>
      </c>
      <c r="L72" s="47" t="e">
        <f>SUMIFS(#REF!,#REF!,'Graph Tables'!$D72)</f>
        <v>#REF!</v>
      </c>
      <c r="M72" s="47" t="e">
        <f>SUMIFS(#REF!,#REF!,'Graph Tables'!$D72)</f>
        <v>#REF!</v>
      </c>
      <c r="N72" s="47" t="e">
        <f>SUMIFS(#REF!,#REF!,'Graph Tables'!$D72)</f>
        <v>#REF!</v>
      </c>
      <c r="O72" s="47" t="e">
        <f>SUMIFS(#REF!,#REF!,'Graph Tables'!$D72)</f>
        <v>#REF!</v>
      </c>
      <c r="P72" s="47" t="e">
        <f>SUMIFS(#REF!,#REF!,'Graph Tables'!$D72)</f>
        <v>#REF!</v>
      </c>
      <c r="Q72" s="47" t="e">
        <f>SUMIFS(#REF!,#REF!,'Graph Tables'!$D72)</f>
        <v>#REF!</v>
      </c>
      <c r="R72" s="47" t="e">
        <f>SUMIFS(#REF!,#REF!,'Graph Tables'!$D72)</f>
        <v>#REF!</v>
      </c>
      <c r="S72" s="47" t="e">
        <f>SUMIFS(#REF!,#REF!,'Graph Tables'!$D72)</f>
        <v>#REF!</v>
      </c>
      <c r="T72" s="47" t="e">
        <f>SUMIFS(#REF!,#REF!,'Graph Tables'!$D72)</f>
        <v>#REF!</v>
      </c>
      <c r="U72" s="47" t="e">
        <f>SUMIFS(#REF!,#REF!,'Graph Tables'!$D72)</f>
        <v>#REF!</v>
      </c>
      <c r="V72" s="47" t="e">
        <f>SUMIFS(#REF!,#REF!,'Graph Tables'!$D72)</f>
        <v>#REF!</v>
      </c>
      <c r="W72" s="47" t="e">
        <f>SUMIFS(#REF!,#REF!,'Graph Tables'!$D72)</f>
        <v>#REF!</v>
      </c>
      <c r="X72" s="47" t="e">
        <f>SUMIFS(#REF!,#REF!,'Graph Tables'!$D72)</f>
        <v>#REF!</v>
      </c>
      <c r="Y72" s="47" t="e">
        <f>SUMIFS(#REF!,#REF!,'Graph Tables'!$D72)</f>
        <v>#REF!</v>
      </c>
      <c r="Z72" s="47" t="e">
        <f>SUMIFS(#REF!,#REF!,'Graph Tables'!$D72)</f>
        <v>#REF!</v>
      </c>
      <c r="AA72" s="47" t="e">
        <f>SUMIFS(#REF!,#REF!,'Graph Tables'!$D72)</f>
        <v>#REF!</v>
      </c>
      <c r="AB72" s="47" t="e">
        <f>SUMIFS(#REF!,#REF!,'Graph Tables'!$D72)</f>
        <v>#REF!</v>
      </c>
      <c r="AC72" s="47" t="e">
        <f>SUMIFS(#REF!,#REF!,'Graph Tables'!$D72)</f>
        <v>#REF!</v>
      </c>
      <c r="AD72" s="47"/>
      <c r="AE72" s="49">
        <v>71</v>
      </c>
      <c r="AF72" t="e">
        <f t="shared" si="203"/>
        <v>#REF!</v>
      </c>
      <c r="AG72" s="45" t="e">
        <f t="shared" si="210"/>
        <v>#REF!</v>
      </c>
      <c r="AH72" s="47"/>
      <c r="AI72" s="101" t="e">
        <f t="shared" si="204"/>
        <v>#REF!</v>
      </c>
      <c r="AJ72" s="101" t="e">
        <f>AI72+COUNTIF(AI$2:$AI72,AI72)-1</f>
        <v>#REF!</v>
      </c>
      <c r="AK72" s="103" t="str">
        <f t="shared" si="127"/>
        <v>Fiji the Fiji Islands</v>
      </c>
      <c r="AL72" s="71" t="e">
        <f t="shared" si="205"/>
        <v>#REF!</v>
      </c>
      <c r="AM72" s="45" t="e">
        <f t="shared" si="128"/>
        <v>#REF!</v>
      </c>
      <c r="AN72" s="45" t="e">
        <f t="shared" si="129"/>
        <v>#REF!</v>
      </c>
      <c r="AO72" s="45" t="e">
        <f t="shared" si="130"/>
        <v>#REF!</v>
      </c>
      <c r="AP72" s="45" t="e">
        <f t="shared" si="131"/>
        <v>#REF!</v>
      </c>
      <c r="AQ72" s="45" t="e">
        <f t="shared" si="132"/>
        <v>#REF!</v>
      </c>
      <c r="AR72" s="45" t="e">
        <f t="shared" si="133"/>
        <v>#REF!</v>
      </c>
      <c r="AS72" s="45" t="e">
        <f t="shared" si="134"/>
        <v>#REF!</v>
      </c>
      <c r="AT72" s="45" t="e">
        <f t="shared" si="135"/>
        <v>#REF!</v>
      </c>
      <c r="AU72" s="45" t="e">
        <f t="shared" si="136"/>
        <v>#REF!</v>
      </c>
      <c r="AV72" s="45" t="e">
        <f t="shared" si="137"/>
        <v>#REF!</v>
      </c>
      <c r="AW72" s="45" t="e">
        <f t="shared" si="138"/>
        <v>#REF!</v>
      </c>
      <c r="AX72" s="45" t="e">
        <f t="shared" si="139"/>
        <v>#REF!</v>
      </c>
      <c r="AY72" s="45" t="e">
        <f t="shared" si="140"/>
        <v>#REF!</v>
      </c>
      <c r="AZ72" s="45" t="e">
        <f t="shared" si="141"/>
        <v>#REF!</v>
      </c>
      <c r="BA72" s="45" t="e">
        <f t="shared" si="142"/>
        <v>#REF!</v>
      </c>
      <c r="BB72" s="45" t="e">
        <f t="shared" si="143"/>
        <v>#REF!</v>
      </c>
      <c r="BC72" s="45" t="e">
        <f t="shared" si="144"/>
        <v>#REF!</v>
      </c>
      <c r="BD72" s="45" t="e">
        <f t="shared" si="145"/>
        <v>#REF!</v>
      </c>
      <c r="BE72" s="45" t="e">
        <f t="shared" si="146"/>
        <v>#REF!</v>
      </c>
      <c r="BF72" s="45" t="e">
        <f t="shared" si="147"/>
        <v>#REF!</v>
      </c>
      <c r="BG72" s="45" t="e">
        <f t="shared" si="148"/>
        <v>#REF!</v>
      </c>
      <c r="BH72" s="45" t="e">
        <f t="shared" si="149"/>
        <v>#REF!</v>
      </c>
      <c r="BI72" s="45" t="e">
        <f t="shared" si="150"/>
        <v>#REF!</v>
      </c>
      <c r="BJ72" s="45" t="e">
        <f t="shared" si="151"/>
        <v>#REF!</v>
      </c>
      <c r="BK72" s="45"/>
      <c r="BL72" s="49">
        <v>71</v>
      </c>
      <c r="BM72" t="e">
        <f t="shared" si="206"/>
        <v>#REF!</v>
      </c>
      <c r="BN72" s="45" t="e">
        <f t="shared" si="211"/>
        <v>#REF!</v>
      </c>
      <c r="BO72" s="45">
        <f t="shared" si="152"/>
        <v>0</v>
      </c>
      <c r="BP72" s="45">
        <f t="shared" si="153"/>
        <v>0</v>
      </c>
      <c r="BQ72" s="45">
        <f t="shared" si="154"/>
        <v>0</v>
      </c>
      <c r="BR72" s="45">
        <f t="shared" si="155"/>
        <v>0</v>
      </c>
      <c r="BS72" s="45">
        <f t="shared" si="156"/>
        <v>0</v>
      </c>
      <c r="BT72" s="45">
        <f t="shared" si="157"/>
        <v>0</v>
      </c>
      <c r="BU72" s="45">
        <f t="shared" si="158"/>
        <v>0</v>
      </c>
      <c r="BV72" s="45">
        <f t="shared" si="159"/>
        <v>0</v>
      </c>
      <c r="BW72" s="45">
        <f t="shared" si="160"/>
        <v>0</v>
      </c>
      <c r="BX72" s="45">
        <f t="shared" si="161"/>
        <v>0</v>
      </c>
      <c r="BY72" s="45">
        <f t="shared" si="162"/>
        <v>0</v>
      </c>
      <c r="BZ72" s="45">
        <f t="shared" si="163"/>
        <v>0</v>
      </c>
      <c r="CA72" s="45">
        <f t="shared" si="164"/>
        <v>0</v>
      </c>
      <c r="CB72" s="45">
        <f t="shared" si="165"/>
        <v>0</v>
      </c>
      <c r="CC72" s="45">
        <f t="shared" si="166"/>
        <v>0</v>
      </c>
      <c r="CD72" s="45">
        <f t="shared" si="167"/>
        <v>0</v>
      </c>
      <c r="CE72" s="45">
        <f t="shared" si="168"/>
        <v>0</v>
      </c>
      <c r="CF72" s="45">
        <f t="shared" si="169"/>
        <v>0</v>
      </c>
      <c r="CG72" s="45">
        <f t="shared" si="170"/>
        <v>0</v>
      </c>
      <c r="CH72" s="45">
        <f t="shared" si="171"/>
        <v>0</v>
      </c>
      <c r="CI72" s="45">
        <f t="shared" si="172"/>
        <v>0</v>
      </c>
      <c r="CJ72" s="45">
        <f t="shared" si="173"/>
        <v>0</v>
      </c>
      <c r="CK72" s="45">
        <f t="shared" si="174"/>
        <v>0</v>
      </c>
      <c r="CL72" s="45">
        <f t="shared" si="175"/>
        <v>0</v>
      </c>
      <c r="CM72" s="45"/>
      <c r="CN72" s="106" t="e">
        <f t="shared" si="207"/>
        <v>#REF!</v>
      </c>
      <c r="CO72" s="106">
        <v>71</v>
      </c>
      <c r="CP72" s="101" t="e">
        <f t="shared" si="208"/>
        <v>#REF!</v>
      </c>
      <c r="CQ72" s="101" t="e">
        <f>CP72+COUNTIF($CP$2:CP72,CP72)-1</f>
        <v>#REF!</v>
      </c>
      <c r="CR72" s="103" t="str">
        <f t="shared" si="176"/>
        <v>Fiji the Fiji Islands</v>
      </c>
      <c r="CS72" s="71" t="e">
        <f t="shared" si="209"/>
        <v>#REF!</v>
      </c>
      <c r="CT72" s="45" t="e">
        <f t="shared" si="177"/>
        <v>#REF!</v>
      </c>
      <c r="CU72" s="45" t="e">
        <f t="shared" si="178"/>
        <v>#REF!</v>
      </c>
      <c r="CV72" s="45" t="e">
        <f t="shared" si="179"/>
        <v>#REF!</v>
      </c>
      <c r="CW72" s="45" t="e">
        <f t="shared" si="180"/>
        <v>#REF!</v>
      </c>
      <c r="CX72" s="45" t="e">
        <f t="shared" si="181"/>
        <v>#REF!</v>
      </c>
      <c r="CY72" s="45" t="e">
        <f t="shared" si="182"/>
        <v>#REF!</v>
      </c>
      <c r="CZ72" s="45" t="e">
        <f t="shared" si="183"/>
        <v>#REF!</v>
      </c>
      <c r="DA72" s="45" t="e">
        <f t="shared" si="184"/>
        <v>#REF!</v>
      </c>
      <c r="DB72" s="45" t="e">
        <f t="shared" si="185"/>
        <v>#REF!</v>
      </c>
      <c r="DC72" s="45" t="e">
        <f t="shared" si="186"/>
        <v>#REF!</v>
      </c>
      <c r="DD72" s="45" t="e">
        <f t="shared" si="187"/>
        <v>#REF!</v>
      </c>
      <c r="DE72" s="45" t="e">
        <f t="shared" si="188"/>
        <v>#REF!</v>
      </c>
      <c r="DF72" s="45" t="e">
        <f t="shared" si="189"/>
        <v>#REF!</v>
      </c>
      <c r="DG72" s="45" t="e">
        <f t="shared" si="190"/>
        <v>#REF!</v>
      </c>
      <c r="DH72" s="45" t="e">
        <f t="shared" si="191"/>
        <v>#REF!</v>
      </c>
      <c r="DI72" s="45" t="e">
        <f t="shared" si="192"/>
        <v>#REF!</v>
      </c>
      <c r="DJ72" s="45" t="e">
        <f t="shared" si="193"/>
        <v>#REF!</v>
      </c>
      <c r="DK72" s="45" t="e">
        <f t="shared" si="194"/>
        <v>#REF!</v>
      </c>
      <c r="DL72" s="45" t="e">
        <f t="shared" si="195"/>
        <v>#REF!</v>
      </c>
      <c r="DM72" s="45" t="e">
        <f t="shared" si="196"/>
        <v>#REF!</v>
      </c>
      <c r="DN72" s="45" t="e">
        <f t="shared" si="197"/>
        <v>#REF!</v>
      </c>
      <c r="DO72" s="45" t="e">
        <f t="shared" si="198"/>
        <v>#REF!</v>
      </c>
      <c r="DP72" s="45" t="e">
        <f t="shared" si="199"/>
        <v>#REF!</v>
      </c>
      <c r="DQ72" s="45" t="e">
        <f t="shared" si="200"/>
        <v>#REF!</v>
      </c>
    </row>
    <row r="73" spans="1:121">
      <c r="A73" s="101">
        <v>72</v>
      </c>
      <c r="B73" s="135" t="e">
        <f t="shared" si="201"/>
        <v>#REF!</v>
      </c>
      <c r="C73" s="136" t="e">
        <f>B73+COUNTIF(B$2:$B73,B73)-1</f>
        <v>#REF!</v>
      </c>
      <c r="D73" s="137" t="str">
        <f>Tables!AI73</f>
        <v>Finland</v>
      </c>
      <c r="E73" s="138" t="e">
        <f t="shared" si="202"/>
        <v>#REF!</v>
      </c>
      <c r="F73" s="47" t="e">
        <f>SUMIFS(#REF!,#REF!,'Graph Tables'!$D73)</f>
        <v>#REF!</v>
      </c>
      <c r="G73" s="47" t="e">
        <f>SUMIFS(#REF!,#REF!,'Graph Tables'!$D73)</f>
        <v>#REF!</v>
      </c>
      <c r="H73" s="47" t="e">
        <f>SUMIFS(#REF!,#REF!,'Graph Tables'!$D73)</f>
        <v>#REF!</v>
      </c>
      <c r="I73" s="47" t="e">
        <f>SUMIFS(#REF!,#REF!,'Graph Tables'!$D73)</f>
        <v>#REF!</v>
      </c>
      <c r="J73" s="47" t="e">
        <f>SUMIFS(#REF!,#REF!,'Graph Tables'!$D73)</f>
        <v>#REF!</v>
      </c>
      <c r="K73" s="47" t="e">
        <f>SUMIFS(#REF!,#REF!,'Graph Tables'!$D73)</f>
        <v>#REF!</v>
      </c>
      <c r="L73" s="47" t="e">
        <f>SUMIFS(#REF!,#REF!,'Graph Tables'!$D73)</f>
        <v>#REF!</v>
      </c>
      <c r="M73" s="47" t="e">
        <f>SUMIFS(#REF!,#REF!,'Graph Tables'!$D73)</f>
        <v>#REF!</v>
      </c>
      <c r="N73" s="47" t="e">
        <f>SUMIFS(#REF!,#REF!,'Graph Tables'!$D73)</f>
        <v>#REF!</v>
      </c>
      <c r="O73" s="47" t="e">
        <f>SUMIFS(#REF!,#REF!,'Graph Tables'!$D73)</f>
        <v>#REF!</v>
      </c>
      <c r="P73" s="47" t="e">
        <f>SUMIFS(#REF!,#REF!,'Graph Tables'!$D73)</f>
        <v>#REF!</v>
      </c>
      <c r="Q73" s="47" t="e">
        <f>SUMIFS(#REF!,#REF!,'Graph Tables'!$D73)</f>
        <v>#REF!</v>
      </c>
      <c r="R73" s="47" t="e">
        <f>SUMIFS(#REF!,#REF!,'Graph Tables'!$D73)</f>
        <v>#REF!</v>
      </c>
      <c r="S73" s="47" t="e">
        <f>SUMIFS(#REF!,#REF!,'Graph Tables'!$D73)</f>
        <v>#REF!</v>
      </c>
      <c r="T73" s="47" t="e">
        <f>SUMIFS(#REF!,#REF!,'Graph Tables'!$D73)</f>
        <v>#REF!</v>
      </c>
      <c r="U73" s="47" t="e">
        <f>SUMIFS(#REF!,#REF!,'Graph Tables'!$D73)</f>
        <v>#REF!</v>
      </c>
      <c r="V73" s="47" t="e">
        <f>SUMIFS(#REF!,#REF!,'Graph Tables'!$D73)</f>
        <v>#REF!</v>
      </c>
      <c r="W73" s="47" t="e">
        <f>SUMIFS(#REF!,#REF!,'Graph Tables'!$D73)</f>
        <v>#REF!</v>
      </c>
      <c r="X73" s="47" t="e">
        <f>SUMIFS(#REF!,#REF!,'Graph Tables'!$D73)</f>
        <v>#REF!</v>
      </c>
      <c r="Y73" s="47" t="e">
        <f>SUMIFS(#REF!,#REF!,'Graph Tables'!$D73)</f>
        <v>#REF!</v>
      </c>
      <c r="Z73" s="47" t="e">
        <f>SUMIFS(#REF!,#REF!,'Graph Tables'!$D73)</f>
        <v>#REF!</v>
      </c>
      <c r="AA73" s="47" t="e">
        <f>SUMIFS(#REF!,#REF!,'Graph Tables'!$D73)</f>
        <v>#REF!</v>
      </c>
      <c r="AB73" s="47" t="e">
        <f>SUMIFS(#REF!,#REF!,'Graph Tables'!$D73)</f>
        <v>#REF!</v>
      </c>
      <c r="AC73" s="47" t="e">
        <f>SUMIFS(#REF!,#REF!,'Graph Tables'!$D73)</f>
        <v>#REF!</v>
      </c>
      <c r="AD73" s="47"/>
      <c r="AE73" s="49">
        <v>72</v>
      </c>
      <c r="AF73" t="e">
        <f t="shared" si="203"/>
        <v>#REF!</v>
      </c>
      <c r="AG73" s="45" t="e">
        <f t="shared" si="210"/>
        <v>#REF!</v>
      </c>
      <c r="AH73" s="47"/>
      <c r="AI73" s="101" t="e">
        <f t="shared" si="204"/>
        <v>#REF!</v>
      </c>
      <c r="AJ73" s="101" t="e">
        <f>AI73+COUNTIF(AI$2:$AI73,AI73)-1</f>
        <v>#REF!</v>
      </c>
      <c r="AK73" s="103" t="str">
        <f t="shared" si="127"/>
        <v>Finland</v>
      </c>
      <c r="AL73" s="71" t="e">
        <f t="shared" si="205"/>
        <v>#REF!</v>
      </c>
      <c r="AM73" s="45" t="e">
        <f t="shared" si="128"/>
        <v>#REF!</v>
      </c>
      <c r="AN73" s="45" t="e">
        <f t="shared" si="129"/>
        <v>#REF!</v>
      </c>
      <c r="AO73" s="45" t="e">
        <f t="shared" si="130"/>
        <v>#REF!</v>
      </c>
      <c r="AP73" s="45" t="e">
        <f t="shared" si="131"/>
        <v>#REF!</v>
      </c>
      <c r="AQ73" s="45" t="e">
        <f t="shared" si="132"/>
        <v>#REF!</v>
      </c>
      <c r="AR73" s="45" t="e">
        <f t="shared" si="133"/>
        <v>#REF!</v>
      </c>
      <c r="AS73" s="45" t="e">
        <f t="shared" si="134"/>
        <v>#REF!</v>
      </c>
      <c r="AT73" s="45" t="e">
        <f t="shared" si="135"/>
        <v>#REF!</v>
      </c>
      <c r="AU73" s="45" t="e">
        <f t="shared" si="136"/>
        <v>#REF!</v>
      </c>
      <c r="AV73" s="45" t="e">
        <f t="shared" si="137"/>
        <v>#REF!</v>
      </c>
      <c r="AW73" s="45" t="e">
        <f t="shared" si="138"/>
        <v>#REF!</v>
      </c>
      <c r="AX73" s="45" t="e">
        <f t="shared" si="139"/>
        <v>#REF!</v>
      </c>
      <c r="AY73" s="45" t="e">
        <f t="shared" si="140"/>
        <v>#REF!</v>
      </c>
      <c r="AZ73" s="45" t="e">
        <f t="shared" si="141"/>
        <v>#REF!</v>
      </c>
      <c r="BA73" s="45" t="e">
        <f t="shared" si="142"/>
        <v>#REF!</v>
      </c>
      <c r="BB73" s="45" t="e">
        <f t="shared" si="143"/>
        <v>#REF!</v>
      </c>
      <c r="BC73" s="45" t="e">
        <f t="shared" si="144"/>
        <v>#REF!</v>
      </c>
      <c r="BD73" s="45" t="e">
        <f t="shared" si="145"/>
        <v>#REF!</v>
      </c>
      <c r="BE73" s="45" t="e">
        <f t="shared" si="146"/>
        <v>#REF!</v>
      </c>
      <c r="BF73" s="45" t="e">
        <f t="shared" si="147"/>
        <v>#REF!</v>
      </c>
      <c r="BG73" s="45" t="e">
        <f t="shared" si="148"/>
        <v>#REF!</v>
      </c>
      <c r="BH73" s="45" t="e">
        <f t="shared" si="149"/>
        <v>#REF!</v>
      </c>
      <c r="BI73" s="45" t="e">
        <f t="shared" si="150"/>
        <v>#REF!</v>
      </c>
      <c r="BJ73" s="45" t="e">
        <f t="shared" si="151"/>
        <v>#REF!</v>
      </c>
      <c r="BK73" s="45"/>
      <c r="BL73" s="49">
        <v>72</v>
      </c>
      <c r="BM73" t="e">
        <f t="shared" si="206"/>
        <v>#REF!</v>
      </c>
      <c r="BN73" s="45" t="e">
        <f t="shared" si="211"/>
        <v>#REF!</v>
      </c>
      <c r="BO73" s="45">
        <f t="shared" si="152"/>
        <v>0</v>
      </c>
      <c r="BP73" s="45">
        <f t="shared" si="153"/>
        <v>0</v>
      </c>
      <c r="BQ73" s="45">
        <f t="shared" si="154"/>
        <v>0</v>
      </c>
      <c r="BR73" s="45">
        <f t="shared" si="155"/>
        <v>0</v>
      </c>
      <c r="BS73" s="45">
        <f t="shared" si="156"/>
        <v>0</v>
      </c>
      <c r="BT73" s="45">
        <f t="shared" si="157"/>
        <v>0</v>
      </c>
      <c r="BU73" s="45">
        <f t="shared" si="158"/>
        <v>0</v>
      </c>
      <c r="BV73" s="45">
        <f t="shared" si="159"/>
        <v>0</v>
      </c>
      <c r="BW73" s="45">
        <f t="shared" si="160"/>
        <v>0</v>
      </c>
      <c r="BX73" s="45">
        <f t="shared" si="161"/>
        <v>0</v>
      </c>
      <c r="BY73" s="45">
        <f t="shared" si="162"/>
        <v>0</v>
      </c>
      <c r="BZ73" s="45">
        <f t="shared" si="163"/>
        <v>0</v>
      </c>
      <c r="CA73" s="45">
        <f t="shared" si="164"/>
        <v>0</v>
      </c>
      <c r="CB73" s="45">
        <f t="shared" si="165"/>
        <v>0</v>
      </c>
      <c r="CC73" s="45">
        <f t="shared" si="166"/>
        <v>0</v>
      </c>
      <c r="CD73" s="45">
        <f t="shared" si="167"/>
        <v>0</v>
      </c>
      <c r="CE73" s="45">
        <f t="shared" si="168"/>
        <v>0</v>
      </c>
      <c r="CF73" s="45">
        <f t="shared" si="169"/>
        <v>0</v>
      </c>
      <c r="CG73" s="45">
        <f t="shared" si="170"/>
        <v>0</v>
      </c>
      <c r="CH73" s="45">
        <f t="shared" si="171"/>
        <v>0</v>
      </c>
      <c r="CI73" s="45">
        <f t="shared" si="172"/>
        <v>0</v>
      </c>
      <c r="CJ73" s="45">
        <f t="shared" si="173"/>
        <v>0</v>
      </c>
      <c r="CK73" s="45">
        <f t="shared" si="174"/>
        <v>0</v>
      </c>
      <c r="CL73" s="45">
        <f t="shared" si="175"/>
        <v>0</v>
      </c>
      <c r="CM73" s="45"/>
      <c r="CN73" s="106" t="e">
        <f t="shared" si="207"/>
        <v>#REF!</v>
      </c>
      <c r="CO73" s="106">
        <v>72</v>
      </c>
      <c r="CP73" s="101" t="e">
        <f t="shared" si="208"/>
        <v>#REF!</v>
      </c>
      <c r="CQ73" s="101" t="e">
        <f>CP73+COUNTIF($CP$2:CP73,CP73)-1</f>
        <v>#REF!</v>
      </c>
      <c r="CR73" s="103" t="str">
        <f t="shared" si="176"/>
        <v>Finland</v>
      </c>
      <c r="CS73" s="71" t="e">
        <f t="shared" si="209"/>
        <v>#REF!</v>
      </c>
      <c r="CT73" s="45" t="e">
        <f t="shared" si="177"/>
        <v>#REF!</v>
      </c>
      <c r="CU73" s="45" t="e">
        <f t="shared" si="178"/>
        <v>#REF!</v>
      </c>
      <c r="CV73" s="45" t="e">
        <f t="shared" si="179"/>
        <v>#REF!</v>
      </c>
      <c r="CW73" s="45" t="e">
        <f t="shared" si="180"/>
        <v>#REF!</v>
      </c>
      <c r="CX73" s="45" t="e">
        <f t="shared" si="181"/>
        <v>#REF!</v>
      </c>
      <c r="CY73" s="45" t="e">
        <f t="shared" si="182"/>
        <v>#REF!</v>
      </c>
      <c r="CZ73" s="45" t="e">
        <f t="shared" si="183"/>
        <v>#REF!</v>
      </c>
      <c r="DA73" s="45" t="e">
        <f t="shared" si="184"/>
        <v>#REF!</v>
      </c>
      <c r="DB73" s="45" t="e">
        <f t="shared" si="185"/>
        <v>#REF!</v>
      </c>
      <c r="DC73" s="45" t="e">
        <f t="shared" si="186"/>
        <v>#REF!</v>
      </c>
      <c r="DD73" s="45" t="e">
        <f t="shared" si="187"/>
        <v>#REF!</v>
      </c>
      <c r="DE73" s="45" t="e">
        <f t="shared" si="188"/>
        <v>#REF!</v>
      </c>
      <c r="DF73" s="45" t="e">
        <f t="shared" si="189"/>
        <v>#REF!</v>
      </c>
      <c r="DG73" s="45" t="e">
        <f t="shared" si="190"/>
        <v>#REF!</v>
      </c>
      <c r="DH73" s="45" t="e">
        <f t="shared" si="191"/>
        <v>#REF!</v>
      </c>
      <c r="DI73" s="45" t="e">
        <f t="shared" si="192"/>
        <v>#REF!</v>
      </c>
      <c r="DJ73" s="45" t="e">
        <f t="shared" si="193"/>
        <v>#REF!</v>
      </c>
      <c r="DK73" s="45" t="e">
        <f t="shared" si="194"/>
        <v>#REF!</v>
      </c>
      <c r="DL73" s="45" t="e">
        <f t="shared" si="195"/>
        <v>#REF!</v>
      </c>
      <c r="DM73" s="45" t="e">
        <f t="shared" si="196"/>
        <v>#REF!</v>
      </c>
      <c r="DN73" s="45" t="e">
        <f t="shared" si="197"/>
        <v>#REF!</v>
      </c>
      <c r="DO73" s="45" t="e">
        <f t="shared" si="198"/>
        <v>#REF!</v>
      </c>
      <c r="DP73" s="45" t="e">
        <f t="shared" si="199"/>
        <v>#REF!</v>
      </c>
      <c r="DQ73" s="45" t="e">
        <f t="shared" si="200"/>
        <v>#REF!</v>
      </c>
    </row>
    <row r="74" spans="1:121">
      <c r="A74" s="101">
        <v>73</v>
      </c>
      <c r="B74" s="135" t="e">
        <f t="shared" si="201"/>
        <v>#REF!</v>
      </c>
      <c r="C74" s="136" t="e">
        <f>B74+COUNTIF(B$2:$B74,B74)-1</f>
        <v>#REF!</v>
      </c>
      <c r="D74" s="137" t="str">
        <f>Tables!AI74</f>
        <v>France</v>
      </c>
      <c r="E74" s="138" t="e">
        <f t="shared" si="202"/>
        <v>#REF!</v>
      </c>
      <c r="F74" s="47" t="e">
        <f>SUMIFS(#REF!,#REF!,'Graph Tables'!$D74)</f>
        <v>#REF!</v>
      </c>
      <c r="G74" s="47" t="e">
        <f>SUMIFS(#REF!,#REF!,'Graph Tables'!$D74)</f>
        <v>#REF!</v>
      </c>
      <c r="H74" s="47" t="e">
        <f>SUMIFS(#REF!,#REF!,'Graph Tables'!$D74)</f>
        <v>#REF!</v>
      </c>
      <c r="I74" s="47" t="e">
        <f>SUMIFS(#REF!,#REF!,'Graph Tables'!$D74)</f>
        <v>#REF!</v>
      </c>
      <c r="J74" s="47" t="e">
        <f>SUMIFS(#REF!,#REF!,'Graph Tables'!$D74)</f>
        <v>#REF!</v>
      </c>
      <c r="K74" s="47" t="e">
        <f>SUMIFS(#REF!,#REF!,'Graph Tables'!$D74)</f>
        <v>#REF!</v>
      </c>
      <c r="L74" s="47" t="e">
        <f>SUMIFS(#REF!,#REF!,'Graph Tables'!$D74)</f>
        <v>#REF!</v>
      </c>
      <c r="M74" s="47" t="e">
        <f>SUMIFS(#REF!,#REF!,'Graph Tables'!$D74)</f>
        <v>#REF!</v>
      </c>
      <c r="N74" s="47" t="e">
        <f>SUMIFS(#REF!,#REF!,'Graph Tables'!$D74)</f>
        <v>#REF!</v>
      </c>
      <c r="O74" s="47" t="e">
        <f>SUMIFS(#REF!,#REF!,'Graph Tables'!$D74)</f>
        <v>#REF!</v>
      </c>
      <c r="P74" s="47" t="e">
        <f>SUMIFS(#REF!,#REF!,'Graph Tables'!$D74)</f>
        <v>#REF!</v>
      </c>
      <c r="Q74" s="47" t="e">
        <f>SUMIFS(#REF!,#REF!,'Graph Tables'!$D74)</f>
        <v>#REF!</v>
      </c>
      <c r="R74" s="47" t="e">
        <f>SUMIFS(#REF!,#REF!,'Graph Tables'!$D74)</f>
        <v>#REF!</v>
      </c>
      <c r="S74" s="47" t="e">
        <f>SUMIFS(#REF!,#REF!,'Graph Tables'!$D74)</f>
        <v>#REF!</v>
      </c>
      <c r="T74" s="47" t="e">
        <f>SUMIFS(#REF!,#REF!,'Graph Tables'!$D74)</f>
        <v>#REF!</v>
      </c>
      <c r="U74" s="47" t="e">
        <f>SUMIFS(#REF!,#REF!,'Graph Tables'!$D74)</f>
        <v>#REF!</v>
      </c>
      <c r="V74" s="47" t="e">
        <f>SUMIFS(#REF!,#REF!,'Graph Tables'!$D74)</f>
        <v>#REF!</v>
      </c>
      <c r="W74" s="47" t="e">
        <f>SUMIFS(#REF!,#REF!,'Graph Tables'!$D74)</f>
        <v>#REF!</v>
      </c>
      <c r="X74" s="47" t="e">
        <f>SUMIFS(#REF!,#REF!,'Graph Tables'!$D74)</f>
        <v>#REF!</v>
      </c>
      <c r="Y74" s="47" t="e">
        <f>SUMIFS(#REF!,#REF!,'Graph Tables'!$D74)</f>
        <v>#REF!</v>
      </c>
      <c r="Z74" s="47" t="e">
        <f>SUMIFS(#REF!,#REF!,'Graph Tables'!$D74)</f>
        <v>#REF!</v>
      </c>
      <c r="AA74" s="47" t="e">
        <f>SUMIFS(#REF!,#REF!,'Graph Tables'!$D74)</f>
        <v>#REF!</v>
      </c>
      <c r="AB74" s="47" t="e">
        <f>SUMIFS(#REF!,#REF!,'Graph Tables'!$D74)</f>
        <v>#REF!</v>
      </c>
      <c r="AC74" s="47" t="e">
        <f>SUMIFS(#REF!,#REF!,'Graph Tables'!$D74)</f>
        <v>#REF!</v>
      </c>
      <c r="AD74" s="47"/>
      <c r="AE74" s="49">
        <v>73</v>
      </c>
      <c r="AF74" t="e">
        <f t="shared" si="203"/>
        <v>#REF!</v>
      </c>
      <c r="AG74" s="45" t="e">
        <f t="shared" si="210"/>
        <v>#REF!</v>
      </c>
      <c r="AH74" s="47"/>
      <c r="AI74" s="101" t="e">
        <f t="shared" si="204"/>
        <v>#REF!</v>
      </c>
      <c r="AJ74" s="101" t="e">
        <f>AI74+COUNTIF(AI$2:$AI74,AI74)-1</f>
        <v>#REF!</v>
      </c>
      <c r="AK74" s="103" t="str">
        <f t="shared" si="127"/>
        <v>France</v>
      </c>
      <c r="AL74" s="71" t="e">
        <f t="shared" si="205"/>
        <v>#REF!</v>
      </c>
      <c r="AM74" s="45" t="e">
        <f t="shared" si="128"/>
        <v>#REF!</v>
      </c>
      <c r="AN74" s="45" t="e">
        <f t="shared" si="129"/>
        <v>#REF!</v>
      </c>
      <c r="AO74" s="45" t="e">
        <f t="shared" si="130"/>
        <v>#REF!</v>
      </c>
      <c r="AP74" s="45" t="e">
        <f t="shared" si="131"/>
        <v>#REF!</v>
      </c>
      <c r="AQ74" s="45" t="e">
        <f t="shared" si="132"/>
        <v>#REF!</v>
      </c>
      <c r="AR74" s="45" t="e">
        <f t="shared" si="133"/>
        <v>#REF!</v>
      </c>
      <c r="AS74" s="45" t="e">
        <f t="shared" si="134"/>
        <v>#REF!</v>
      </c>
      <c r="AT74" s="45" t="e">
        <f t="shared" si="135"/>
        <v>#REF!</v>
      </c>
      <c r="AU74" s="45" t="e">
        <f t="shared" si="136"/>
        <v>#REF!</v>
      </c>
      <c r="AV74" s="45" t="e">
        <f t="shared" si="137"/>
        <v>#REF!</v>
      </c>
      <c r="AW74" s="45" t="e">
        <f t="shared" si="138"/>
        <v>#REF!</v>
      </c>
      <c r="AX74" s="45" t="e">
        <f t="shared" si="139"/>
        <v>#REF!</v>
      </c>
      <c r="AY74" s="45" t="e">
        <f t="shared" si="140"/>
        <v>#REF!</v>
      </c>
      <c r="AZ74" s="45" t="e">
        <f t="shared" si="141"/>
        <v>#REF!</v>
      </c>
      <c r="BA74" s="45" t="e">
        <f t="shared" si="142"/>
        <v>#REF!</v>
      </c>
      <c r="BB74" s="45" t="e">
        <f t="shared" si="143"/>
        <v>#REF!</v>
      </c>
      <c r="BC74" s="45" t="e">
        <f t="shared" si="144"/>
        <v>#REF!</v>
      </c>
      <c r="BD74" s="45" t="e">
        <f t="shared" si="145"/>
        <v>#REF!</v>
      </c>
      <c r="BE74" s="45" t="e">
        <f t="shared" si="146"/>
        <v>#REF!</v>
      </c>
      <c r="BF74" s="45" t="e">
        <f t="shared" si="147"/>
        <v>#REF!</v>
      </c>
      <c r="BG74" s="45" t="e">
        <f t="shared" si="148"/>
        <v>#REF!</v>
      </c>
      <c r="BH74" s="45" t="e">
        <f t="shared" si="149"/>
        <v>#REF!</v>
      </c>
      <c r="BI74" s="45" t="e">
        <f t="shared" si="150"/>
        <v>#REF!</v>
      </c>
      <c r="BJ74" s="45" t="e">
        <f t="shared" si="151"/>
        <v>#REF!</v>
      </c>
      <c r="BK74" s="45"/>
      <c r="BL74" s="49">
        <v>73</v>
      </c>
      <c r="BM74" t="e">
        <f t="shared" si="206"/>
        <v>#REF!</v>
      </c>
      <c r="BN74" s="45" t="e">
        <f t="shared" si="211"/>
        <v>#REF!</v>
      </c>
      <c r="BO74" s="45">
        <f t="shared" si="152"/>
        <v>0</v>
      </c>
      <c r="BP74" s="45">
        <f t="shared" si="153"/>
        <v>0</v>
      </c>
      <c r="BQ74" s="45">
        <f t="shared" si="154"/>
        <v>0</v>
      </c>
      <c r="BR74" s="45">
        <f t="shared" si="155"/>
        <v>0</v>
      </c>
      <c r="BS74" s="45">
        <f t="shared" si="156"/>
        <v>0</v>
      </c>
      <c r="BT74" s="45">
        <f t="shared" si="157"/>
        <v>0</v>
      </c>
      <c r="BU74" s="45">
        <f t="shared" si="158"/>
        <v>0</v>
      </c>
      <c r="BV74" s="45">
        <f t="shared" si="159"/>
        <v>0</v>
      </c>
      <c r="BW74" s="45">
        <f t="shared" si="160"/>
        <v>0</v>
      </c>
      <c r="BX74" s="45">
        <f t="shared" si="161"/>
        <v>0</v>
      </c>
      <c r="BY74" s="45">
        <f t="shared" si="162"/>
        <v>0</v>
      </c>
      <c r="BZ74" s="45">
        <f t="shared" si="163"/>
        <v>0</v>
      </c>
      <c r="CA74" s="45">
        <f t="shared" si="164"/>
        <v>0</v>
      </c>
      <c r="CB74" s="45">
        <f t="shared" si="165"/>
        <v>0</v>
      </c>
      <c r="CC74" s="45">
        <f t="shared" si="166"/>
        <v>0</v>
      </c>
      <c r="CD74" s="45">
        <f t="shared" si="167"/>
        <v>0</v>
      </c>
      <c r="CE74" s="45">
        <f t="shared" si="168"/>
        <v>0</v>
      </c>
      <c r="CF74" s="45">
        <f t="shared" si="169"/>
        <v>0</v>
      </c>
      <c r="CG74" s="45">
        <f t="shared" si="170"/>
        <v>0</v>
      </c>
      <c r="CH74" s="45">
        <f t="shared" si="171"/>
        <v>0</v>
      </c>
      <c r="CI74" s="45">
        <f t="shared" si="172"/>
        <v>0</v>
      </c>
      <c r="CJ74" s="45">
        <f t="shared" si="173"/>
        <v>0</v>
      </c>
      <c r="CK74" s="45">
        <f t="shared" si="174"/>
        <v>0</v>
      </c>
      <c r="CL74" s="45">
        <f t="shared" si="175"/>
        <v>0</v>
      </c>
      <c r="CM74" s="45"/>
      <c r="CN74" s="106" t="e">
        <f t="shared" si="207"/>
        <v>#REF!</v>
      </c>
      <c r="CO74" s="106">
        <v>73</v>
      </c>
      <c r="CP74" s="101" t="e">
        <f t="shared" si="208"/>
        <v>#REF!</v>
      </c>
      <c r="CQ74" s="101" t="e">
        <f>CP74+COUNTIF($CP$2:CP74,CP74)-1</f>
        <v>#REF!</v>
      </c>
      <c r="CR74" s="103" t="str">
        <f t="shared" si="176"/>
        <v>France</v>
      </c>
      <c r="CS74" s="71" t="e">
        <f t="shared" si="209"/>
        <v>#REF!</v>
      </c>
      <c r="CT74" s="45" t="e">
        <f t="shared" si="177"/>
        <v>#REF!</v>
      </c>
      <c r="CU74" s="45" t="e">
        <f t="shared" si="178"/>
        <v>#REF!</v>
      </c>
      <c r="CV74" s="45" t="e">
        <f t="shared" si="179"/>
        <v>#REF!</v>
      </c>
      <c r="CW74" s="45" t="e">
        <f t="shared" si="180"/>
        <v>#REF!</v>
      </c>
      <c r="CX74" s="45" t="e">
        <f t="shared" si="181"/>
        <v>#REF!</v>
      </c>
      <c r="CY74" s="45" t="e">
        <f t="shared" si="182"/>
        <v>#REF!</v>
      </c>
      <c r="CZ74" s="45" t="e">
        <f t="shared" si="183"/>
        <v>#REF!</v>
      </c>
      <c r="DA74" s="45" t="e">
        <f t="shared" si="184"/>
        <v>#REF!</v>
      </c>
      <c r="DB74" s="45" t="e">
        <f t="shared" si="185"/>
        <v>#REF!</v>
      </c>
      <c r="DC74" s="45" t="e">
        <f t="shared" si="186"/>
        <v>#REF!</v>
      </c>
      <c r="DD74" s="45" t="e">
        <f t="shared" si="187"/>
        <v>#REF!</v>
      </c>
      <c r="DE74" s="45" t="e">
        <f t="shared" si="188"/>
        <v>#REF!</v>
      </c>
      <c r="DF74" s="45" t="e">
        <f t="shared" si="189"/>
        <v>#REF!</v>
      </c>
      <c r="DG74" s="45" t="e">
        <f t="shared" si="190"/>
        <v>#REF!</v>
      </c>
      <c r="DH74" s="45" t="e">
        <f t="shared" si="191"/>
        <v>#REF!</v>
      </c>
      <c r="DI74" s="45" t="e">
        <f t="shared" si="192"/>
        <v>#REF!</v>
      </c>
      <c r="DJ74" s="45" t="e">
        <f t="shared" si="193"/>
        <v>#REF!</v>
      </c>
      <c r="DK74" s="45" t="e">
        <f t="shared" si="194"/>
        <v>#REF!</v>
      </c>
      <c r="DL74" s="45" t="e">
        <f t="shared" si="195"/>
        <v>#REF!</v>
      </c>
      <c r="DM74" s="45" t="e">
        <f t="shared" si="196"/>
        <v>#REF!</v>
      </c>
      <c r="DN74" s="45" t="e">
        <f t="shared" si="197"/>
        <v>#REF!</v>
      </c>
      <c r="DO74" s="45" t="e">
        <f t="shared" si="198"/>
        <v>#REF!</v>
      </c>
      <c r="DP74" s="45" t="e">
        <f t="shared" si="199"/>
        <v>#REF!</v>
      </c>
      <c r="DQ74" s="45" t="e">
        <f t="shared" si="200"/>
        <v>#REF!</v>
      </c>
    </row>
    <row r="75" spans="1:121">
      <c r="A75" s="101">
        <v>74</v>
      </c>
      <c r="B75" s="135" t="e">
        <f t="shared" si="201"/>
        <v>#REF!</v>
      </c>
      <c r="C75" s="136" t="e">
        <f>B75+COUNTIF(B$2:$B75,B75)-1</f>
        <v>#REF!</v>
      </c>
      <c r="D75" s="137" t="str">
        <f>Tables!AI75</f>
        <v>French Guiana</v>
      </c>
      <c r="E75" s="138" t="e">
        <f t="shared" si="202"/>
        <v>#REF!</v>
      </c>
      <c r="F75" s="47" t="e">
        <f>SUMIFS(#REF!,#REF!,'Graph Tables'!$D75)</f>
        <v>#REF!</v>
      </c>
      <c r="G75" s="47" t="e">
        <f>SUMIFS(#REF!,#REF!,'Graph Tables'!$D75)</f>
        <v>#REF!</v>
      </c>
      <c r="H75" s="47" t="e">
        <f>SUMIFS(#REF!,#REF!,'Graph Tables'!$D75)</f>
        <v>#REF!</v>
      </c>
      <c r="I75" s="47" t="e">
        <f>SUMIFS(#REF!,#REF!,'Graph Tables'!$D75)</f>
        <v>#REF!</v>
      </c>
      <c r="J75" s="47" t="e">
        <f>SUMIFS(#REF!,#REF!,'Graph Tables'!$D75)</f>
        <v>#REF!</v>
      </c>
      <c r="K75" s="47" t="e">
        <f>SUMIFS(#REF!,#REF!,'Graph Tables'!$D75)</f>
        <v>#REF!</v>
      </c>
      <c r="L75" s="47" t="e">
        <f>SUMIFS(#REF!,#REF!,'Graph Tables'!$D75)</f>
        <v>#REF!</v>
      </c>
      <c r="M75" s="47" t="e">
        <f>SUMIFS(#REF!,#REF!,'Graph Tables'!$D75)</f>
        <v>#REF!</v>
      </c>
      <c r="N75" s="47" t="e">
        <f>SUMIFS(#REF!,#REF!,'Graph Tables'!$D75)</f>
        <v>#REF!</v>
      </c>
      <c r="O75" s="47" t="e">
        <f>SUMIFS(#REF!,#REF!,'Graph Tables'!$D75)</f>
        <v>#REF!</v>
      </c>
      <c r="P75" s="47" t="e">
        <f>SUMIFS(#REF!,#REF!,'Graph Tables'!$D75)</f>
        <v>#REF!</v>
      </c>
      <c r="Q75" s="47" t="e">
        <f>SUMIFS(#REF!,#REF!,'Graph Tables'!$D75)</f>
        <v>#REF!</v>
      </c>
      <c r="R75" s="47" t="e">
        <f>SUMIFS(#REF!,#REF!,'Graph Tables'!$D75)</f>
        <v>#REF!</v>
      </c>
      <c r="S75" s="47" t="e">
        <f>SUMIFS(#REF!,#REF!,'Graph Tables'!$D75)</f>
        <v>#REF!</v>
      </c>
      <c r="T75" s="47" t="e">
        <f>SUMIFS(#REF!,#REF!,'Graph Tables'!$D75)</f>
        <v>#REF!</v>
      </c>
      <c r="U75" s="47" t="e">
        <f>SUMIFS(#REF!,#REF!,'Graph Tables'!$D75)</f>
        <v>#REF!</v>
      </c>
      <c r="V75" s="47" t="e">
        <f>SUMIFS(#REF!,#REF!,'Graph Tables'!$D75)</f>
        <v>#REF!</v>
      </c>
      <c r="W75" s="47" t="e">
        <f>SUMIFS(#REF!,#REF!,'Graph Tables'!$D75)</f>
        <v>#REF!</v>
      </c>
      <c r="X75" s="47" t="e">
        <f>SUMIFS(#REF!,#REF!,'Graph Tables'!$D75)</f>
        <v>#REF!</v>
      </c>
      <c r="Y75" s="47" t="e">
        <f>SUMIFS(#REF!,#REF!,'Graph Tables'!$D75)</f>
        <v>#REF!</v>
      </c>
      <c r="Z75" s="47" t="e">
        <f>SUMIFS(#REF!,#REF!,'Graph Tables'!$D75)</f>
        <v>#REF!</v>
      </c>
      <c r="AA75" s="47" t="e">
        <f>SUMIFS(#REF!,#REF!,'Graph Tables'!$D75)</f>
        <v>#REF!</v>
      </c>
      <c r="AB75" s="47" t="e">
        <f>SUMIFS(#REF!,#REF!,'Graph Tables'!$D75)</f>
        <v>#REF!</v>
      </c>
      <c r="AC75" s="47" t="e">
        <f>SUMIFS(#REF!,#REF!,'Graph Tables'!$D75)</f>
        <v>#REF!</v>
      </c>
      <c r="AD75" s="47"/>
      <c r="AE75" s="49">
        <v>74</v>
      </c>
      <c r="AF75" t="e">
        <f t="shared" si="203"/>
        <v>#REF!</v>
      </c>
      <c r="AG75" s="45" t="e">
        <f t="shared" si="210"/>
        <v>#REF!</v>
      </c>
      <c r="AH75" s="47"/>
      <c r="AI75" s="101" t="e">
        <f t="shared" si="204"/>
        <v>#REF!</v>
      </c>
      <c r="AJ75" s="101" t="e">
        <f>AI75+COUNTIF(AI$2:$AI75,AI75)-1</f>
        <v>#REF!</v>
      </c>
      <c r="AK75" s="103" t="str">
        <f t="shared" si="127"/>
        <v>French Guiana</v>
      </c>
      <c r="AL75" s="71" t="e">
        <f t="shared" si="205"/>
        <v>#REF!</v>
      </c>
      <c r="AM75" s="45" t="e">
        <f t="shared" si="128"/>
        <v>#REF!</v>
      </c>
      <c r="AN75" s="45" t="e">
        <f t="shared" si="129"/>
        <v>#REF!</v>
      </c>
      <c r="AO75" s="45" t="e">
        <f t="shared" si="130"/>
        <v>#REF!</v>
      </c>
      <c r="AP75" s="45" t="e">
        <f t="shared" si="131"/>
        <v>#REF!</v>
      </c>
      <c r="AQ75" s="45" t="e">
        <f t="shared" si="132"/>
        <v>#REF!</v>
      </c>
      <c r="AR75" s="45" t="e">
        <f t="shared" si="133"/>
        <v>#REF!</v>
      </c>
      <c r="AS75" s="45" t="e">
        <f t="shared" si="134"/>
        <v>#REF!</v>
      </c>
      <c r="AT75" s="45" t="e">
        <f t="shared" si="135"/>
        <v>#REF!</v>
      </c>
      <c r="AU75" s="45" t="e">
        <f t="shared" si="136"/>
        <v>#REF!</v>
      </c>
      <c r="AV75" s="45" t="e">
        <f t="shared" si="137"/>
        <v>#REF!</v>
      </c>
      <c r="AW75" s="45" t="e">
        <f t="shared" si="138"/>
        <v>#REF!</v>
      </c>
      <c r="AX75" s="45" t="e">
        <f t="shared" si="139"/>
        <v>#REF!</v>
      </c>
      <c r="AY75" s="45" t="e">
        <f t="shared" si="140"/>
        <v>#REF!</v>
      </c>
      <c r="AZ75" s="45" t="e">
        <f t="shared" si="141"/>
        <v>#REF!</v>
      </c>
      <c r="BA75" s="45" t="e">
        <f t="shared" si="142"/>
        <v>#REF!</v>
      </c>
      <c r="BB75" s="45" t="e">
        <f t="shared" si="143"/>
        <v>#REF!</v>
      </c>
      <c r="BC75" s="45" t="e">
        <f t="shared" si="144"/>
        <v>#REF!</v>
      </c>
      <c r="BD75" s="45" t="e">
        <f t="shared" si="145"/>
        <v>#REF!</v>
      </c>
      <c r="BE75" s="45" t="e">
        <f t="shared" si="146"/>
        <v>#REF!</v>
      </c>
      <c r="BF75" s="45" t="e">
        <f t="shared" si="147"/>
        <v>#REF!</v>
      </c>
      <c r="BG75" s="45" t="e">
        <f t="shared" si="148"/>
        <v>#REF!</v>
      </c>
      <c r="BH75" s="45" t="e">
        <f t="shared" si="149"/>
        <v>#REF!</v>
      </c>
      <c r="BI75" s="45" t="e">
        <f t="shared" si="150"/>
        <v>#REF!</v>
      </c>
      <c r="BJ75" s="45" t="e">
        <f t="shared" si="151"/>
        <v>#REF!</v>
      </c>
      <c r="BK75" s="45"/>
      <c r="BL75" s="49">
        <v>74</v>
      </c>
      <c r="BM75" t="e">
        <f t="shared" si="206"/>
        <v>#REF!</v>
      </c>
      <c r="BN75" s="45" t="e">
        <f t="shared" si="211"/>
        <v>#REF!</v>
      </c>
      <c r="BO75" s="45">
        <f t="shared" si="152"/>
        <v>0</v>
      </c>
      <c r="BP75" s="45">
        <f t="shared" si="153"/>
        <v>0</v>
      </c>
      <c r="BQ75" s="45">
        <f t="shared" si="154"/>
        <v>0</v>
      </c>
      <c r="BR75" s="45">
        <f t="shared" si="155"/>
        <v>0</v>
      </c>
      <c r="BS75" s="45">
        <f t="shared" si="156"/>
        <v>0</v>
      </c>
      <c r="BT75" s="45">
        <f t="shared" si="157"/>
        <v>0</v>
      </c>
      <c r="BU75" s="45">
        <f t="shared" si="158"/>
        <v>0</v>
      </c>
      <c r="BV75" s="45">
        <f t="shared" si="159"/>
        <v>0</v>
      </c>
      <c r="BW75" s="45">
        <f t="shared" si="160"/>
        <v>0</v>
      </c>
      <c r="BX75" s="45">
        <f t="shared" si="161"/>
        <v>0</v>
      </c>
      <c r="BY75" s="45">
        <f t="shared" si="162"/>
        <v>0</v>
      </c>
      <c r="BZ75" s="45">
        <f t="shared" si="163"/>
        <v>0</v>
      </c>
      <c r="CA75" s="45">
        <f t="shared" si="164"/>
        <v>0</v>
      </c>
      <c r="CB75" s="45">
        <f t="shared" si="165"/>
        <v>0</v>
      </c>
      <c r="CC75" s="45">
        <f t="shared" si="166"/>
        <v>0</v>
      </c>
      <c r="CD75" s="45">
        <f t="shared" si="167"/>
        <v>0</v>
      </c>
      <c r="CE75" s="45">
        <f t="shared" si="168"/>
        <v>0</v>
      </c>
      <c r="CF75" s="45">
        <f t="shared" si="169"/>
        <v>0</v>
      </c>
      <c r="CG75" s="45">
        <f t="shared" si="170"/>
        <v>0</v>
      </c>
      <c r="CH75" s="45">
        <f t="shared" si="171"/>
        <v>0</v>
      </c>
      <c r="CI75" s="45">
        <f t="shared" si="172"/>
        <v>0</v>
      </c>
      <c r="CJ75" s="45">
        <f t="shared" si="173"/>
        <v>0</v>
      </c>
      <c r="CK75" s="45">
        <f t="shared" si="174"/>
        <v>0</v>
      </c>
      <c r="CL75" s="45">
        <f t="shared" si="175"/>
        <v>0</v>
      </c>
      <c r="CM75" s="45"/>
      <c r="CN75" s="106" t="e">
        <f t="shared" si="207"/>
        <v>#REF!</v>
      </c>
      <c r="CO75" s="106">
        <v>74</v>
      </c>
      <c r="CP75" s="101" t="e">
        <f t="shared" si="208"/>
        <v>#REF!</v>
      </c>
      <c r="CQ75" s="101" t="e">
        <f>CP75+COUNTIF($CP$2:CP75,CP75)-1</f>
        <v>#REF!</v>
      </c>
      <c r="CR75" s="103" t="str">
        <f t="shared" si="176"/>
        <v>French Guiana</v>
      </c>
      <c r="CS75" s="71" t="e">
        <f t="shared" si="209"/>
        <v>#REF!</v>
      </c>
      <c r="CT75" s="45" t="e">
        <f t="shared" si="177"/>
        <v>#REF!</v>
      </c>
      <c r="CU75" s="45" t="e">
        <f t="shared" si="178"/>
        <v>#REF!</v>
      </c>
      <c r="CV75" s="45" t="e">
        <f t="shared" si="179"/>
        <v>#REF!</v>
      </c>
      <c r="CW75" s="45" t="e">
        <f t="shared" si="180"/>
        <v>#REF!</v>
      </c>
      <c r="CX75" s="45" t="e">
        <f t="shared" si="181"/>
        <v>#REF!</v>
      </c>
      <c r="CY75" s="45" t="e">
        <f t="shared" si="182"/>
        <v>#REF!</v>
      </c>
      <c r="CZ75" s="45" t="e">
        <f t="shared" si="183"/>
        <v>#REF!</v>
      </c>
      <c r="DA75" s="45" t="e">
        <f t="shared" si="184"/>
        <v>#REF!</v>
      </c>
      <c r="DB75" s="45" t="e">
        <f t="shared" si="185"/>
        <v>#REF!</v>
      </c>
      <c r="DC75" s="45" t="e">
        <f t="shared" si="186"/>
        <v>#REF!</v>
      </c>
      <c r="DD75" s="45" t="e">
        <f t="shared" si="187"/>
        <v>#REF!</v>
      </c>
      <c r="DE75" s="45" t="e">
        <f t="shared" si="188"/>
        <v>#REF!</v>
      </c>
      <c r="DF75" s="45" t="e">
        <f t="shared" si="189"/>
        <v>#REF!</v>
      </c>
      <c r="DG75" s="45" t="e">
        <f t="shared" si="190"/>
        <v>#REF!</v>
      </c>
      <c r="DH75" s="45" t="e">
        <f t="shared" si="191"/>
        <v>#REF!</v>
      </c>
      <c r="DI75" s="45" t="e">
        <f t="shared" si="192"/>
        <v>#REF!</v>
      </c>
      <c r="DJ75" s="45" t="e">
        <f t="shared" si="193"/>
        <v>#REF!</v>
      </c>
      <c r="DK75" s="45" t="e">
        <f t="shared" si="194"/>
        <v>#REF!</v>
      </c>
      <c r="DL75" s="45" t="e">
        <f t="shared" si="195"/>
        <v>#REF!</v>
      </c>
      <c r="DM75" s="45" t="e">
        <f t="shared" si="196"/>
        <v>#REF!</v>
      </c>
      <c r="DN75" s="45" t="e">
        <f t="shared" si="197"/>
        <v>#REF!</v>
      </c>
      <c r="DO75" s="45" t="e">
        <f t="shared" si="198"/>
        <v>#REF!</v>
      </c>
      <c r="DP75" s="45" t="e">
        <f t="shared" si="199"/>
        <v>#REF!</v>
      </c>
      <c r="DQ75" s="45" t="e">
        <f t="shared" si="200"/>
        <v>#REF!</v>
      </c>
    </row>
    <row r="76" spans="1:121">
      <c r="A76" s="101">
        <v>75</v>
      </c>
      <c r="B76" s="135" t="e">
        <f t="shared" si="201"/>
        <v>#REF!</v>
      </c>
      <c r="C76" s="136" t="e">
        <f>B76+COUNTIF(B$2:$B76,B76)-1</f>
        <v>#REF!</v>
      </c>
      <c r="D76" s="137" t="str">
        <f>Tables!AI76</f>
        <v>French Polynesia</v>
      </c>
      <c r="E76" s="138" t="e">
        <f t="shared" si="202"/>
        <v>#REF!</v>
      </c>
      <c r="F76" s="47" t="e">
        <f>SUMIFS(#REF!,#REF!,'Graph Tables'!$D76)</f>
        <v>#REF!</v>
      </c>
      <c r="G76" s="47" t="e">
        <f>SUMIFS(#REF!,#REF!,'Graph Tables'!$D76)</f>
        <v>#REF!</v>
      </c>
      <c r="H76" s="47" t="e">
        <f>SUMIFS(#REF!,#REF!,'Graph Tables'!$D76)</f>
        <v>#REF!</v>
      </c>
      <c r="I76" s="47" t="e">
        <f>SUMIFS(#REF!,#REF!,'Graph Tables'!$D76)</f>
        <v>#REF!</v>
      </c>
      <c r="J76" s="47" t="e">
        <f>SUMIFS(#REF!,#REF!,'Graph Tables'!$D76)</f>
        <v>#REF!</v>
      </c>
      <c r="K76" s="47" t="e">
        <f>SUMIFS(#REF!,#REF!,'Graph Tables'!$D76)</f>
        <v>#REF!</v>
      </c>
      <c r="L76" s="47" t="e">
        <f>SUMIFS(#REF!,#REF!,'Graph Tables'!$D76)</f>
        <v>#REF!</v>
      </c>
      <c r="M76" s="47" t="e">
        <f>SUMIFS(#REF!,#REF!,'Graph Tables'!$D76)</f>
        <v>#REF!</v>
      </c>
      <c r="N76" s="47" t="e">
        <f>SUMIFS(#REF!,#REF!,'Graph Tables'!$D76)</f>
        <v>#REF!</v>
      </c>
      <c r="O76" s="47" t="e">
        <f>SUMIFS(#REF!,#REF!,'Graph Tables'!$D76)</f>
        <v>#REF!</v>
      </c>
      <c r="P76" s="47" t="e">
        <f>SUMIFS(#REF!,#REF!,'Graph Tables'!$D76)</f>
        <v>#REF!</v>
      </c>
      <c r="Q76" s="47" t="e">
        <f>SUMIFS(#REF!,#REF!,'Graph Tables'!$D76)</f>
        <v>#REF!</v>
      </c>
      <c r="R76" s="47" t="e">
        <f>SUMIFS(#REF!,#REF!,'Graph Tables'!$D76)</f>
        <v>#REF!</v>
      </c>
      <c r="S76" s="47" t="e">
        <f>SUMIFS(#REF!,#REF!,'Graph Tables'!$D76)</f>
        <v>#REF!</v>
      </c>
      <c r="T76" s="47" t="e">
        <f>SUMIFS(#REF!,#REF!,'Graph Tables'!$D76)</f>
        <v>#REF!</v>
      </c>
      <c r="U76" s="47" t="e">
        <f>SUMIFS(#REF!,#REF!,'Graph Tables'!$D76)</f>
        <v>#REF!</v>
      </c>
      <c r="V76" s="47" t="e">
        <f>SUMIFS(#REF!,#REF!,'Graph Tables'!$D76)</f>
        <v>#REF!</v>
      </c>
      <c r="W76" s="47" t="e">
        <f>SUMIFS(#REF!,#REF!,'Graph Tables'!$D76)</f>
        <v>#REF!</v>
      </c>
      <c r="X76" s="47" t="e">
        <f>SUMIFS(#REF!,#REF!,'Graph Tables'!$D76)</f>
        <v>#REF!</v>
      </c>
      <c r="Y76" s="47" t="e">
        <f>SUMIFS(#REF!,#REF!,'Graph Tables'!$D76)</f>
        <v>#REF!</v>
      </c>
      <c r="Z76" s="47" t="e">
        <f>SUMIFS(#REF!,#REF!,'Graph Tables'!$D76)</f>
        <v>#REF!</v>
      </c>
      <c r="AA76" s="47" t="e">
        <f>SUMIFS(#REF!,#REF!,'Graph Tables'!$D76)</f>
        <v>#REF!</v>
      </c>
      <c r="AB76" s="47" t="e">
        <f>SUMIFS(#REF!,#REF!,'Graph Tables'!$D76)</f>
        <v>#REF!</v>
      </c>
      <c r="AC76" s="47" t="e">
        <f>SUMIFS(#REF!,#REF!,'Graph Tables'!$D76)</f>
        <v>#REF!</v>
      </c>
      <c r="AD76" s="47"/>
      <c r="AE76" s="49">
        <v>75</v>
      </c>
      <c r="AF76" t="e">
        <f t="shared" si="203"/>
        <v>#REF!</v>
      </c>
      <c r="AG76" s="45" t="e">
        <f t="shared" si="210"/>
        <v>#REF!</v>
      </c>
      <c r="AH76" s="47"/>
      <c r="AI76" s="101" t="e">
        <f t="shared" si="204"/>
        <v>#REF!</v>
      </c>
      <c r="AJ76" s="101" t="e">
        <f>AI76+COUNTIF(AI$2:$AI76,AI76)-1</f>
        <v>#REF!</v>
      </c>
      <c r="AK76" s="103" t="str">
        <f t="shared" si="127"/>
        <v>French Polynesia</v>
      </c>
      <c r="AL76" s="71" t="e">
        <f t="shared" si="205"/>
        <v>#REF!</v>
      </c>
      <c r="AM76" s="45" t="e">
        <f t="shared" si="128"/>
        <v>#REF!</v>
      </c>
      <c r="AN76" s="45" t="e">
        <f t="shared" si="129"/>
        <v>#REF!</v>
      </c>
      <c r="AO76" s="45" t="e">
        <f t="shared" si="130"/>
        <v>#REF!</v>
      </c>
      <c r="AP76" s="45" t="e">
        <f t="shared" si="131"/>
        <v>#REF!</v>
      </c>
      <c r="AQ76" s="45" t="e">
        <f t="shared" si="132"/>
        <v>#REF!</v>
      </c>
      <c r="AR76" s="45" t="e">
        <f t="shared" si="133"/>
        <v>#REF!</v>
      </c>
      <c r="AS76" s="45" t="e">
        <f t="shared" si="134"/>
        <v>#REF!</v>
      </c>
      <c r="AT76" s="45" t="e">
        <f t="shared" si="135"/>
        <v>#REF!</v>
      </c>
      <c r="AU76" s="45" t="e">
        <f t="shared" si="136"/>
        <v>#REF!</v>
      </c>
      <c r="AV76" s="45" t="e">
        <f t="shared" si="137"/>
        <v>#REF!</v>
      </c>
      <c r="AW76" s="45" t="e">
        <f t="shared" si="138"/>
        <v>#REF!</v>
      </c>
      <c r="AX76" s="45" t="e">
        <f t="shared" si="139"/>
        <v>#REF!</v>
      </c>
      <c r="AY76" s="45" t="e">
        <f t="shared" si="140"/>
        <v>#REF!</v>
      </c>
      <c r="AZ76" s="45" t="e">
        <f t="shared" si="141"/>
        <v>#REF!</v>
      </c>
      <c r="BA76" s="45" t="e">
        <f t="shared" si="142"/>
        <v>#REF!</v>
      </c>
      <c r="BB76" s="45" t="e">
        <f t="shared" si="143"/>
        <v>#REF!</v>
      </c>
      <c r="BC76" s="45" t="e">
        <f t="shared" si="144"/>
        <v>#REF!</v>
      </c>
      <c r="BD76" s="45" t="e">
        <f t="shared" si="145"/>
        <v>#REF!</v>
      </c>
      <c r="BE76" s="45" t="e">
        <f t="shared" si="146"/>
        <v>#REF!</v>
      </c>
      <c r="BF76" s="45" t="e">
        <f t="shared" si="147"/>
        <v>#REF!</v>
      </c>
      <c r="BG76" s="45" t="e">
        <f t="shared" si="148"/>
        <v>#REF!</v>
      </c>
      <c r="BH76" s="45" t="e">
        <f t="shared" si="149"/>
        <v>#REF!</v>
      </c>
      <c r="BI76" s="45" t="e">
        <f t="shared" si="150"/>
        <v>#REF!</v>
      </c>
      <c r="BJ76" s="45" t="e">
        <f t="shared" si="151"/>
        <v>#REF!</v>
      </c>
      <c r="BK76" s="45"/>
      <c r="BL76" s="49">
        <v>75</v>
      </c>
      <c r="BM76" t="e">
        <f t="shared" si="206"/>
        <v>#REF!</v>
      </c>
      <c r="BN76" s="45" t="e">
        <f t="shared" si="211"/>
        <v>#REF!</v>
      </c>
      <c r="BO76" s="45">
        <f t="shared" si="152"/>
        <v>0</v>
      </c>
      <c r="BP76" s="45">
        <f t="shared" si="153"/>
        <v>0</v>
      </c>
      <c r="BQ76" s="45">
        <f t="shared" si="154"/>
        <v>0</v>
      </c>
      <c r="BR76" s="45">
        <f t="shared" si="155"/>
        <v>0</v>
      </c>
      <c r="BS76" s="45">
        <f t="shared" si="156"/>
        <v>0</v>
      </c>
      <c r="BT76" s="45">
        <f t="shared" si="157"/>
        <v>0</v>
      </c>
      <c r="BU76" s="45">
        <f t="shared" si="158"/>
        <v>0</v>
      </c>
      <c r="BV76" s="45">
        <f t="shared" si="159"/>
        <v>0</v>
      </c>
      <c r="BW76" s="45">
        <f t="shared" si="160"/>
        <v>0</v>
      </c>
      <c r="BX76" s="45">
        <f t="shared" si="161"/>
        <v>0</v>
      </c>
      <c r="BY76" s="45">
        <f t="shared" si="162"/>
        <v>0</v>
      </c>
      <c r="BZ76" s="45">
        <f t="shared" si="163"/>
        <v>0</v>
      </c>
      <c r="CA76" s="45">
        <f t="shared" si="164"/>
        <v>0</v>
      </c>
      <c r="CB76" s="45">
        <f t="shared" si="165"/>
        <v>0</v>
      </c>
      <c r="CC76" s="45">
        <f t="shared" si="166"/>
        <v>0</v>
      </c>
      <c r="CD76" s="45">
        <f t="shared" si="167"/>
        <v>0</v>
      </c>
      <c r="CE76" s="45">
        <f t="shared" si="168"/>
        <v>0</v>
      </c>
      <c r="CF76" s="45">
        <f t="shared" si="169"/>
        <v>0</v>
      </c>
      <c r="CG76" s="45">
        <f t="shared" si="170"/>
        <v>0</v>
      </c>
      <c r="CH76" s="45">
        <f t="shared" si="171"/>
        <v>0</v>
      </c>
      <c r="CI76" s="45">
        <f t="shared" si="172"/>
        <v>0</v>
      </c>
      <c r="CJ76" s="45">
        <f t="shared" si="173"/>
        <v>0</v>
      </c>
      <c r="CK76" s="45">
        <f t="shared" si="174"/>
        <v>0</v>
      </c>
      <c r="CL76" s="45">
        <f t="shared" si="175"/>
        <v>0</v>
      </c>
      <c r="CM76" s="45"/>
      <c r="CN76" s="106" t="e">
        <f t="shared" si="207"/>
        <v>#REF!</v>
      </c>
      <c r="CO76" s="106">
        <v>75</v>
      </c>
      <c r="CP76" s="101" t="e">
        <f t="shared" si="208"/>
        <v>#REF!</v>
      </c>
      <c r="CQ76" s="101" t="e">
        <f>CP76+COUNTIF($CP$2:CP76,CP76)-1</f>
        <v>#REF!</v>
      </c>
      <c r="CR76" s="103" t="str">
        <f t="shared" si="176"/>
        <v>French Polynesia</v>
      </c>
      <c r="CS76" s="71" t="e">
        <f t="shared" si="209"/>
        <v>#REF!</v>
      </c>
      <c r="CT76" s="45" t="e">
        <f t="shared" si="177"/>
        <v>#REF!</v>
      </c>
      <c r="CU76" s="45" t="e">
        <f t="shared" si="178"/>
        <v>#REF!</v>
      </c>
      <c r="CV76" s="45" t="e">
        <f t="shared" si="179"/>
        <v>#REF!</v>
      </c>
      <c r="CW76" s="45" t="e">
        <f t="shared" si="180"/>
        <v>#REF!</v>
      </c>
      <c r="CX76" s="45" t="e">
        <f t="shared" si="181"/>
        <v>#REF!</v>
      </c>
      <c r="CY76" s="45" t="e">
        <f t="shared" si="182"/>
        <v>#REF!</v>
      </c>
      <c r="CZ76" s="45" t="e">
        <f t="shared" si="183"/>
        <v>#REF!</v>
      </c>
      <c r="DA76" s="45" t="e">
        <f t="shared" si="184"/>
        <v>#REF!</v>
      </c>
      <c r="DB76" s="45" t="e">
        <f t="shared" si="185"/>
        <v>#REF!</v>
      </c>
      <c r="DC76" s="45" t="e">
        <f t="shared" si="186"/>
        <v>#REF!</v>
      </c>
      <c r="DD76" s="45" t="e">
        <f t="shared" si="187"/>
        <v>#REF!</v>
      </c>
      <c r="DE76" s="45" t="e">
        <f t="shared" si="188"/>
        <v>#REF!</v>
      </c>
      <c r="DF76" s="45" t="e">
        <f t="shared" si="189"/>
        <v>#REF!</v>
      </c>
      <c r="DG76" s="45" t="e">
        <f t="shared" si="190"/>
        <v>#REF!</v>
      </c>
      <c r="DH76" s="45" t="e">
        <f t="shared" si="191"/>
        <v>#REF!</v>
      </c>
      <c r="DI76" s="45" t="e">
        <f t="shared" si="192"/>
        <v>#REF!</v>
      </c>
      <c r="DJ76" s="45" t="e">
        <f t="shared" si="193"/>
        <v>#REF!</v>
      </c>
      <c r="DK76" s="45" t="e">
        <f t="shared" si="194"/>
        <v>#REF!</v>
      </c>
      <c r="DL76" s="45" t="e">
        <f t="shared" si="195"/>
        <v>#REF!</v>
      </c>
      <c r="DM76" s="45" t="e">
        <f t="shared" si="196"/>
        <v>#REF!</v>
      </c>
      <c r="DN76" s="45" t="e">
        <f t="shared" si="197"/>
        <v>#REF!</v>
      </c>
      <c r="DO76" s="45" t="e">
        <f t="shared" si="198"/>
        <v>#REF!</v>
      </c>
      <c r="DP76" s="45" t="e">
        <f t="shared" si="199"/>
        <v>#REF!</v>
      </c>
      <c r="DQ76" s="45" t="e">
        <f t="shared" si="200"/>
        <v>#REF!</v>
      </c>
    </row>
    <row r="77" spans="1:121">
      <c r="A77" s="101">
        <v>76</v>
      </c>
      <c r="B77" s="135" t="e">
        <f t="shared" si="201"/>
        <v>#REF!</v>
      </c>
      <c r="C77" s="136" t="e">
        <f>B77+COUNTIF(B$2:$B77,B77)-1</f>
        <v>#REF!</v>
      </c>
      <c r="D77" s="137" t="str">
        <f>Tables!AI77</f>
        <v>French Southern Territories</v>
      </c>
      <c r="E77" s="138" t="e">
        <f t="shared" si="202"/>
        <v>#REF!</v>
      </c>
      <c r="F77" s="47" t="e">
        <f>SUMIFS(#REF!,#REF!,'Graph Tables'!$D77)</f>
        <v>#REF!</v>
      </c>
      <c r="G77" s="47" t="e">
        <f>SUMIFS(#REF!,#REF!,'Graph Tables'!$D77)</f>
        <v>#REF!</v>
      </c>
      <c r="H77" s="47" t="e">
        <f>SUMIFS(#REF!,#REF!,'Graph Tables'!$D77)</f>
        <v>#REF!</v>
      </c>
      <c r="I77" s="47" t="e">
        <f>SUMIFS(#REF!,#REF!,'Graph Tables'!$D77)</f>
        <v>#REF!</v>
      </c>
      <c r="J77" s="47" t="e">
        <f>SUMIFS(#REF!,#REF!,'Graph Tables'!$D77)</f>
        <v>#REF!</v>
      </c>
      <c r="K77" s="47" t="e">
        <f>SUMIFS(#REF!,#REF!,'Graph Tables'!$D77)</f>
        <v>#REF!</v>
      </c>
      <c r="L77" s="47" t="e">
        <f>SUMIFS(#REF!,#REF!,'Graph Tables'!$D77)</f>
        <v>#REF!</v>
      </c>
      <c r="M77" s="47" t="e">
        <f>SUMIFS(#REF!,#REF!,'Graph Tables'!$D77)</f>
        <v>#REF!</v>
      </c>
      <c r="N77" s="47" t="e">
        <f>SUMIFS(#REF!,#REF!,'Graph Tables'!$D77)</f>
        <v>#REF!</v>
      </c>
      <c r="O77" s="47" t="e">
        <f>SUMIFS(#REF!,#REF!,'Graph Tables'!$D77)</f>
        <v>#REF!</v>
      </c>
      <c r="P77" s="47" t="e">
        <f>SUMIFS(#REF!,#REF!,'Graph Tables'!$D77)</f>
        <v>#REF!</v>
      </c>
      <c r="Q77" s="47" t="e">
        <f>SUMIFS(#REF!,#REF!,'Graph Tables'!$D77)</f>
        <v>#REF!</v>
      </c>
      <c r="R77" s="47" t="e">
        <f>SUMIFS(#REF!,#REF!,'Graph Tables'!$D77)</f>
        <v>#REF!</v>
      </c>
      <c r="S77" s="47" t="e">
        <f>SUMIFS(#REF!,#REF!,'Graph Tables'!$D77)</f>
        <v>#REF!</v>
      </c>
      <c r="T77" s="47" t="e">
        <f>SUMIFS(#REF!,#REF!,'Graph Tables'!$D77)</f>
        <v>#REF!</v>
      </c>
      <c r="U77" s="47" t="e">
        <f>SUMIFS(#REF!,#REF!,'Graph Tables'!$D77)</f>
        <v>#REF!</v>
      </c>
      <c r="V77" s="47" t="e">
        <f>SUMIFS(#REF!,#REF!,'Graph Tables'!$D77)</f>
        <v>#REF!</v>
      </c>
      <c r="W77" s="47" t="e">
        <f>SUMIFS(#REF!,#REF!,'Graph Tables'!$D77)</f>
        <v>#REF!</v>
      </c>
      <c r="X77" s="47" t="e">
        <f>SUMIFS(#REF!,#REF!,'Graph Tables'!$D77)</f>
        <v>#REF!</v>
      </c>
      <c r="Y77" s="47" t="e">
        <f>SUMIFS(#REF!,#REF!,'Graph Tables'!$D77)</f>
        <v>#REF!</v>
      </c>
      <c r="Z77" s="47" t="e">
        <f>SUMIFS(#REF!,#REF!,'Graph Tables'!$D77)</f>
        <v>#REF!</v>
      </c>
      <c r="AA77" s="47" t="e">
        <f>SUMIFS(#REF!,#REF!,'Graph Tables'!$D77)</f>
        <v>#REF!</v>
      </c>
      <c r="AB77" s="47" t="e">
        <f>SUMIFS(#REF!,#REF!,'Graph Tables'!$D77)</f>
        <v>#REF!</v>
      </c>
      <c r="AC77" s="47" t="e">
        <f>SUMIFS(#REF!,#REF!,'Graph Tables'!$D77)</f>
        <v>#REF!</v>
      </c>
      <c r="AD77" s="47"/>
      <c r="AE77" s="49">
        <v>76</v>
      </c>
      <c r="AF77" t="e">
        <f t="shared" si="203"/>
        <v>#REF!</v>
      </c>
      <c r="AG77" s="45" t="e">
        <f t="shared" si="210"/>
        <v>#REF!</v>
      </c>
      <c r="AH77" s="47"/>
      <c r="AI77" s="101" t="e">
        <f t="shared" si="204"/>
        <v>#REF!</v>
      </c>
      <c r="AJ77" s="101" t="e">
        <f>AI77+COUNTIF(AI$2:$AI77,AI77)-1</f>
        <v>#REF!</v>
      </c>
      <c r="AK77" s="103" t="str">
        <f t="shared" si="127"/>
        <v>French Southern Territories</v>
      </c>
      <c r="AL77" s="71" t="e">
        <f t="shared" si="205"/>
        <v>#REF!</v>
      </c>
      <c r="AM77" s="45" t="e">
        <f t="shared" si="128"/>
        <v>#REF!</v>
      </c>
      <c r="AN77" s="45" t="e">
        <f t="shared" si="129"/>
        <v>#REF!</v>
      </c>
      <c r="AO77" s="45" t="e">
        <f t="shared" si="130"/>
        <v>#REF!</v>
      </c>
      <c r="AP77" s="45" t="e">
        <f t="shared" si="131"/>
        <v>#REF!</v>
      </c>
      <c r="AQ77" s="45" t="e">
        <f t="shared" si="132"/>
        <v>#REF!</v>
      </c>
      <c r="AR77" s="45" t="e">
        <f t="shared" si="133"/>
        <v>#REF!</v>
      </c>
      <c r="AS77" s="45" t="e">
        <f t="shared" si="134"/>
        <v>#REF!</v>
      </c>
      <c r="AT77" s="45" t="e">
        <f t="shared" si="135"/>
        <v>#REF!</v>
      </c>
      <c r="AU77" s="45" t="e">
        <f t="shared" si="136"/>
        <v>#REF!</v>
      </c>
      <c r="AV77" s="45" t="e">
        <f t="shared" si="137"/>
        <v>#REF!</v>
      </c>
      <c r="AW77" s="45" t="e">
        <f t="shared" si="138"/>
        <v>#REF!</v>
      </c>
      <c r="AX77" s="45" t="e">
        <f t="shared" si="139"/>
        <v>#REF!</v>
      </c>
      <c r="AY77" s="45" t="e">
        <f t="shared" si="140"/>
        <v>#REF!</v>
      </c>
      <c r="AZ77" s="45" t="e">
        <f t="shared" si="141"/>
        <v>#REF!</v>
      </c>
      <c r="BA77" s="45" t="e">
        <f t="shared" si="142"/>
        <v>#REF!</v>
      </c>
      <c r="BB77" s="45" t="e">
        <f t="shared" si="143"/>
        <v>#REF!</v>
      </c>
      <c r="BC77" s="45" t="e">
        <f t="shared" si="144"/>
        <v>#REF!</v>
      </c>
      <c r="BD77" s="45" t="e">
        <f t="shared" si="145"/>
        <v>#REF!</v>
      </c>
      <c r="BE77" s="45" t="e">
        <f t="shared" si="146"/>
        <v>#REF!</v>
      </c>
      <c r="BF77" s="45" t="e">
        <f t="shared" si="147"/>
        <v>#REF!</v>
      </c>
      <c r="BG77" s="45" t="e">
        <f t="shared" si="148"/>
        <v>#REF!</v>
      </c>
      <c r="BH77" s="45" t="e">
        <f t="shared" si="149"/>
        <v>#REF!</v>
      </c>
      <c r="BI77" s="45" t="e">
        <f t="shared" si="150"/>
        <v>#REF!</v>
      </c>
      <c r="BJ77" s="45" t="e">
        <f t="shared" si="151"/>
        <v>#REF!</v>
      </c>
      <c r="BK77" s="45"/>
      <c r="BL77" s="49">
        <v>76</v>
      </c>
      <c r="BM77" t="e">
        <f t="shared" si="206"/>
        <v>#REF!</v>
      </c>
      <c r="BN77" s="45" t="e">
        <f t="shared" si="211"/>
        <v>#REF!</v>
      </c>
      <c r="BO77" s="45">
        <f t="shared" si="152"/>
        <v>0</v>
      </c>
      <c r="BP77" s="45">
        <f t="shared" si="153"/>
        <v>0</v>
      </c>
      <c r="BQ77" s="45">
        <f t="shared" si="154"/>
        <v>0</v>
      </c>
      <c r="BR77" s="45">
        <f t="shared" si="155"/>
        <v>0</v>
      </c>
      <c r="BS77" s="45">
        <f t="shared" si="156"/>
        <v>0</v>
      </c>
      <c r="BT77" s="45">
        <f t="shared" si="157"/>
        <v>0</v>
      </c>
      <c r="BU77" s="45">
        <f t="shared" si="158"/>
        <v>0</v>
      </c>
      <c r="BV77" s="45">
        <f t="shared" si="159"/>
        <v>0</v>
      </c>
      <c r="BW77" s="45">
        <f t="shared" si="160"/>
        <v>0</v>
      </c>
      <c r="BX77" s="45">
        <f t="shared" si="161"/>
        <v>0</v>
      </c>
      <c r="BY77" s="45">
        <f t="shared" si="162"/>
        <v>0</v>
      </c>
      <c r="BZ77" s="45">
        <f t="shared" si="163"/>
        <v>0</v>
      </c>
      <c r="CA77" s="45">
        <f t="shared" si="164"/>
        <v>0</v>
      </c>
      <c r="CB77" s="45">
        <f t="shared" si="165"/>
        <v>0</v>
      </c>
      <c r="CC77" s="45">
        <f t="shared" si="166"/>
        <v>0</v>
      </c>
      <c r="CD77" s="45">
        <f t="shared" si="167"/>
        <v>0</v>
      </c>
      <c r="CE77" s="45">
        <f t="shared" si="168"/>
        <v>0</v>
      </c>
      <c r="CF77" s="45">
        <f t="shared" si="169"/>
        <v>0</v>
      </c>
      <c r="CG77" s="45">
        <f t="shared" si="170"/>
        <v>0</v>
      </c>
      <c r="CH77" s="45">
        <f t="shared" si="171"/>
        <v>0</v>
      </c>
      <c r="CI77" s="45">
        <f t="shared" si="172"/>
        <v>0</v>
      </c>
      <c r="CJ77" s="45">
        <f t="shared" si="173"/>
        <v>0</v>
      </c>
      <c r="CK77" s="45">
        <f t="shared" si="174"/>
        <v>0</v>
      </c>
      <c r="CL77" s="45">
        <f t="shared" si="175"/>
        <v>0</v>
      </c>
      <c r="CM77" s="45"/>
      <c r="CN77" s="106" t="e">
        <f t="shared" si="207"/>
        <v>#REF!</v>
      </c>
      <c r="CO77" s="106">
        <v>76</v>
      </c>
      <c r="CP77" s="101" t="e">
        <f t="shared" si="208"/>
        <v>#REF!</v>
      </c>
      <c r="CQ77" s="101" t="e">
        <f>CP77+COUNTIF($CP$2:CP77,CP77)-1</f>
        <v>#REF!</v>
      </c>
      <c r="CR77" s="103" t="str">
        <f t="shared" si="176"/>
        <v>French Southern Territories</v>
      </c>
      <c r="CS77" s="71" t="e">
        <f t="shared" si="209"/>
        <v>#REF!</v>
      </c>
      <c r="CT77" s="45" t="e">
        <f t="shared" si="177"/>
        <v>#REF!</v>
      </c>
      <c r="CU77" s="45" t="e">
        <f t="shared" si="178"/>
        <v>#REF!</v>
      </c>
      <c r="CV77" s="45" t="e">
        <f t="shared" si="179"/>
        <v>#REF!</v>
      </c>
      <c r="CW77" s="45" t="e">
        <f t="shared" si="180"/>
        <v>#REF!</v>
      </c>
      <c r="CX77" s="45" t="e">
        <f t="shared" si="181"/>
        <v>#REF!</v>
      </c>
      <c r="CY77" s="45" t="e">
        <f t="shared" si="182"/>
        <v>#REF!</v>
      </c>
      <c r="CZ77" s="45" t="e">
        <f t="shared" si="183"/>
        <v>#REF!</v>
      </c>
      <c r="DA77" s="45" t="e">
        <f t="shared" si="184"/>
        <v>#REF!</v>
      </c>
      <c r="DB77" s="45" t="e">
        <f t="shared" si="185"/>
        <v>#REF!</v>
      </c>
      <c r="DC77" s="45" t="e">
        <f t="shared" si="186"/>
        <v>#REF!</v>
      </c>
      <c r="DD77" s="45" t="e">
        <f t="shared" si="187"/>
        <v>#REF!</v>
      </c>
      <c r="DE77" s="45" t="e">
        <f t="shared" si="188"/>
        <v>#REF!</v>
      </c>
      <c r="DF77" s="45" t="e">
        <f t="shared" si="189"/>
        <v>#REF!</v>
      </c>
      <c r="DG77" s="45" t="e">
        <f t="shared" si="190"/>
        <v>#REF!</v>
      </c>
      <c r="DH77" s="45" t="e">
        <f t="shared" si="191"/>
        <v>#REF!</v>
      </c>
      <c r="DI77" s="45" t="e">
        <f t="shared" si="192"/>
        <v>#REF!</v>
      </c>
      <c r="DJ77" s="45" t="e">
        <f t="shared" si="193"/>
        <v>#REF!</v>
      </c>
      <c r="DK77" s="45" t="e">
        <f t="shared" si="194"/>
        <v>#REF!</v>
      </c>
      <c r="DL77" s="45" t="e">
        <f t="shared" si="195"/>
        <v>#REF!</v>
      </c>
      <c r="DM77" s="45" t="e">
        <f t="shared" si="196"/>
        <v>#REF!</v>
      </c>
      <c r="DN77" s="45" t="e">
        <f t="shared" si="197"/>
        <v>#REF!</v>
      </c>
      <c r="DO77" s="45" t="e">
        <f t="shared" si="198"/>
        <v>#REF!</v>
      </c>
      <c r="DP77" s="45" t="e">
        <f t="shared" si="199"/>
        <v>#REF!</v>
      </c>
      <c r="DQ77" s="45" t="e">
        <f t="shared" si="200"/>
        <v>#REF!</v>
      </c>
    </row>
    <row r="78" spans="1:121">
      <c r="A78" s="101">
        <v>77</v>
      </c>
      <c r="B78" s="135" t="e">
        <f t="shared" si="201"/>
        <v>#REF!</v>
      </c>
      <c r="C78" s="136" t="e">
        <f>B78+COUNTIF(B$2:$B78,B78)-1</f>
        <v>#REF!</v>
      </c>
      <c r="D78" s="137" t="str">
        <f>Tables!AI78</f>
        <v>Gabon</v>
      </c>
      <c r="E78" s="138" t="e">
        <f t="shared" si="202"/>
        <v>#REF!</v>
      </c>
      <c r="F78" s="47" t="e">
        <f>SUMIFS(#REF!,#REF!,'Graph Tables'!$D78)</f>
        <v>#REF!</v>
      </c>
      <c r="G78" s="47" t="e">
        <f>SUMIFS(#REF!,#REF!,'Graph Tables'!$D78)</f>
        <v>#REF!</v>
      </c>
      <c r="H78" s="47" t="e">
        <f>SUMIFS(#REF!,#REF!,'Graph Tables'!$D78)</f>
        <v>#REF!</v>
      </c>
      <c r="I78" s="47" t="e">
        <f>SUMIFS(#REF!,#REF!,'Graph Tables'!$D78)</f>
        <v>#REF!</v>
      </c>
      <c r="J78" s="47" t="e">
        <f>SUMIFS(#REF!,#REF!,'Graph Tables'!$D78)</f>
        <v>#REF!</v>
      </c>
      <c r="K78" s="47" t="e">
        <f>SUMIFS(#REF!,#REF!,'Graph Tables'!$D78)</f>
        <v>#REF!</v>
      </c>
      <c r="L78" s="47" t="e">
        <f>SUMIFS(#REF!,#REF!,'Graph Tables'!$D78)</f>
        <v>#REF!</v>
      </c>
      <c r="M78" s="47" t="e">
        <f>SUMIFS(#REF!,#REF!,'Graph Tables'!$D78)</f>
        <v>#REF!</v>
      </c>
      <c r="N78" s="47" t="e">
        <f>SUMIFS(#REF!,#REF!,'Graph Tables'!$D78)</f>
        <v>#REF!</v>
      </c>
      <c r="O78" s="47" t="e">
        <f>SUMIFS(#REF!,#REF!,'Graph Tables'!$D78)</f>
        <v>#REF!</v>
      </c>
      <c r="P78" s="47" t="e">
        <f>SUMIFS(#REF!,#REF!,'Graph Tables'!$D78)</f>
        <v>#REF!</v>
      </c>
      <c r="Q78" s="47" t="e">
        <f>SUMIFS(#REF!,#REF!,'Graph Tables'!$D78)</f>
        <v>#REF!</v>
      </c>
      <c r="R78" s="47" t="e">
        <f>SUMIFS(#REF!,#REF!,'Graph Tables'!$D78)</f>
        <v>#REF!</v>
      </c>
      <c r="S78" s="47" t="e">
        <f>SUMIFS(#REF!,#REF!,'Graph Tables'!$D78)</f>
        <v>#REF!</v>
      </c>
      <c r="T78" s="47" t="e">
        <f>SUMIFS(#REF!,#REF!,'Graph Tables'!$D78)</f>
        <v>#REF!</v>
      </c>
      <c r="U78" s="47" t="e">
        <f>SUMIFS(#REF!,#REF!,'Graph Tables'!$D78)</f>
        <v>#REF!</v>
      </c>
      <c r="V78" s="47" t="e">
        <f>SUMIFS(#REF!,#REF!,'Graph Tables'!$D78)</f>
        <v>#REF!</v>
      </c>
      <c r="W78" s="47" t="e">
        <f>SUMIFS(#REF!,#REF!,'Graph Tables'!$D78)</f>
        <v>#REF!</v>
      </c>
      <c r="X78" s="47" t="e">
        <f>SUMIFS(#REF!,#REF!,'Graph Tables'!$D78)</f>
        <v>#REF!</v>
      </c>
      <c r="Y78" s="47" t="e">
        <f>SUMIFS(#REF!,#REF!,'Graph Tables'!$D78)</f>
        <v>#REF!</v>
      </c>
      <c r="Z78" s="47" t="e">
        <f>SUMIFS(#REF!,#REF!,'Graph Tables'!$D78)</f>
        <v>#REF!</v>
      </c>
      <c r="AA78" s="47" t="e">
        <f>SUMIFS(#REF!,#REF!,'Graph Tables'!$D78)</f>
        <v>#REF!</v>
      </c>
      <c r="AB78" s="47" t="e">
        <f>SUMIFS(#REF!,#REF!,'Graph Tables'!$D78)</f>
        <v>#REF!</v>
      </c>
      <c r="AC78" s="47" t="e">
        <f>SUMIFS(#REF!,#REF!,'Graph Tables'!$D78)</f>
        <v>#REF!</v>
      </c>
      <c r="AD78" s="47"/>
      <c r="AE78" s="49">
        <v>77</v>
      </c>
      <c r="AF78" t="e">
        <f t="shared" si="203"/>
        <v>#REF!</v>
      </c>
      <c r="AG78" s="45" t="e">
        <f t="shared" si="210"/>
        <v>#REF!</v>
      </c>
      <c r="AH78" s="47"/>
      <c r="AI78" s="101" t="e">
        <f t="shared" si="204"/>
        <v>#REF!</v>
      </c>
      <c r="AJ78" s="101" t="e">
        <f>AI78+COUNTIF(AI$2:$AI78,AI78)-1</f>
        <v>#REF!</v>
      </c>
      <c r="AK78" s="103" t="str">
        <f t="shared" si="127"/>
        <v>Gabon</v>
      </c>
      <c r="AL78" s="71" t="e">
        <f t="shared" si="205"/>
        <v>#REF!</v>
      </c>
      <c r="AM78" s="45" t="e">
        <f t="shared" si="128"/>
        <v>#REF!</v>
      </c>
      <c r="AN78" s="45" t="e">
        <f t="shared" si="129"/>
        <v>#REF!</v>
      </c>
      <c r="AO78" s="45" t="e">
        <f t="shared" si="130"/>
        <v>#REF!</v>
      </c>
      <c r="AP78" s="45" t="e">
        <f t="shared" si="131"/>
        <v>#REF!</v>
      </c>
      <c r="AQ78" s="45" t="e">
        <f t="shared" si="132"/>
        <v>#REF!</v>
      </c>
      <c r="AR78" s="45" t="e">
        <f t="shared" si="133"/>
        <v>#REF!</v>
      </c>
      <c r="AS78" s="45" t="e">
        <f t="shared" si="134"/>
        <v>#REF!</v>
      </c>
      <c r="AT78" s="45" t="e">
        <f t="shared" si="135"/>
        <v>#REF!</v>
      </c>
      <c r="AU78" s="45" t="e">
        <f t="shared" si="136"/>
        <v>#REF!</v>
      </c>
      <c r="AV78" s="45" t="e">
        <f t="shared" si="137"/>
        <v>#REF!</v>
      </c>
      <c r="AW78" s="45" t="e">
        <f t="shared" si="138"/>
        <v>#REF!</v>
      </c>
      <c r="AX78" s="45" t="e">
        <f t="shared" si="139"/>
        <v>#REF!</v>
      </c>
      <c r="AY78" s="45" t="e">
        <f t="shared" si="140"/>
        <v>#REF!</v>
      </c>
      <c r="AZ78" s="45" t="e">
        <f t="shared" si="141"/>
        <v>#REF!</v>
      </c>
      <c r="BA78" s="45" t="e">
        <f t="shared" si="142"/>
        <v>#REF!</v>
      </c>
      <c r="BB78" s="45" t="e">
        <f t="shared" si="143"/>
        <v>#REF!</v>
      </c>
      <c r="BC78" s="45" t="e">
        <f t="shared" si="144"/>
        <v>#REF!</v>
      </c>
      <c r="BD78" s="45" t="e">
        <f t="shared" si="145"/>
        <v>#REF!</v>
      </c>
      <c r="BE78" s="45" t="e">
        <f t="shared" si="146"/>
        <v>#REF!</v>
      </c>
      <c r="BF78" s="45" t="e">
        <f t="shared" si="147"/>
        <v>#REF!</v>
      </c>
      <c r="BG78" s="45" t="e">
        <f t="shared" si="148"/>
        <v>#REF!</v>
      </c>
      <c r="BH78" s="45" t="e">
        <f t="shared" si="149"/>
        <v>#REF!</v>
      </c>
      <c r="BI78" s="45" t="e">
        <f t="shared" si="150"/>
        <v>#REF!</v>
      </c>
      <c r="BJ78" s="45" t="e">
        <f t="shared" si="151"/>
        <v>#REF!</v>
      </c>
      <c r="BK78" s="45"/>
      <c r="BL78" s="49">
        <v>77</v>
      </c>
      <c r="BM78" t="e">
        <f t="shared" si="206"/>
        <v>#REF!</v>
      </c>
      <c r="BN78" s="45" t="e">
        <f t="shared" si="211"/>
        <v>#REF!</v>
      </c>
      <c r="BO78" s="45">
        <f t="shared" si="152"/>
        <v>0</v>
      </c>
      <c r="BP78" s="45">
        <f t="shared" si="153"/>
        <v>0</v>
      </c>
      <c r="BQ78" s="45">
        <f t="shared" si="154"/>
        <v>0</v>
      </c>
      <c r="BR78" s="45">
        <f t="shared" si="155"/>
        <v>0</v>
      </c>
      <c r="BS78" s="45">
        <f t="shared" si="156"/>
        <v>0</v>
      </c>
      <c r="BT78" s="45">
        <f t="shared" si="157"/>
        <v>0</v>
      </c>
      <c r="BU78" s="45">
        <f t="shared" si="158"/>
        <v>0</v>
      </c>
      <c r="BV78" s="45">
        <f t="shared" si="159"/>
        <v>0</v>
      </c>
      <c r="BW78" s="45">
        <f t="shared" si="160"/>
        <v>0</v>
      </c>
      <c r="BX78" s="45">
        <f t="shared" si="161"/>
        <v>0</v>
      </c>
      <c r="BY78" s="45">
        <f t="shared" si="162"/>
        <v>0</v>
      </c>
      <c r="BZ78" s="45">
        <f t="shared" si="163"/>
        <v>0</v>
      </c>
      <c r="CA78" s="45">
        <f t="shared" si="164"/>
        <v>0</v>
      </c>
      <c r="CB78" s="45">
        <f t="shared" si="165"/>
        <v>0</v>
      </c>
      <c r="CC78" s="45">
        <f t="shared" si="166"/>
        <v>0</v>
      </c>
      <c r="CD78" s="45">
        <f t="shared" si="167"/>
        <v>0</v>
      </c>
      <c r="CE78" s="45">
        <f t="shared" si="168"/>
        <v>0</v>
      </c>
      <c r="CF78" s="45">
        <f t="shared" si="169"/>
        <v>0</v>
      </c>
      <c r="CG78" s="45">
        <f t="shared" si="170"/>
        <v>0</v>
      </c>
      <c r="CH78" s="45">
        <f t="shared" si="171"/>
        <v>0</v>
      </c>
      <c r="CI78" s="45">
        <f t="shared" si="172"/>
        <v>0</v>
      </c>
      <c r="CJ78" s="45">
        <f t="shared" si="173"/>
        <v>0</v>
      </c>
      <c r="CK78" s="45">
        <f t="shared" si="174"/>
        <v>0</v>
      </c>
      <c r="CL78" s="45">
        <f t="shared" si="175"/>
        <v>0</v>
      </c>
      <c r="CM78" s="45"/>
      <c r="CN78" s="106" t="e">
        <f t="shared" si="207"/>
        <v>#REF!</v>
      </c>
      <c r="CO78" s="106">
        <v>77</v>
      </c>
      <c r="CP78" s="101" t="e">
        <f t="shared" si="208"/>
        <v>#REF!</v>
      </c>
      <c r="CQ78" s="101" t="e">
        <f>CP78+COUNTIF($CP$2:CP78,CP78)-1</f>
        <v>#REF!</v>
      </c>
      <c r="CR78" s="103" t="str">
        <f t="shared" si="176"/>
        <v>Gabon</v>
      </c>
      <c r="CS78" s="71" t="e">
        <f t="shared" si="209"/>
        <v>#REF!</v>
      </c>
      <c r="CT78" s="45" t="e">
        <f t="shared" si="177"/>
        <v>#REF!</v>
      </c>
      <c r="CU78" s="45" t="e">
        <f t="shared" si="178"/>
        <v>#REF!</v>
      </c>
      <c r="CV78" s="45" t="e">
        <f t="shared" si="179"/>
        <v>#REF!</v>
      </c>
      <c r="CW78" s="45" t="e">
        <f t="shared" si="180"/>
        <v>#REF!</v>
      </c>
      <c r="CX78" s="45" t="e">
        <f t="shared" si="181"/>
        <v>#REF!</v>
      </c>
      <c r="CY78" s="45" t="e">
        <f t="shared" si="182"/>
        <v>#REF!</v>
      </c>
      <c r="CZ78" s="45" t="e">
        <f t="shared" si="183"/>
        <v>#REF!</v>
      </c>
      <c r="DA78" s="45" t="e">
        <f t="shared" si="184"/>
        <v>#REF!</v>
      </c>
      <c r="DB78" s="45" t="e">
        <f t="shared" si="185"/>
        <v>#REF!</v>
      </c>
      <c r="DC78" s="45" t="e">
        <f t="shared" si="186"/>
        <v>#REF!</v>
      </c>
      <c r="DD78" s="45" t="e">
        <f t="shared" si="187"/>
        <v>#REF!</v>
      </c>
      <c r="DE78" s="45" t="e">
        <f t="shared" si="188"/>
        <v>#REF!</v>
      </c>
      <c r="DF78" s="45" t="e">
        <f t="shared" si="189"/>
        <v>#REF!</v>
      </c>
      <c r="DG78" s="45" t="e">
        <f t="shared" si="190"/>
        <v>#REF!</v>
      </c>
      <c r="DH78" s="45" t="e">
        <f t="shared" si="191"/>
        <v>#REF!</v>
      </c>
      <c r="DI78" s="45" t="e">
        <f t="shared" si="192"/>
        <v>#REF!</v>
      </c>
      <c r="DJ78" s="45" t="e">
        <f t="shared" si="193"/>
        <v>#REF!</v>
      </c>
      <c r="DK78" s="45" t="e">
        <f t="shared" si="194"/>
        <v>#REF!</v>
      </c>
      <c r="DL78" s="45" t="e">
        <f t="shared" si="195"/>
        <v>#REF!</v>
      </c>
      <c r="DM78" s="45" t="e">
        <f t="shared" si="196"/>
        <v>#REF!</v>
      </c>
      <c r="DN78" s="45" t="e">
        <f t="shared" si="197"/>
        <v>#REF!</v>
      </c>
      <c r="DO78" s="45" t="e">
        <f t="shared" si="198"/>
        <v>#REF!</v>
      </c>
      <c r="DP78" s="45" t="e">
        <f t="shared" si="199"/>
        <v>#REF!</v>
      </c>
      <c r="DQ78" s="45" t="e">
        <f t="shared" si="200"/>
        <v>#REF!</v>
      </c>
    </row>
    <row r="79" spans="1:121">
      <c r="A79" s="101">
        <v>78</v>
      </c>
      <c r="B79" s="135" t="e">
        <f t="shared" si="201"/>
        <v>#REF!</v>
      </c>
      <c r="C79" s="136" t="e">
        <f>B79+COUNTIF(B$2:$B79,B79)-1</f>
        <v>#REF!</v>
      </c>
      <c r="D79" s="137" t="str">
        <f>Tables!AI79</f>
        <v>Gambia the</v>
      </c>
      <c r="E79" s="138" t="e">
        <f t="shared" si="202"/>
        <v>#REF!</v>
      </c>
      <c r="F79" s="47" t="e">
        <f>SUMIFS(#REF!,#REF!,'Graph Tables'!$D79)</f>
        <v>#REF!</v>
      </c>
      <c r="G79" s="47" t="e">
        <f>SUMIFS(#REF!,#REF!,'Graph Tables'!$D79)</f>
        <v>#REF!</v>
      </c>
      <c r="H79" s="47" t="e">
        <f>SUMIFS(#REF!,#REF!,'Graph Tables'!$D79)</f>
        <v>#REF!</v>
      </c>
      <c r="I79" s="47" t="e">
        <f>SUMIFS(#REF!,#REF!,'Graph Tables'!$D79)</f>
        <v>#REF!</v>
      </c>
      <c r="J79" s="47" t="e">
        <f>SUMIFS(#REF!,#REF!,'Graph Tables'!$D79)</f>
        <v>#REF!</v>
      </c>
      <c r="K79" s="47" t="e">
        <f>SUMIFS(#REF!,#REF!,'Graph Tables'!$D79)</f>
        <v>#REF!</v>
      </c>
      <c r="L79" s="47" t="e">
        <f>SUMIFS(#REF!,#REF!,'Graph Tables'!$D79)</f>
        <v>#REF!</v>
      </c>
      <c r="M79" s="47" t="e">
        <f>SUMIFS(#REF!,#REF!,'Graph Tables'!$D79)</f>
        <v>#REF!</v>
      </c>
      <c r="N79" s="47" t="e">
        <f>SUMIFS(#REF!,#REF!,'Graph Tables'!$D79)</f>
        <v>#REF!</v>
      </c>
      <c r="O79" s="47" t="e">
        <f>SUMIFS(#REF!,#REF!,'Graph Tables'!$D79)</f>
        <v>#REF!</v>
      </c>
      <c r="P79" s="47" t="e">
        <f>SUMIFS(#REF!,#REF!,'Graph Tables'!$D79)</f>
        <v>#REF!</v>
      </c>
      <c r="Q79" s="47" t="e">
        <f>SUMIFS(#REF!,#REF!,'Graph Tables'!$D79)</f>
        <v>#REF!</v>
      </c>
      <c r="R79" s="47" t="e">
        <f>SUMIFS(#REF!,#REF!,'Graph Tables'!$D79)</f>
        <v>#REF!</v>
      </c>
      <c r="S79" s="47" t="e">
        <f>SUMIFS(#REF!,#REF!,'Graph Tables'!$D79)</f>
        <v>#REF!</v>
      </c>
      <c r="T79" s="47" t="e">
        <f>SUMIFS(#REF!,#REF!,'Graph Tables'!$D79)</f>
        <v>#REF!</v>
      </c>
      <c r="U79" s="47" t="e">
        <f>SUMIFS(#REF!,#REF!,'Graph Tables'!$D79)</f>
        <v>#REF!</v>
      </c>
      <c r="V79" s="47" t="e">
        <f>SUMIFS(#REF!,#REF!,'Graph Tables'!$D79)</f>
        <v>#REF!</v>
      </c>
      <c r="W79" s="47" t="e">
        <f>SUMIFS(#REF!,#REF!,'Graph Tables'!$D79)</f>
        <v>#REF!</v>
      </c>
      <c r="X79" s="47" t="e">
        <f>SUMIFS(#REF!,#REF!,'Graph Tables'!$D79)</f>
        <v>#REF!</v>
      </c>
      <c r="Y79" s="47" t="e">
        <f>SUMIFS(#REF!,#REF!,'Graph Tables'!$D79)</f>
        <v>#REF!</v>
      </c>
      <c r="Z79" s="47" t="e">
        <f>SUMIFS(#REF!,#REF!,'Graph Tables'!$D79)</f>
        <v>#REF!</v>
      </c>
      <c r="AA79" s="47" t="e">
        <f>SUMIFS(#REF!,#REF!,'Graph Tables'!$D79)</f>
        <v>#REF!</v>
      </c>
      <c r="AB79" s="47" t="e">
        <f>SUMIFS(#REF!,#REF!,'Graph Tables'!$D79)</f>
        <v>#REF!</v>
      </c>
      <c r="AC79" s="47" t="e">
        <f>SUMIFS(#REF!,#REF!,'Graph Tables'!$D79)</f>
        <v>#REF!</v>
      </c>
      <c r="AD79" s="47"/>
      <c r="AE79" s="49">
        <v>78</v>
      </c>
      <c r="AF79" t="e">
        <f t="shared" si="203"/>
        <v>#REF!</v>
      </c>
      <c r="AG79" s="45" t="e">
        <f t="shared" si="210"/>
        <v>#REF!</v>
      </c>
      <c r="AH79" s="47"/>
      <c r="AI79" s="101" t="e">
        <f t="shared" si="204"/>
        <v>#REF!</v>
      </c>
      <c r="AJ79" s="101" t="e">
        <f>AI79+COUNTIF(AI$2:$AI79,AI79)-1</f>
        <v>#REF!</v>
      </c>
      <c r="AK79" s="103" t="str">
        <f t="shared" si="127"/>
        <v>Gambia the</v>
      </c>
      <c r="AL79" s="71" t="e">
        <f t="shared" si="205"/>
        <v>#REF!</v>
      </c>
      <c r="AM79" s="45" t="e">
        <f t="shared" si="128"/>
        <v>#REF!</v>
      </c>
      <c r="AN79" s="45" t="e">
        <f t="shared" si="129"/>
        <v>#REF!</v>
      </c>
      <c r="AO79" s="45" t="e">
        <f t="shared" si="130"/>
        <v>#REF!</v>
      </c>
      <c r="AP79" s="45" t="e">
        <f t="shared" si="131"/>
        <v>#REF!</v>
      </c>
      <c r="AQ79" s="45" t="e">
        <f t="shared" si="132"/>
        <v>#REF!</v>
      </c>
      <c r="AR79" s="45" t="e">
        <f t="shared" si="133"/>
        <v>#REF!</v>
      </c>
      <c r="AS79" s="45" t="e">
        <f t="shared" si="134"/>
        <v>#REF!</v>
      </c>
      <c r="AT79" s="45" t="e">
        <f t="shared" si="135"/>
        <v>#REF!</v>
      </c>
      <c r="AU79" s="45" t="e">
        <f t="shared" si="136"/>
        <v>#REF!</v>
      </c>
      <c r="AV79" s="45" t="e">
        <f t="shared" si="137"/>
        <v>#REF!</v>
      </c>
      <c r="AW79" s="45" t="e">
        <f t="shared" si="138"/>
        <v>#REF!</v>
      </c>
      <c r="AX79" s="45" t="e">
        <f t="shared" si="139"/>
        <v>#REF!</v>
      </c>
      <c r="AY79" s="45" t="e">
        <f t="shared" si="140"/>
        <v>#REF!</v>
      </c>
      <c r="AZ79" s="45" t="e">
        <f t="shared" si="141"/>
        <v>#REF!</v>
      </c>
      <c r="BA79" s="45" t="e">
        <f t="shared" si="142"/>
        <v>#REF!</v>
      </c>
      <c r="BB79" s="45" t="e">
        <f t="shared" si="143"/>
        <v>#REF!</v>
      </c>
      <c r="BC79" s="45" t="e">
        <f t="shared" si="144"/>
        <v>#REF!</v>
      </c>
      <c r="BD79" s="45" t="e">
        <f t="shared" si="145"/>
        <v>#REF!</v>
      </c>
      <c r="BE79" s="45" t="e">
        <f t="shared" si="146"/>
        <v>#REF!</v>
      </c>
      <c r="BF79" s="45" t="e">
        <f t="shared" si="147"/>
        <v>#REF!</v>
      </c>
      <c r="BG79" s="45" t="e">
        <f t="shared" si="148"/>
        <v>#REF!</v>
      </c>
      <c r="BH79" s="45" t="e">
        <f t="shared" si="149"/>
        <v>#REF!</v>
      </c>
      <c r="BI79" s="45" t="e">
        <f t="shared" si="150"/>
        <v>#REF!</v>
      </c>
      <c r="BJ79" s="45" t="e">
        <f t="shared" si="151"/>
        <v>#REF!</v>
      </c>
      <c r="BK79" s="45"/>
      <c r="BL79" s="49">
        <v>78</v>
      </c>
      <c r="BM79" t="e">
        <f t="shared" si="206"/>
        <v>#REF!</v>
      </c>
      <c r="BN79" s="45" t="e">
        <f t="shared" si="211"/>
        <v>#REF!</v>
      </c>
      <c r="BO79" s="45">
        <f t="shared" si="152"/>
        <v>0</v>
      </c>
      <c r="BP79" s="45">
        <f t="shared" si="153"/>
        <v>0</v>
      </c>
      <c r="BQ79" s="45">
        <f t="shared" si="154"/>
        <v>0</v>
      </c>
      <c r="BR79" s="45">
        <f t="shared" si="155"/>
        <v>0</v>
      </c>
      <c r="BS79" s="45">
        <f t="shared" si="156"/>
        <v>0</v>
      </c>
      <c r="BT79" s="45">
        <f t="shared" si="157"/>
        <v>0</v>
      </c>
      <c r="BU79" s="45">
        <f t="shared" si="158"/>
        <v>0</v>
      </c>
      <c r="BV79" s="45">
        <f t="shared" si="159"/>
        <v>0</v>
      </c>
      <c r="BW79" s="45">
        <f t="shared" si="160"/>
        <v>0</v>
      </c>
      <c r="BX79" s="45">
        <f t="shared" si="161"/>
        <v>0</v>
      </c>
      <c r="BY79" s="45">
        <f t="shared" si="162"/>
        <v>0</v>
      </c>
      <c r="BZ79" s="45">
        <f t="shared" si="163"/>
        <v>0</v>
      </c>
      <c r="CA79" s="45">
        <f t="shared" si="164"/>
        <v>0</v>
      </c>
      <c r="CB79" s="45">
        <f t="shared" si="165"/>
        <v>0</v>
      </c>
      <c r="CC79" s="45">
        <f t="shared" si="166"/>
        <v>0</v>
      </c>
      <c r="CD79" s="45">
        <f t="shared" si="167"/>
        <v>0</v>
      </c>
      <c r="CE79" s="45">
        <f t="shared" si="168"/>
        <v>0</v>
      </c>
      <c r="CF79" s="45">
        <f t="shared" si="169"/>
        <v>0</v>
      </c>
      <c r="CG79" s="45">
        <f t="shared" si="170"/>
        <v>0</v>
      </c>
      <c r="CH79" s="45">
        <f t="shared" si="171"/>
        <v>0</v>
      </c>
      <c r="CI79" s="45">
        <f t="shared" si="172"/>
        <v>0</v>
      </c>
      <c r="CJ79" s="45">
        <f t="shared" si="173"/>
        <v>0</v>
      </c>
      <c r="CK79" s="45">
        <f t="shared" si="174"/>
        <v>0</v>
      </c>
      <c r="CL79" s="45">
        <f t="shared" si="175"/>
        <v>0</v>
      </c>
      <c r="CM79" s="45"/>
      <c r="CN79" s="106" t="e">
        <f t="shared" si="207"/>
        <v>#REF!</v>
      </c>
      <c r="CO79" s="106">
        <v>78</v>
      </c>
      <c r="CP79" s="101" t="e">
        <f t="shared" si="208"/>
        <v>#REF!</v>
      </c>
      <c r="CQ79" s="101" t="e">
        <f>CP79+COUNTIF($CP$2:CP79,CP79)-1</f>
        <v>#REF!</v>
      </c>
      <c r="CR79" s="103" t="str">
        <f t="shared" si="176"/>
        <v>Gambia the</v>
      </c>
      <c r="CS79" s="71" t="e">
        <f t="shared" si="209"/>
        <v>#REF!</v>
      </c>
      <c r="CT79" s="45" t="e">
        <f t="shared" si="177"/>
        <v>#REF!</v>
      </c>
      <c r="CU79" s="45" t="e">
        <f t="shared" si="178"/>
        <v>#REF!</v>
      </c>
      <c r="CV79" s="45" t="e">
        <f t="shared" si="179"/>
        <v>#REF!</v>
      </c>
      <c r="CW79" s="45" t="e">
        <f t="shared" si="180"/>
        <v>#REF!</v>
      </c>
      <c r="CX79" s="45" t="e">
        <f t="shared" si="181"/>
        <v>#REF!</v>
      </c>
      <c r="CY79" s="45" t="e">
        <f t="shared" si="182"/>
        <v>#REF!</v>
      </c>
      <c r="CZ79" s="45" t="e">
        <f t="shared" si="183"/>
        <v>#REF!</v>
      </c>
      <c r="DA79" s="45" t="e">
        <f t="shared" si="184"/>
        <v>#REF!</v>
      </c>
      <c r="DB79" s="45" t="e">
        <f t="shared" si="185"/>
        <v>#REF!</v>
      </c>
      <c r="DC79" s="45" t="e">
        <f t="shared" si="186"/>
        <v>#REF!</v>
      </c>
      <c r="DD79" s="45" t="e">
        <f t="shared" si="187"/>
        <v>#REF!</v>
      </c>
      <c r="DE79" s="45" t="e">
        <f t="shared" si="188"/>
        <v>#REF!</v>
      </c>
      <c r="DF79" s="45" t="e">
        <f t="shared" si="189"/>
        <v>#REF!</v>
      </c>
      <c r="DG79" s="45" t="e">
        <f t="shared" si="190"/>
        <v>#REF!</v>
      </c>
      <c r="DH79" s="45" t="e">
        <f t="shared" si="191"/>
        <v>#REF!</v>
      </c>
      <c r="DI79" s="45" t="e">
        <f t="shared" si="192"/>
        <v>#REF!</v>
      </c>
      <c r="DJ79" s="45" t="e">
        <f t="shared" si="193"/>
        <v>#REF!</v>
      </c>
      <c r="DK79" s="45" t="e">
        <f t="shared" si="194"/>
        <v>#REF!</v>
      </c>
      <c r="DL79" s="45" t="e">
        <f t="shared" si="195"/>
        <v>#REF!</v>
      </c>
      <c r="DM79" s="45" t="e">
        <f t="shared" si="196"/>
        <v>#REF!</v>
      </c>
      <c r="DN79" s="45" t="e">
        <f t="shared" si="197"/>
        <v>#REF!</v>
      </c>
      <c r="DO79" s="45" t="e">
        <f t="shared" si="198"/>
        <v>#REF!</v>
      </c>
      <c r="DP79" s="45" t="e">
        <f t="shared" si="199"/>
        <v>#REF!</v>
      </c>
      <c r="DQ79" s="45" t="e">
        <f t="shared" si="200"/>
        <v>#REF!</v>
      </c>
    </row>
    <row r="80" spans="1:121">
      <c r="A80" s="101">
        <v>79</v>
      </c>
      <c r="B80" s="135" t="e">
        <f t="shared" si="201"/>
        <v>#REF!</v>
      </c>
      <c r="C80" s="136" t="e">
        <f>B80+COUNTIF(B$2:$B80,B80)-1</f>
        <v>#REF!</v>
      </c>
      <c r="D80" s="137" t="str">
        <f>Tables!AI80</f>
        <v>Georgia</v>
      </c>
      <c r="E80" s="138" t="e">
        <f t="shared" si="202"/>
        <v>#REF!</v>
      </c>
      <c r="F80" s="47" t="e">
        <f>SUMIFS(#REF!,#REF!,'Graph Tables'!$D80)</f>
        <v>#REF!</v>
      </c>
      <c r="G80" s="47" t="e">
        <f>SUMIFS(#REF!,#REF!,'Graph Tables'!$D80)</f>
        <v>#REF!</v>
      </c>
      <c r="H80" s="47" t="e">
        <f>SUMIFS(#REF!,#REF!,'Graph Tables'!$D80)</f>
        <v>#REF!</v>
      </c>
      <c r="I80" s="47" t="e">
        <f>SUMIFS(#REF!,#REF!,'Graph Tables'!$D80)</f>
        <v>#REF!</v>
      </c>
      <c r="J80" s="47" t="e">
        <f>SUMIFS(#REF!,#REF!,'Graph Tables'!$D80)</f>
        <v>#REF!</v>
      </c>
      <c r="K80" s="47" t="e">
        <f>SUMIFS(#REF!,#REF!,'Graph Tables'!$D80)</f>
        <v>#REF!</v>
      </c>
      <c r="L80" s="47" t="e">
        <f>SUMIFS(#REF!,#REF!,'Graph Tables'!$D80)</f>
        <v>#REF!</v>
      </c>
      <c r="M80" s="47" t="e">
        <f>SUMIFS(#REF!,#REF!,'Graph Tables'!$D80)</f>
        <v>#REF!</v>
      </c>
      <c r="N80" s="47" t="e">
        <f>SUMIFS(#REF!,#REF!,'Graph Tables'!$D80)</f>
        <v>#REF!</v>
      </c>
      <c r="O80" s="47" t="e">
        <f>SUMIFS(#REF!,#REF!,'Graph Tables'!$D80)</f>
        <v>#REF!</v>
      </c>
      <c r="P80" s="47" t="e">
        <f>SUMIFS(#REF!,#REF!,'Graph Tables'!$D80)</f>
        <v>#REF!</v>
      </c>
      <c r="Q80" s="47" t="e">
        <f>SUMIFS(#REF!,#REF!,'Graph Tables'!$D80)</f>
        <v>#REF!</v>
      </c>
      <c r="R80" s="47" t="e">
        <f>SUMIFS(#REF!,#REF!,'Graph Tables'!$D80)</f>
        <v>#REF!</v>
      </c>
      <c r="S80" s="47" t="e">
        <f>SUMIFS(#REF!,#REF!,'Graph Tables'!$D80)</f>
        <v>#REF!</v>
      </c>
      <c r="T80" s="47" t="e">
        <f>SUMIFS(#REF!,#REF!,'Graph Tables'!$D80)</f>
        <v>#REF!</v>
      </c>
      <c r="U80" s="47" t="e">
        <f>SUMIFS(#REF!,#REF!,'Graph Tables'!$D80)</f>
        <v>#REF!</v>
      </c>
      <c r="V80" s="47" t="e">
        <f>SUMIFS(#REF!,#REF!,'Graph Tables'!$D80)</f>
        <v>#REF!</v>
      </c>
      <c r="W80" s="47" t="e">
        <f>SUMIFS(#REF!,#REF!,'Graph Tables'!$D80)</f>
        <v>#REF!</v>
      </c>
      <c r="X80" s="47" t="e">
        <f>SUMIFS(#REF!,#REF!,'Graph Tables'!$D80)</f>
        <v>#REF!</v>
      </c>
      <c r="Y80" s="47" t="e">
        <f>SUMIFS(#REF!,#REF!,'Graph Tables'!$D80)</f>
        <v>#REF!</v>
      </c>
      <c r="Z80" s="47" t="e">
        <f>SUMIFS(#REF!,#REF!,'Graph Tables'!$D80)</f>
        <v>#REF!</v>
      </c>
      <c r="AA80" s="47" t="e">
        <f>SUMIFS(#REF!,#REF!,'Graph Tables'!$D80)</f>
        <v>#REF!</v>
      </c>
      <c r="AB80" s="47" t="e">
        <f>SUMIFS(#REF!,#REF!,'Graph Tables'!$D80)</f>
        <v>#REF!</v>
      </c>
      <c r="AC80" s="47" t="e">
        <f>SUMIFS(#REF!,#REF!,'Graph Tables'!$D80)</f>
        <v>#REF!</v>
      </c>
      <c r="AD80" s="47"/>
      <c r="AE80" s="49">
        <v>79</v>
      </c>
      <c r="AF80" t="e">
        <f t="shared" si="203"/>
        <v>#REF!</v>
      </c>
      <c r="AG80" s="45" t="e">
        <f t="shared" si="210"/>
        <v>#REF!</v>
      </c>
      <c r="AH80" s="47"/>
      <c r="AI80" s="101" t="e">
        <f t="shared" si="204"/>
        <v>#REF!</v>
      </c>
      <c r="AJ80" s="101" t="e">
        <f>AI80+COUNTIF(AI$2:$AI80,AI80)-1</f>
        <v>#REF!</v>
      </c>
      <c r="AK80" s="103" t="str">
        <f t="shared" si="127"/>
        <v>Georgia</v>
      </c>
      <c r="AL80" s="71" t="e">
        <f t="shared" si="205"/>
        <v>#REF!</v>
      </c>
      <c r="AM80" s="45" t="e">
        <f t="shared" si="128"/>
        <v>#REF!</v>
      </c>
      <c r="AN80" s="45" t="e">
        <f t="shared" si="129"/>
        <v>#REF!</v>
      </c>
      <c r="AO80" s="45" t="e">
        <f t="shared" si="130"/>
        <v>#REF!</v>
      </c>
      <c r="AP80" s="45" t="e">
        <f t="shared" si="131"/>
        <v>#REF!</v>
      </c>
      <c r="AQ80" s="45" t="e">
        <f t="shared" si="132"/>
        <v>#REF!</v>
      </c>
      <c r="AR80" s="45" t="e">
        <f t="shared" si="133"/>
        <v>#REF!</v>
      </c>
      <c r="AS80" s="45" t="e">
        <f t="shared" si="134"/>
        <v>#REF!</v>
      </c>
      <c r="AT80" s="45" t="e">
        <f t="shared" si="135"/>
        <v>#REF!</v>
      </c>
      <c r="AU80" s="45" t="e">
        <f t="shared" si="136"/>
        <v>#REF!</v>
      </c>
      <c r="AV80" s="45" t="e">
        <f t="shared" si="137"/>
        <v>#REF!</v>
      </c>
      <c r="AW80" s="45" t="e">
        <f t="shared" si="138"/>
        <v>#REF!</v>
      </c>
      <c r="AX80" s="45" t="e">
        <f t="shared" si="139"/>
        <v>#REF!</v>
      </c>
      <c r="AY80" s="45" t="e">
        <f t="shared" si="140"/>
        <v>#REF!</v>
      </c>
      <c r="AZ80" s="45" t="e">
        <f t="shared" si="141"/>
        <v>#REF!</v>
      </c>
      <c r="BA80" s="45" t="e">
        <f t="shared" si="142"/>
        <v>#REF!</v>
      </c>
      <c r="BB80" s="45" t="e">
        <f t="shared" si="143"/>
        <v>#REF!</v>
      </c>
      <c r="BC80" s="45" t="e">
        <f t="shared" si="144"/>
        <v>#REF!</v>
      </c>
      <c r="BD80" s="45" t="e">
        <f t="shared" si="145"/>
        <v>#REF!</v>
      </c>
      <c r="BE80" s="45" t="e">
        <f t="shared" si="146"/>
        <v>#REF!</v>
      </c>
      <c r="BF80" s="45" t="e">
        <f t="shared" si="147"/>
        <v>#REF!</v>
      </c>
      <c r="BG80" s="45" t="e">
        <f t="shared" si="148"/>
        <v>#REF!</v>
      </c>
      <c r="BH80" s="45" t="e">
        <f t="shared" si="149"/>
        <v>#REF!</v>
      </c>
      <c r="BI80" s="45" t="e">
        <f t="shared" si="150"/>
        <v>#REF!</v>
      </c>
      <c r="BJ80" s="45" t="e">
        <f t="shared" si="151"/>
        <v>#REF!</v>
      </c>
      <c r="BK80" s="45"/>
      <c r="BL80" s="49">
        <v>79</v>
      </c>
      <c r="BM80" t="e">
        <f t="shared" si="206"/>
        <v>#REF!</v>
      </c>
      <c r="BN80" s="45" t="e">
        <f t="shared" si="211"/>
        <v>#REF!</v>
      </c>
      <c r="BO80" s="45">
        <f t="shared" si="152"/>
        <v>0</v>
      </c>
      <c r="BP80" s="45">
        <f t="shared" si="153"/>
        <v>0</v>
      </c>
      <c r="BQ80" s="45">
        <f t="shared" si="154"/>
        <v>0</v>
      </c>
      <c r="BR80" s="45">
        <f t="shared" si="155"/>
        <v>0</v>
      </c>
      <c r="BS80" s="45">
        <f t="shared" si="156"/>
        <v>0</v>
      </c>
      <c r="BT80" s="45">
        <f t="shared" si="157"/>
        <v>0</v>
      </c>
      <c r="BU80" s="45">
        <f t="shared" si="158"/>
        <v>0</v>
      </c>
      <c r="BV80" s="45">
        <f t="shared" si="159"/>
        <v>0</v>
      </c>
      <c r="BW80" s="45">
        <f t="shared" si="160"/>
        <v>0</v>
      </c>
      <c r="BX80" s="45">
        <f t="shared" si="161"/>
        <v>0</v>
      </c>
      <c r="BY80" s="45">
        <f t="shared" si="162"/>
        <v>0</v>
      </c>
      <c r="BZ80" s="45">
        <f t="shared" si="163"/>
        <v>0</v>
      </c>
      <c r="CA80" s="45">
        <f t="shared" si="164"/>
        <v>0</v>
      </c>
      <c r="CB80" s="45">
        <f t="shared" si="165"/>
        <v>0</v>
      </c>
      <c r="CC80" s="45">
        <f t="shared" si="166"/>
        <v>0</v>
      </c>
      <c r="CD80" s="45">
        <f t="shared" si="167"/>
        <v>0</v>
      </c>
      <c r="CE80" s="45">
        <f t="shared" si="168"/>
        <v>0</v>
      </c>
      <c r="CF80" s="45">
        <f t="shared" si="169"/>
        <v>0</v>
      </c>
      <c r="CG80" s="45">
        <f t="shared" si="170"/>
        <v>0</v>
      </c>
      <c r="CH80" s="45">
        <f t="shared" si="171"/>
        <v>0</v>
      </c>
      <c r="CI80" s="45">
        <f t="shared" si="172"/>
        <v>0</v>
      </c>
      <c r="CJ80" s="45">
        <f t="shared" si="173"/>
        <v>0</v>
      </c>
      <c r="CK80" s="45">
        <f t="shared" si="174"/>
        <v>0</v>
      </c>
      <c r="CL80" s="45">
        <f t="shared" si="175"/>
        <v>0</v>
      </c>
      <c r="CM80" s="45"/>
      <c r="CN80" s="106" t="e">
        <f t="shared" si="207"/>
        <v>#REF!</v>
      </c>
      <c r="CO80" s="106">
        <v>79</v>
      </c>
      <c r="CP80" s="101" t="e">
        <f t="shared" si="208"/>
        <v>#REF!</v>
      </c>
      <c r="CQ80" s="101" t="e">
        <f>CP80+COUNTIF($CP$2:CP80,CP80)-1</f>
        <v>#REF!</v>
      </c>
      <c r="CR80" s="103" t="str">
        <f t="shared" si="176"/>
        <v>Georgia</v>
      </c>
      <c r="CS80" s="71" t="e">
        <f t="shared" si="209"/>
        <v>#REF!</v>
      </c>
      <c r="CT80" s="45" t="e">
        <f t="shared" si="177"/>
        <v>#REF!</v>
      </c>
      <c r="CU80" s="45" t="e">
        <f t="shared" si="178"/>
        <v>#REF!</v>
      </c>
      <c r="CV80" s="45" t="e">
        <f t="shared" si="179"/>
        <v>#REF!</v>
      </c>
      <c r="CW80" s="45" t="e">
        <f t="shared" si="180"/>
        <v>#REF!</v>
      </c>
      <c r="CX80" s="45" t="e">
        <f t="shared" si="181"/>
        <v>#REF!</v>
      </c>
      <c r="CY80" s="45" t="e">
        <f t="shared" si="182"/>
        <v>#REF!</v>
      </c>
      <c r="CZ80" s="45" t="e">
        <f t="shared" si="183"/>
        <v>#REF!</v>
      </c>
      <c r="DA80" s="45" t="e">
        <f t="shared" si="184"/>
        <v>#REF!</v>
      </c>
      <c r="DB80" s="45" t="e">
        <f t="shared" si="185"/>
        <v>#REF!</v>
      </c>
      <c r="DC80" s="45" t="e">
        <f t="shared" si="186"/>
        <v>#REF!</v>
      </c>
      <c r="DD80" s="45" t="e">
        <f t="shared" si="187"/>
        <v>#REF!</v>
      </c>
      <c r="DE80" s="45" t="e">
        <f t="shared" si="188"/>
        <v>#REF!</v>
      </c>
      <c r="DF80" s="45" t="e">
        <f t="shared" si="189"/>
        <v>#REF!</v>
      </c>
      <c r="DG80" s="45" t="e">
        <f t="shared" si="190"/>
        <v>#REF!</v>
      </c>
      <c r="DH80" s="45" t="e">
        <f t="shared" si="191"/>
        <v>#REF!</v>
      </c>
      <c r="DI80" s="45" t="e">
        <f t="shared" si="192"/>
        <v>#REF!</v>
      </c>
      <c r="DJ80" s="45" t="e">
        <f t="shared" si="193"/>
        <v>#REF!</v>
      </c>
      <c r="DK80" s="45" t="e">
        <f t="shared" si="194"/>
        <v>#REF!</v>
      </c>
      <c r="DL80" s="45" t="e">
        <f t="shared" si="195"/>
        <v>#REF!</v>
      </c>
      <c r="DM80" s="45" t="e">
        <f t="shared" si="196"/>
        <v>#REF!</v>
      </c>
      <c r="DN80" s="45" t="e">
        <f t="shared" si="197"/>
        <v>#REF!</v>
      </c>
      <c r="DO80" s="45" t="e">
        <f t="shared" si="198"/>
        <v>#REF!</v>
      </c>
      <c r="DP80" s="45" t="e">
        <f t="shared" si="199"/>
        <v>#REF!</v>
      </c>
      <c r="DQ80" s="45" t="e">
        <f t="shared" si="200"/>
        <v>#REF!</v>
      </c>
    </row>
    <row r="81" spans="1:121">
      <c r="A81" s="101">
        <v>80</v>
      </c>
      <c r="B81" s="135" t="e">
        <f t="shared" si="201"/>
        <v>#REF!</v>
      </c>
      <c r="C81" s="136" t="e">
        <f>B81+COUNTIF(B$2:$B81,B81)-1</f>
        <v>#REF!</v>
      </c>
      <c r="D81" s="137" t="str">
        <f>Tables!AI81</f>
        <v>Germany</v>
      </c>
      <c r="E81" s="138" t="e">
        <f t="shared" si="202"/>
        <v>#REF!</v>
      </c>
      <c r="F81" s="47" t="e">
        <f>SUMIFS(#REF!,#REF!,'Graph Tables'!$D81)</f>
        <v>#REF!</v>
      </c>
      <c r="G81" s="47" t="e">
        <f>SUMIFS(#REF!,#REF!,'Graph Tables'!$D81)</f>
        <v>#REF!</v>
      </c>
      <c r="H81" s="47" t="e">
        <f>SUMIFS(#REF!,#REF!,'Graph Tables'!$D81)</f>
        <v>#REF!</v>
      </c>
      <c r="I81" s="47" t="e">
        <f>SUMIFS(#REF!,#REF!,'Graph Tables'!$D81)</f>
        <v>#REF!</v>
      </c>
      <c r="J81" s="47" t="e">
        <f>SUMIFS(#REF!,#REF!,'Graph Tables'!$D81)</f>
        <v>#REF!</v>
      </c>
      <c r="K81" s="47" t="e">
        <f>SUMIFS(#REF!,#REF!,'Graph Tables'!$D81)</f>
        <v>#REF!</v>
      </c>
      <c r="L81" s="47" t="e">
        <f>SUMIFS(#REF!,#REF!,'Graph Tables'!$D81)</f>
        <v>#REF!</v>
      </c>
      <c r="M81" s="47" t="e">
        <f>SUMIFS(#REF!,#REF!,'Graph Tables'!$D81)</f>
        <v>#REF!</v>
      </c>
      <c r="N81" s="47" t="e">
        <f>SUMIFS(#REF!,#REF!,'Graph Tables'!$D81)</f>
        <v>#REF!</v>
      </c>
      <c r="O81" s="47" t="e">
        <f>SUMIFS(#REF!,#REF!,'Graph Tables'!$D81)</f>
        <v>#REF!</v>
      </c>
      <c r="P81" s="47" t="e">
        <f>SUMIFS(#REF!,#REF!,'Graph Tables'!$D81)</f>
        <v>#REF!</v>
      </c>
      <c r="Q81" s="47" t="e">
        <f>SUMIFS(#REF!,#REF!,'Graph Tables'!$D81)</f>
        <v>#REF!</v>
      </c>
      <c r="R81" s="47" t="e">
        <f>SUMIFS(#REF!,#REF!,'Graph Tables'!$D81)</f>
        <v>#REF!</v>
      </c>
      <c r="S81" s="47" t="e">
        <f>SUMIFS(#REF!,#REF!,'Graph Tables'!$D81)</f>
        <v>#REF!</v>
      </c>
      <c r="T81" s="47" t="e">
        <f>SUMIFS(#REF!,#REF!,'Graph Tables'!$D81)</f>
        <v>#REF!</v>
      </c>
      <c r="U81" s="47" t="e">
        <f>SUMIFS(#REF!,#REF!,'Graph Tables'!$D81)</f>
        <v>#REF!</v>
      </c>
      <c r="V81" s="47" t="e">
        <f>SUMIFS(#REF!,#REF!,'Graph Tables'!$D81)</f>
        <v>#REF!</v>
      </c>
      <c r="W81" s="47" t="e">
        <f>SUMIFS(#REF!,#REF!,'Graph Tables'!$D81)</f>
        <v>#REF!</v>
      </c>
      <c r="X81" s="47" t="e">
        <f>SUMIFS(#REF!,#REF!,'Graph Tables'!$D81)</f>
        <v>#REF!</v>
      </c>
      <c r="Y81" s="47" t="e">
        <f>SUMIFS(#REF!,#REF!,'Graph Tables'!$D81)</f>
        <v>#REF!</v>
      </c>
      <c r="Z81" s="47" t="e">
        <f>SUMIFS(#REF!,#REF!,'Graph Tables'!$D81)</f>
        <v>#REF!</v>
      </c>
      <c r="AA81" s="47" t="e">
        <f>SUMIFS(#REF!,#REF!,'Graph Tables'!$D81)</f>
        <v>#REF!</v>
      </c>
      <c r="AB81" s="47" t="e">
        <f>SUMIFS(#REF!,#REF!,'Graph Tables'!$D81)</f>
        <v>#REF!</v>
      </c>
      <c r="AC81" s="47" t="e">
        <f>SUMIFS(#REF!,#REF!,'Graph Tables'!$D81)</f>
        <v>#REF!</v>
      </c>
      <c r="AD81" s="47"/>
      <c r="AE81" s="49">
        <v>80</v>
      </c>
      <c r="AF81" t="e">
        <f t="shared" si="203"/>
        <v>#REF!</v>
      </c>
      <c r="AG81" s="45" t="e">
        <f t="shared" si="210"/>
        <v>#REF!</v>
      </c>
      <c r="AH81" s="47"/>
      <c r="AI81" s="101" t="e">
        <f t="shared" si="204"/>
        <v>#REF!</v>
      </c>
      <c r="AJ81" s="101" t="e">
        <f>AI81+COUNTIF(AI$2:$AI81,AI81)-1</f>
        <v>#REF!</v>
      </c>
      <c r="AK81" s="103" t="str">
        <f t="shared" si="127"/>
        <v>Germany</v>
      </c>
      <c r="AL81" s="71" t="e">
        <f t="shared" si="205"/>
        <v>#REF!</v>
      </c>
      <c r="AM81" s="45" t="e">
        <f t="shared" si="128"/>
        <v>#REF!</v>
      </c>
      <c r="AN81" s="45" t="e">
        <f t="shared" si="129"/>
        <v>#REF!</v>
      </c>
      <c r="AO81" s="45" t="e">
        <f t="shared" si="130"/>
        <v>#REF!</v>
      </c>
      <c r="AP81" s="45" t="e">
        <f t="shared" si="131"/>
        <v>#REF!</v>
      </c>
      <c r="AQ81" s="45" t="e">
        <f t="shared" si="132"/>
        <v>#REF!</v>
      </c>
      <c r="AR81" s="45" t="e">
        <f t="shared" si="133"/>
        <v>#REF!</v>
      </c>
      <c r="AS81" s="45" t="e">
        <f t="shared" si="134"/>
        <v>#REF!</v>
      </c>
      <c r="AT81" s="45" t="e">
        <f t="shared" si="135"/>
        <v>#REF!</v>
      </c>
      <c r="AU81" s="45" t="e">
        <f t="shared" si="136"/>
        <v>#REF!</v>
      </c>
      <c r="AV81" s="45" t="e">
        <f t="shared" si="137"/>
        <v>#REF!</v>
      </c>
      <c r="AW81" s="45" t="e">
        <f t="shared" si="138"/>
        <v>#REF!</v>
      </c>
      <c r="AX81" s="45" t="e">
        <f t="shared" si="139"/>
        <v>#REF!</v>
      </c>
      <c r="AY81" s="45" t="e">
        <f t="shared" si="140"/>
        <v>#REF!</v>
      </c>
      <c r="AZ81" s="45" t="e">
        <f t="shared" si="141"/>
        <v>#REF!</v>
      </c>
      <c r="BA81" s="45" t="e">
        <f t="shared" si="142"/>
        <v>#REF!</v>
      </c>
      <c r="BB81" s="45" t="e">
        <f t="shared" si="143"/>
        <v>#REF!</v>
      </c>
      <c r="BC81" s="45" t="e">
        <f t="shared" si="144"/>
        <v>#REF!</v>
      </c>
      <c r="BD81" s="45" t="e">
        <f t="shared" si="145"/>
        <v>#REF!</v>
      </c>
      <c r="BE81" s="45" t="e">
        <f t="shared" si="146"/>
        <v>#REF!</v>
      </c>
      <c r="BF81" s="45" t="e">
        <f t="shared" si="147"/>
        <v>#REF!</v>
      </c>
      <c r="BG81" s="45" t="e">
        <f t="shared" si="148"/>
        <v>#REF!</v>
      </c>
      <c r="BH81" s="45" t="e">
        <f t="shared" si="149"/>
        <v>#REF!</v>
      </c>
      <c r="BI81" s="45" t="e">
        <f t="shared" si="150"/>
        <v>#REF!</v>
      </c>
      <c r="BJ81" s="45" t="e">
        <f t="shared" si="151"/>
        <v>#REF!</v>
      </c>
      <c r="BK81" s="45"/>
      <c r="BL81" s="49">
        <v>80</v>
      </c>
      <c r="BM81" t="e">
        <f t="shared" si="206"/>
        <v>#REF!</v>
      </c>
      <c r="BN81" s="45" t="e">
        <f t="shared" si="211"/>
        <v>#REF!</v>
      </c>
      <c r="BO81" s="45">
        <f t="shared" si="152"/>
        <v>0</v>
      </c>
      <c r="BP81" s="45">
        <f t="shared" si="153"/>
        <v>0</v>
      </c>
      <c r="BQ81" s="45">
        <f t="shared" si="154"/>
        <v>0</v>
      </c>
      <c r="BR81" s="45">
        <f t="shared" si="155"/>
        <v>0</v>
      </c>
      <c r="BS81" s="45">
        <f t="shared" si="156"/>
        <v>0</v>
      </c>
      <c r="BT81" s="45">
        <f t="shared" si="157"/>
        <v>0</v>
      </c>
      <c r="BU81" s="45">
        <f t="shared" si="158"/>
        <v>0</v>
      </c>
      <c r="BV81" s="45">
        <f t="shared" si="159"/>
        <v>0</v>
      </c>
      <c r="BW81" s="45">
        <f t="shared" si="160"/>
        <v>0</v>
      </c>
      <c r="BX81" s="45">
        <f t="shared" si="161"/>
        <v>0</v>
      </c>
      <c r="BY81" s="45">
        <f t="shared" si="162"/>
        <v>0</v>
      </c>
      <c r="BZ81" s="45">
        <f t="shared" si="163"/>
        <v>0</v>
      </c>
      <c r="CA81" s="45">
        <f t="shared" si="164"/>
        <v>0</v>
      </c>
      <c r="CB81" s="45">
        <f t="shared" si="165"/>
        <v>0</v>
      </c>
      <c r="CC81" s="45">
        <f t="shared" si="166"/>
        <v>0</v>
      </c>
      <c r="CD81" s="45">
        <f t="shared" si="167"/>
        <v>0</v>
      </c>
      <c r="CE81" s="45">
        <f t="shared" si="168"/>
        <v>0</v>
      </c>
      <c r="CF81" s="45">
        <f t="shared" si="169"/>
        <v>0</v>
      </c>
      <c r="CG81" s="45">
        <f t="shared" si="170"/>
        <v>0</v>
      </c>
      <c r="CH81" s="45">
        <f t="shared" si="171"/>
        <v>0</v>
      </c>
      <c r="CI81" s="45">
        <f t="shared" si="172"/>
        <v>0</v>
      </c>
      <c r="CJ81" s="45">
        <f t="shared" si="173"/>
        <v>0</v>
      </c>
      <c r="CK81" s="45">
        <f t="shared" si="174"/>
        <v>0</v>
      </c>
      <c r="CL81" s="45">
        <f t="shared" si="175"/>
        <v>0</v>
      </c>
      <c r="CM81" s="45"/>
      <c r="CN81" s="106" t="e">
        <f t="shared" si="207"/>
        <v>#REF!</v>
      </c>
      <c r="CO81" s="106">
        <v>80</v>
      </c>
      <c r="CP81" s="101" t="e">
        <f t="shared" si="208"/>
        <v>#REF!</v>
      </c>
      <c r="CQ81" s="101" t="e">
        <f>CP81+COUNTIF($CP$2:CP81,CP81)-1</f>
        <v>#REF!</v>
      </c>
      <c r="CR81" s="103" t="str">
        <f t="shared" si="176"/>
        <v>Germany</v>
      </c>
      <c r="CS81" s="71" t="e">
        <f t="shared" si="209"/>
        <v>#REF!</v>
      </c>
      <c r="CT81" s="45" t="e">
        <f t="shared" si="177"/>
        <v>#REF!</v>
      </c>
      <c r="CU81" s="45" t="e">
        <f t="shared" si="178"/>
        <v>#REF!</v>
      </c>
      <c r="CV81" s="45" t="e">
        <f t="shared" si="179"/>
        <v>#REF!</v>
      </c>
      <c r="CW81" s="45" t="e">
        <f t="shared" si="180"/>
        <v>#REF!</v>
      </c>
      <c r="CX81" s="45" t="e">
        <f t="shared" si="181"/>
        <v>#REF!</v>
      </c>
      <c r="CY81" s="45" t="e">
        <f t="shared" si="182"/>
        <v>#REF!</v>
      </c>
      <c r="CZ81" s="45" t="e">
        <f t="shared" si="183"/>
        <v>#REF!</v>
      </c>
      <c r="DA81" s="45" t="e">
        <f t="shared" si="184"/>
        <v>#REF!</v>
      </c>
      <c r="DB81" s="45" t="e">
        <f t="shared" si="185"/>
        <v>#REF!</v>
      </c>
      <c r="DC81" s="45" t="e">
        <f t="shared" si="186"/>
        <v>#REF!</v>
      </c>
      <c r="DD81" s="45" t="e">
        <f t="shared" si="187"/>
        <v>#REF!</v>
      </c>
      <c r="DE81" s="45" t="e">
        <f t="shared" si="188"/>
        <v>#REF!</v>
      </c>
      <c r="DF81" s="45" t="e">
        <f t="shared" si="189"/>
        <v>#REF!</v>
      </c>
      <c r="DG81" s="45" t="e">
        <f t="shared" si="190"/>
        <v>#REF!</v>
      </c>
      <c r="DH81" s="45" t="e">
        <f t="shared" si="191"/>
        <v>#REF!</v>
      </c>
      <c r="DI81" s="45" t="e">
        <f t="shared" si="192"/>
        <v>#REF!</v>
      </c>
      <c r="DJ81" s="45" t="e">
        <f t="shared" si="193"/>
        <v>#REF!</v>
      </c>
      <c r="DK81" s="45" t="e">
        <f t="shared" si="194"/>
        <v>#REF!</v>
      </c>
      <c r="DL81" s="45" t="e">
        <f t="shared" si="195"/>
        <v>#REF!</v>
      </c>
      <c r="DM81" s="45" t="e">
        <f t="shared" si="196"/>
        <v>#REF!</v>
      </c>
      <c r="DN81" s="45" t="e">
        <f t="shared" si="197"/>
        <v>#REF!</v>
      </c>
      <c r="DO81" s="45" t="e">
        <f t="shared" si="198"/>
        <v>#REF!</v>
      </c>
      <c r="DP81" s="45" t="e">
        <f t="shared" si="199"/>
        <v>#REF!</v>
      </c>
      <c r="DQ81" s="45" t="e">
        <f t="shared" si="200"/>
        <v>#REF!</v>
      </c>
    </row>
    <row r="82" spans="1:121">
      <c r="A82" s="101">
        <v>81</v>
      </c>
      <c r="B82" s="135" t="e">
        <f t="shared" si="201"/>
        <v>#REF!</v>
      </c>
      <c r="C82" s="136" t="e">
        <f>B82+COUNTIF(B$2:$B82,B82)-1</f>
        <v>#REF!</v>
      </c>
      <c r="D82" s="137" t="str">
        <f>Tables!AI82</f>
        <v>Ghana</v>
      </c>
      <c r="E82" s="138" t="e">
        <f t="shared" si="202"/>
        <v>#REF!</v>
      </c>
      <c r="F82" s="47" t="e">
        <f>SUMIFS(#REF!,#REF!,'Graph Tables'!$D82)</f>
        <v>#REF!</v>
      </c>
      <c r="G82" s="47" t="e">
        <f>SUMIFS(#REF!,#REF!,'Graph Tables'!$D82)</f>
        <v>#REF!</v>
      </c>
      <c r="H82" s="47" t="e">
        <f>SUMIFS(#REF!,#REF!,'Graph Tables'!$D82)</f>
        <v>#REF!</v>
      </c>
      <c r="I82" s="47" t="e">
        <f>SUMIFS(#REF!,#REF!,'Graph Tables'!$D82)</f>
        <v>#REF!</v>
      </c>
      <c r="J82" s="47" t="e">
        <f>SUMIFS(#REF!,#REF!,'Graph Tables'!$D82)</f>
        <v>#REF!</v>
      </c>
      <c r="K82" s="47" t="e">
        <f>SUMIFS(#REF!,#REF!,'Graph Tables'!$D82)</f>
        <v>#REF!</v>
      </c>
      <c r="L82" s="47" t="e">
        <f>SUMIFS(#REF!,#REF!,'Graph Tables'!$D82)</f>
        <v>#REF!</v>
      </c>
      <c r="M82" s="47" t="e">
        <f>SUMIFS(#REF!,#REF!,'Graph Tables'!$D82)</f>
        <v>#REF!</v>
      </c>
      <c r="N82" s="47" t="e">
        <f>SUMIFS(#REF!,#REF!,'Graph Tables'!$D82)</f>
        <v>#REF!</v>
      </c>
      <c r="O82" s="47" t="e">
        <f>SUMIFS(#REF!,#REF!,'Graph Tables'!$D82)</f>
        <v>#REF!</v>
      </c>
      <c r="P82" s="47" t="e">
        <f>SUMIFS(#REF!,#REF!,'Graph Tables'!$D82)</f>
        <v>#REF!</v>
      </c>
      <c r="Q82" s="47" t="e">
        <f>SUMIFS(#REF!,#REF!,'Graph Tables'!$D82)</f>
        <v>#REF!</v>
      </c>
      <c r="R82" s="47" t="e">
        <f>SUMIFS(#REF!,#REF!,'Graph Tables'!$D82)</f>
        <v>#REF!</v>
      </c>
      <c r="S82" s="47" t="e">
        <f>SUMIFS(#REF!,#REF!,'Graph Tables'!$D82)</f>
        <v>#REF!</v>
      </c>
      <c r="T82" s="47" t="e">
        <f>SUMIFS(#REF!,#REF!,'Graph Tables'!$D82)</f>
        <v>#REF!</v>
      </c>
      <c r="U82" s="47" t="e">
        <f>SUMIFS(#REF!,#REF!,'Graph Tables'!$D82)</f>
        <v>#REF!</v>
      </c>
      <c r="V82" s="47" t="e">
        <f>SUMIFS(#REF!,#REF!,'Graph Tables'!$D82)</f>
        <v>#REF!</v>
      </c>
      <c r="W82" s="47" t="e">
        <f>SUMIFS(#REF!,#REF!,'Graph Tables'!$D82)</f>
        <v>#REF!</v>
      </c>
      <c r="X82" s="47" t="e">
        <f>SUMIFS(#REF!,#REF!,'Graph Tables'!$D82)</f>
        <v>#REF!</v>
      </c>
      <c r="Y82" s="47" t="e">
        <f>SUMIFS(#REF!,#REF!,'Graph Tables'!$D82)</f>
        <v>#REF!</v>
      </c>
      <c r="Z82" s="47" t="e">
        <f>SUMIFS(#REF!,#REF!,'Graph Tables'!$D82)</f>
        <v>#REF!</v>
      </c>
      <c r="AA82" s="47" t="e">
        <f>SUMIFS(#REF!,#REF!,'Graph Tables'!$D82)</f>
        <v>#REF!</v>
      </c>
      <c r="AB82" s="47" t="e">
        <f>SUMIFS(#REF!,#REF!,'Graph Tables'!$D82)</f>
        <v>#REF!</v>
      </c>
      <c r="AC82" s="47" t="e">
        <f>SUMIFS(#REF!,#REF!,'Graph Tables'!$D82)</f>
        <v>#REF!</v>
      </c>
      <c r="AD82" s="47"/>
      <c r="AE82" s="49">
        <v>81</v>
      </c>
      <c r="AF82" t="e">
        <f t="shared" si="203"/>
        <v>#REF!</v>
      </c>
      <c r="AG82" s="45" t="e">
        <f t="shared" si="210"/>
        <v>#REF!</v>
      </c>
      <c r="AH82" s="47"/>
      <c r="AI82" s="101" t="e">
        <f t="shared" si="204"/>
        <v>#REF!</v>
      </c>
      <c r="AJ82" s="101" t="e">
        <f>AI82+COUNTIF(AI$2:$AI82,AI82)-1</f>
        <v>#REF!</v>
      </c>
      <c r="AK82" s="103" t="str">
        <f t="shared" si="127"/>
        <v>Ghana</v>
      </c>
      <c r="AL82" s="71" t="e">
        <f t="shared" si="205"/>
        <v>#REF!</v>
      </c>
      <c r="AM82" s="45" t="e">
        <f t="shared" si="128"/>
        <v>#REF!</v>
      </c>
      <c r="AN82" s="45" t="e">
        <f t="shared" si="129"/>
        <v>#REF!</v>
      </c>
      <c r="AO82" s="45" t="e">
        <f t="shared" si="130"/>
        <v>#REF!</v>
      </c>
      <c r="AP82" s="45" t="e">
        <f t="shared" si="131"/>
        <v>#REF!</v>
      </c>
      <c r="AQ82" s="45" t="e">
        <f t="shared" si="132"/>
        <v>#REF!</v>
      </c>
      <c r="AR82" s="45" t="e">
        <f t="shared" si="133"/>
        <v>#REF!</v>
      </c>
      <c r="AS82" s="45" t="e">
        <f t="shared" si="134"/>
        <v>#REF!</v>
      </c>
      <c r="AT82" s="45" t="e">
        <f t="shared" si="135"/>
        <v>#REF!</v>
      </c>
      <c r="AU82" s="45" t="e">
        <f t="shared" si="136"/>
        <v>#REF!</v>
      </c>
      <c r="AV82" s="45" t="e">
        <f t="shared" si="137"/>
        <v>#REF!</v>
      </c>
      <c r="AW82" s="45" t="e">
        <f t="shared" si="138"/>
        <v>#REF!</v>
      </c>
      <c r="AX82" s="45" t="e">
        <f t="shared" si="139"/>
        <v>#REF!</v>
      </c>
      <c r="AY82" s="45" t="e">
        <f t="shared" si="140"/>
        <v>#REF!</v>
      </c>
      <c r="AZ82" s="45" t="e">
        <f t="shared" si="141"/>
        <v>#REF!</v>
      </c>
      <c r="BA82" s="45" t="e">
        <f t="shared" si="142"/>
        <v>#REF!</v>
      </c>
      <c r="BB82" s="45" t="e">
        <f t="shared" si="143"/>
        <v>#REF!</v>
      </c>
      <c r="BC82" s="45" t="e">
        <f t="shared" si="144"/>
        <v>#REF!</v>
      </c>
      <c r="BD82" s="45" t="e">
        <f t="shared" si="145"/>
        <v>#REF!</v>
      </c>
      <c r="BE82" s="45" t="e">
        <f t="shared" si="146"/>
        <v>#REF!</v>
      </c>
      <c r="BF82" s="45" t="e">
        <f t="shared" si="147"/>
        <v>#REF!</v>
      </c>
      <c r="BG82" s="45" t="e">
        <f t="shared" si="148"/>
        <v>#REF!</v>
      </c>
      <c r="BH82" s="45" t="e">
        <f t="shared" si="149"/>
        <v>#REF!</v>
      </c>
      <c r="BI82" s="45" t="e">
        <f t="shared" si="150"/>
        <v>#REF!</v>
      </c>
      <c r="BJ82" s="45" t="e">
        <f t="shared" si="151"/>
        <v>#REF!</v>
      </c>
      <c r="BK82" s="45"/>
      <c r="BL82" s="49">
        <v>81</v>
      </c>
      <c r="BM82" t="e">
        <f t="shared" si="206"/>
        <v>#REF!</v>
      </c>
      <c r="BN82" s="45" t="e">
        <f t="shared" si="211"/>
        <v>#REF!</v>
      </c>
      <c r="BO82" s="45">
        <f t="shared" si="152"/>
        <v>0</v>
      </c>
      <c r="BP82" s="45">
        <f t="shared" si="153"/>
        <v>0</v>
      </c>
      <c r="BQ82" s="45">
        <f t="shared" si="154"/>
        <v>0</v>
      </c>
      <c r="BR82" s="45">
        <f t="shared" si="155"/>
        <v>0</v>
      </c>
      <c r="BS82" s="45">
        <f t="shared" si="156"/>
        <v>0</v>
      </c>
      <c r="BT82" s="45">
        <f t="shared" si="157"/>
        <v>0</v>
      </c>
      <c r="BU82" s="45">
        <f t="shared" si="158"/>
        <v>0</v>
      </c>
      <c r="BV82" s="45">
        <f t="shared" si="159"/>
        <v>0</v>
      </c>
      <c r="BW82" s="45">
        <f t="shared" si="160"/>
        <v>0</v>
      </c>
      <c r="BX82" s="45">
        <f t="shared" si="161"/>
        <v>0</v>
      </c>
      <c r="BY82" s="45">
        <f t="shared" si="162"/>
        <v>0</v>
      </c>
      <c r="BZ82" s="45">
        <f t="shared" si="163"/>
        <v>0</v>
      </c>
      <c r="CA82" s="45">
        <f t="shared" si="164"/>
        <v>0</v>
      </c>
      <c r="CB82" s="45">
        <f t="shared" si="165"/>
        <v>0</v>
      </c>
      <c r="CC82" s="45">
        <f t="shared" si="166"/>
        <v>0</v>
      </c>
      <c r="CD82" s="45">
        <f t="shared" si="167"/>
        <v>0</v>
      </c>
      <c r="CE82" s="45">
        <f t="shared" si="168"/>
        <v>0</v>
      </c>
      <c r="CF82" s="45">
        <f t="shared" si="169"/>
        <v>0</v>
      </c>
      <c r="CG82" s="45">
        <f t="shared" si="170"/>
        <v>0</v>
      </c>
      <c r="CH82" s="45">
        <f t="shared" si="171"/>
        <v>0</v>
      </c>
      <c r="CI82" s="45">
        <f t="shared" si="172"/>
        <v>0</v>
      </c>
      <c r="CJ82" s="45">
        <f t="shared" si="173"/>
        <v>0</v>
      </c>
      <c r="CK82" s="45">
        <f t="shared" si="174"/>
        <v>0</v>
      </c>
      <c r="CL82" s="45">
        <f t="shared" si="175"/>
        <v>0</v>
      </c>
      <c r="CM82" s="45"/>
      <c r="CN82" s="106" t="e">
        <f t="shared" si="207"/>
        <v>#REF!</v>
      </c>
      <c r="CO82" s="106">
        <v>81</v>
      </c>
      <c r="CP82" s="101" t="e">
        <f t="shared" si="208"/>
        <v>#REF!</v>
      </c>
      <c r="CQ82" s="101" t="e">
        <f>CP82+COUNTIF($CP$2:CP82,CP82)-1</f>
        <v>#REF!</v>
      </c>
      <c r="CR82" s="103" t="str">
        <f t="shared" si="176"/>
        <v>Ghana</v>
      </c>
      <c r="CS82" s="71" t="e">
        <f t="shared" si="209"/>
        <v>#REF!</v>
      </c>
      <c r="CT82" s="45" t="e">
        <f t="shared" si="177"/>
        <v>#REF!</v>
      </c>
      <c r="CU82" s="45" t="e">
        <f t="shared" si="178"/>
        <v>#REF!</v>
      </c>
      <c r="CV82" s="45" t="e">
        <f t="shared" si="179"/>
        <v>#REF!</v>
      </c>
      <c r="CW82" s="45" t="e">
        <f t="shared" si="180"/>
        <v>#REF!</v>
      </c>
      <c r="CX82" s="45" t="e">
        <f t="shared" si="181"/>
        <v>#REF!</v>
      </c>
      <c r="CY82" s="45" t="e">
        <f t="shared" si="182"/>
        <v>#REF!</v>
      </c>
      <c r="CZ82" s="45" t="e">
        <f t="shared" si="183"/>
        <v>#REF!</v>
      </c>
      <c r="DA82" s="45" t="e">
        <f t="shared" si="184"/>
        <v>#REF!</v>
      </c>
      <c r="DB82" s="45" t="e">
        <f t="shared" si="185"/>
        <v>#REF!</v>
      </c>
      <c r="DC82" s="45" t="e">
        <f t="shared" si="186"/>
        <v>#REF!</v>
      </c>
      <c r="DD82" s="45" t="e">
        <f t="shared" si="187"/>
        <v>#REF!</v>
      </c>
      <c r="DE82" s="45" t="e">
        <f t="shared" si="188"/>
        <v>#REF!</v>
      </c>
      <c r="DF82" s="45" t="e">
        <f t="shared" si="189"/>
        <v>#REF!</v>
      </c>
      <c r="DG82" s="45" t="e">
        <f t="shared" si="190"/>
        <v>#REF!</v>
      </c>
      <c r="DH82" s="45" t="e">
        <f t="shared" si="191"/>
        <v>#REF!</v>
      </c>
      <c r="DI82" s="45" t="e">
        <f t="shared" si="192"/>
        <v>#REF!</v>
      </c>
      <c r="DJ82" s="45" t="e">
        <f t="shared" si="193"/>
        <v>#REF!</v>
      </c>
      <c r="DK82" s="45" t="e">
        <f t="shared" si="194"/>
        <v>#REF!</v>
      </c>
      <c r="DL82" s="45" t="e">
        <f t="shared" si="195"/>
        <v>#REF!</v>
      </c>
      <c r="DM82" s="45" t="e">
        <f t="shared" si="196"/>
        <v>#REF!</v>
      </c>
      <c r="DN82" s="45" t="e">
        <f t="shared" si="197"/>
        <v>#REF!</v>
      </c>
      <c r="DO82" s="45" t="e">
        <f t="shared" si="198"/>
        <v>#REF!</v>
      </c>
      <c r="DP82" s="45" t="e">
        <f t="shared" si="199"/>
        <v>#REF!</v>
      </c>
      <c r="DQ82" s="45" t="e">
        <f t="shared" si="200"/>
        <v>#REF!</v>
      </c>
    </row>
    <row r="83" spans="1:121">
      <c r="A83" s="101">
        <v>82</v>
      </c>
      <c r="B83" s="135" t="e">
        <f t="shared" si="201"/>
        <v>#REF!</v>
      </c>
      <c r="C83" s="136" t="e">
        <f>B83+COUNTIF(B$2:$B83,B83)-1</f>
        <v>#REF!</v>
      </c>
      <c r="D83" s="137" t="str">
        <f>Tables!AI83</f>
        <v>Gibraltar</v>
      </c>
      <c r="E83" s="138" t="e">
        <f t="shared" si="202"/>
        <v>#REF!</v>
      </c>
      <c r="F83" s="47" t="e">
        <f>SUMIFS(#REF!,#REF!,'Graph Tables'!$D83)</f>
        <v>#REF!</v>
      </c>
      <c r="G83" s="47" t="e">
        <f>SUMIFS(#REF!,#REF!,'Graph Tables'!$D83)</f>
        <v>#REF!</v>
      </c>
      <c r="H83" s="47" t="e">
        <f>SUMIFS(#REF!,#REF!,'Graph Tables'!$D83)</f>
        <v>#REF!</v>
      </c>
      <c r="I83" s="47" t="e">
        <f>SUMIFS(#REF!,#REF!,'Graph Tables'!$D83)</f>
        <v>#REF!</v>
      </c>
      <c r="J83" s="47" t="e">
        <f>SUMIFS(#REF!,#REF!,'Graph Tables'!$D83)</f>
        <v>#REF!</v>
      </c>
      <c r="K83" s="47" t="e">
        <f>SUMIFS(#REF!,#REF!,'Graph Tables'!$D83)</f>
        <v>#REF!</v>
      </c>
      <c r="L83" s="47" t="e">
        <f>SUMIFS(#REF!,#REF!,'Graph Tables'!$D83)</f>
        <v>#REF!</v>
      </c>
      <c r="M83" s="47" t="e">
        <f>SUMIFS(#REF!,#REF!,'Graph Tables'!$D83)</f>
        <v>#REF!</v>
      </c>
      <c r="N83" s="47" t="e">
        <f>SUMIFS(#REF!,#REF!,'Graph Tables'!$D83)</f>
        <v>#REF!</v>
      </c>
      <c r="O83" s="47" t="e">
        <f>SUMIFS(#REF!,#REF!,'Graph Tables'!$D83)</f>
        <v>#REF!</v>
      </c>
      <c r="P83" s="47" t="e">
        <f>SUMIFS(#REF!,#REF!,'Graph Tables'!$D83)</f>
        <v>#REF!</v>
      </c>
      <c r="Q83" s="47" t="e">
        <f>SUMIFS(#REF!,#REF!,'Graph Tables'!$D83)</f>
        <v>#REF!</v>
      </c>
      <c r="R83" s="47" t="e">
        <f>SUMIFS(#REF!,#REF!,'Graph Tables'!$D83)</f>
        <v>#REF!</v>
      </c>
      <c r="S83" s="47" t="e">
        <f>SUMIFS(#REF!,#REF!,'Graph Tables'!$D83)</f>
        <v>#REF!</v>
      </c>
      <c r="T83" s="47" t="e">
        <f>SUMIFS(#REF!,#REF!,'Graph Tables'!$D83)</f>
        <v>#REF!</v>
      </c>
      <c r="U83" s="47" t="e">
        <f>SUMIFS(#REF!,#REF!,'Graph Tables'!$D83)</f>
        <v>#REF!</v>
      </c>
      <c r="V83" s="47" t="e">
        <f>SUMIFS(#REF!,#REF!,'Graph Tables'!$D83)</f>
        <v>#REF!</v>
      </c>
      <c r="W83" s="47" t="e">
        <f>SUMIFS(#REF!,#REF!,'Graph Tables'!$D83)</f>
        <v>#REF!</v>
      </c>
      <c r="X83" s="47" t="e">
        <f>SUMIFS(#REF!,#REF!,'Graph Tables'!$D83)</f>
        <v>#REF!</v>
      </c>
      <c r="Y83" s="47" t="e">
        <f>SUMIFS(#REF!,#REF!,'Graph Tables'!$D83)</f>
        <v>#REF!</v>
      </c>
      <c r="Z83" s="47" t="e">
        <f>SUMIFS(#REF!,#REF!,'Graph Tables'!$D83)</f>
        <v>#REF!</v>
      </c>
      <c r="AA83" s="47" t="e">
        <f>SUMIFS(#REF!,#REF!,'Graph Tables'!$D83)</f>
        <v>#REF!</v>
      </c>
      <c r="AB83" s="47" t="e">
        <f>SUMIFS(#REF!,#REF!,'Graph Tables'!$D83)</f>
        <v>#REF!</v>
      </c>
      <c r="AC83" s="47" t="e">
        <f>SUMIFS(#REF!,#REF!,'Graph Tables'!$D83)</f>
        <v>#REF!</v>
      </c>
      <c r="AD83" s="47"/>
      <c r="AE83" s="49">
        <v>82</v>
      </c>
      <c r="AF83" t="e">
        <f t="shared" si="203"/>
        <v>#REF!</v>
      </c>
      <c r="AG83" s="45" t="e">
        <f t="shared" si="210"/>
        <v>#REF!</v>
      </c>
      <c r="AH83" s="47"/>
      <c r="AI83" s="101" t="e">
        <f t="shared" si="204"/>
        <v>#REF!</v>
      </c>
      <c r="AJ83" s="101" t="e">
        <f>AI83+COUNTIF(AI$2:$AI83,AI83)-1</f>
        <v>#REF!</v>
      </c>
      <c r="AK83" s="103" t="str">
        <f t="shared" si="127"/>
        <v>Gibraltar</v>
      </c>
      <c r="AL83" s="71" t="e">
        <f t="shared" si="205"/>
        <v>#REF!</v>
      </c>
      <c r="AM83" s="45" t="e">
        <f t="shared" si="128"/>
        <v>#REF!</v>
      </c>
      <c r="AN83" s="45" t="e">
        <f t="shared" si="129"/>
        <v>#REF!</v>
      </c>
      <c r="AO83" s="45" t="e">
        <f t="shared" si="130"/>
        <v>#REF!</v>
      </c>
      <c r="AP83" s="45" t="e">
        <f t="shared" si="131"/>
        <v>#REF!</v>
      </c>
      <c r="AQ83" s="45" t="e">
        <f t="shared" si="132"/>
        <v>#REF!</v>
      </c>
      <c r="AR83" s="45" t="e">
        <f t="shared" si="133"/>
        <v>#REF!</v>
      </c>
      <c r="AS83" s="45" t="e">
        <f t="shared" si="134"/>
        <v>#REF!</v>
      </c>
      <c r="AT83" s="45" t="e">
        <f t="shared" si="135"/>
        <v>#REF!</v>
      </c>
      <c r="AU83" s="45" t="e">
        <f t="shared" si="136"/>
        <v>#REF!</v>
      </c>
      <c r="AV83" s="45" t="e">
        <f t="shared" si="137"/>
        <v>#REF!</v>
      </c>
      <c r="AW83" s="45" t="e">
        <f t="shared" si="138"/>
        <v>#REF!</v>
      </c>
      <c r="AX83" s="45" t="e">
        <f t="shared" si="139"/>
        <v>#REF!</v>
      </c>
      <c r="AY83" s="45" t="e">
        <f t="shared" si="140"/>
        <v>#REF!</v>
      </c>
      <c r="AZ83" s="45" t="e">
        <f t="shared" si="141"/>
        <v>#REF!</v>
      </c>
      <c r="BA83" s="45" t="e">
        <f t="shared" si="142"/>
        <v>#REF!</v>
      </c>
      <c r="BB83" s="45" t="e">
        <f t="shared" si="143"/>
        <v>#REF!</v>
      </c>
      <c r="BC83" s="45" t="e">
        <f t="shared" si="144"/>
        <v>#REF!</v>
      </c>
      <c r="BD83" s="45" t="e">
        <f t="shared" si="145"/>
        <v>#REF!</v>
      </c>
      <c r="BE83" s="45" t="e">
        <f t="shared" si="146"/>
        <v>#REF!</v>
      </c>
      <c r="BF83" s="45" t="e">
        <f t="shared" si="147"/>
        <v>#REF!</v>
      </c>
      <c r="BG83" s="45" t="e">
        <f t="shared" si="148"/>
        <v>#REF!</v>
      </c>
      <c r="BH83" s="45" t="e">
        <f t="shared" si="149"/>
        <v>#REF!</v>
      </c>
      <c r="BI83" s="45" t="e">
        <f t="shared" si="150"/>
        <v>#REF!</v>
      </c>
      <c r="BJ83" s="45" t="e">
        <f t="shared" si="151"/>
        <v>#REF!</v>
      </c>
      <c r="BK83" s="45"/>
      <c r="BL83" s="49">
        <v>82</v>
      </c>
      <c r="BM83" t="e">
        <f t="shared" si="206"/>
        <v>#REF!</v>
      </c>
      <c r="BN83" s="45" t="e">
        <f t="shared" si="211"/>
        <v>#REF!</v>
      </c>
      <c r="BO83" s="45">
        <f t="shared" si="152"/>
        <v>0</v>
      </c>
      <c r="BP83" s="45">
        <f t="shared" si="153"/>
        <v>0</v>
      </c>
      <c r="BQ83" s="45">
        <f t="shared" si="154"/>
        <v>0</v>
      </c>
      <c r="BR83" s="45">
        <f t="shared" si="155"/>
        <v>0</v>
      </c>
      <c r="BS83" s="45">
        <f t="shared" si="156"/>
        <v>0</v>
      </c>
      <c r="BT83" s="45">
        <f t="shared" si="157"/>
        <v>0</v>
      </c>
      <c r="BU83" s="45">
        <f t="shared" si="158"/>
        <v>0</v>
      </c>
      <c r="BV83" s="45">
        <f t="shared" si="159"/>
        <v>0</v>
      </c>
      <c r="BW83" s="45">
        <f t="shared" si="160"/>
        <v>0</v>
      </c>
      <c r="BX83" s="45">
        <f t="shared" si="161"/>
        <v>0</v>
      </c>
      <c r="BY83" s="45">
        <f t="shared" si="162"/>
        <v>0</v>
      </c>
      <c r="BZ83" s="45">
        <f t="shared" si="163"/>
        <v>0</v>
      </c>
      <c r="CA83" s="45">
        <f t="shared" si="164"/>
        <v>0</v>
      </c>
      <c r="CB83" s="45">
        <f t="shared" si="165"/>
        <v>0</v>
      </c>
      <c r="CC83" s="45">
        <f t="shared" si="166"/>
        <v>0</v>
      </c>
      <c r="CD83" s="45">
        <f t="shared" si="167"/>
        <v>0</v>
      </c>
      <c r="CE83" s="45">
        <f t="shared" si="168"/>
        <v>0</v>
      </c>
      <c r="CF83" s="45">
        <f t="shared" si="169"/>
        <v>0</v>
      </c>
      <c r="CG83" s="45">
        <f t="shared" si="170"/>
        <v>0</v>
      </c>
      <c r="CH83" s="45">
        <f t="shared" si="171"/>
        <v>0</v>
      </c>
      <c r="CI83" s="45">
        <f t="shared" si="172"/>
        <v>0</v>
      </c>
      <c r="CJ83" s="45">
        <f t="shared" si="173"/>
        <v>0</v>
      </c>
      <c r="CK83" s="45">
        <f t="shared" si="174"/>
        <v>0</v>
      </c>
      <c r="CL83" s="45">
        <f t="shared" si="175"/>
        <v>0</v>
      </c>
      <c r="CM83" s="45"/>
      <c r="CN83" s="106" t="e">
        <f t="shared" si="207"/>
        <v>#REF!</v>
      </c>
      <c r="CO83" s="106">
        <v>82</v>
      </c>
      <c r="CP83" s="101" t="e">
        <f t="shared" si="208"/>
        <v>#REF!</v>
      </c>
      <c r="CQ83" s="101" t="e">
        <f>CP83+COUNTIF($CP$2:CP83,CP83)-1</f>
        <v>#REF!</v>
      </c>
      <c r="CR83" s="103" t="str">
        <f t="shared" si="176"/>
        <v>Gibraltar</v>
      </c>
      <c r="CS83" s="71" t="e">
        <f t="shared" si="209"/>
        <v>#REF!</v>
      </c>
      <c r="CT83" s="45" t="e">
        <f t="shared" si="177"/>
        <v>#REF!</v>
      </c>
      <c r="CU83" s="45" t="e">
        <f t="shared" si="178"/>
        <v>#REF!</v>
      </c>
      <c r="CV83" s="45" t="e">
        <f t="shared" si="179"/>
        <v>#REF!</v>
      </c>
      <c r="CW83" s="45" t="e">
        <f t="shared" si="180"/>
        <v>#REF!</v>
      </c>
      <c r="CX83" s="45" t="e">
        <f t="shared" si="181"/>
        <v>#REF!</v>
      </c>
      <c r="CY83" s="45" t="e">
        <f t="shared" si="182"/>
        <v>#REF!</v>
      </c>
      <c r="CZ83" s="45" t="e">
        <f t="shared" si="183"/>
        <v>#REF!</v>
      </c>
      <c r="DA83" s="45" t="e">
        <f t="shared" si="184"/>
        <v>#REF!</v>
      </c>
      <c r="DB83" s="45" t="e">
        <f t="shared" si="185"/>
        <v>#REF!</v>
      </c>
      <c r="DC83" s="45" t="e">
        <f t="shared" si="186"/>
        <v>#REF!</v>
      </c>
      <c r="DD83" s="45" t="e">
        <f t="shared" si="187"/>
        <v>#REF!</v>
      </c>
      <c r="DE83" s="45" t="e">
        <f t="shared" si="188"/>
        <v>#REF!</v>
      </c>
      <c r="DF83" s="45" t="e">
        <f t="shared" si="189"/>
        <v>#REF!</v>
      </c>
      <c r="DG83" s="45" t="e">
        <f t="shared" si="190"/>
        <v>#REF!</v>
      </c>
      <c r="DH83" s="45" t="e">
        <f t="shared" si="191"/>
        <v>#REF!</v>
      </c>
      <c r="DI83" s="45" t="e">
        <f t="shared" si="192"/>
        <v>#REF!</v>
      </c>
      <c r="DJ83" s="45" t="e">
        <f t="shared" si="193"/>
        <v>#REF!</v>
      </c>
      <c r="DK83" s="45" t="e">
        <f t="shared" si="194"/>
        <v>#REF!</v>
      </c>
      <c r="DL83" s="45" t="e">
        <f t="shared" si="195"/>
        <v>#REF!</v>
      </c>
      <c r="DM83" s="45" t="e">
        <f t="shared" si="196"/>
        <v>#REF!</v>
      </c>
      <c r="DN83" s="45" t="e">
        <f t="shared" si="197"/>
        <v>#REF!</v>
      </c>
      <c r="DO83" s="45" t="e">
        <f t="shared" si="198"/>
        <v>#REF!</v>
      </c>
      <c r="DP83" s="45" t="e">
        <f t="shared" si="199"/>
        <v>#REF!</v>
      </c>
      <c r="DQ83" s="45" t="e">
        <f t="shared" si="200"/>
        <v>#REF!</v>
      </c>
    </row>
    <row r="84" spans="1:121">
      <c r="A84" s="101">
        <v>83</v>
      </c>
      <c r="B84" s="135" t="e">
        <f t="shared" si="201"/>
        <v>#REF!</v>
      </c>
      <c r="C84" s="136" t="e">
        <f>B84+COUNTIF(B$2:$B84,B84)-1</f>
        <v>#REF!</v>
      </c>
      <c r="D84" s="137" t="str">
        <f>Tables!AI84</f>
        <v>Greece</v>
      </c>
      <c r="E84" s="138" t="e">
        <f t="shared" si="202"/>
        <v>#REF!</v>
      </c>
      <c r="F84" s="47" t="e">
        <f>SUMIFS(#REF!,#REF!,'Graph Tables'!$D84)</f>
        <v>#REF!</v>
      </c>
      <c r="G84" s="47" t="e">
        <f>SUMIFS(#REF!,#REF!,'Graph Tables'!$D84)</f>
        <v>#REF!</v>
      </c>
      <c r="H84" s="47" t="e">
        <f>SUMIFS(#REF!,#REF!,'Graph Tables'!$D84)</f>
        <v>#REF!</v>
      </c>
      <c r="I84" s="47" t="e">
        <f>SUMIFS(#REF!,#REF!,'Graph Tables'!$D84)</f>
        <v>#REF!</v>
      </c>
      <c r="J84" s="47" t="e">
        <f>SUMIFS(#REF!,#REF!,'Graph Tables'!$D84)</f>
        <v>#REF!</v>
      </c>
      <c r="K84" s="47" t="e">
        <f>SUMIFS(#REF!,#REF!,'Graph Tables'!$D84)</f>
        <v>#REF!</v>
      </c>
      <c r="L84" s="47" t="e">
        <f>SUMIFS(#REF!,#REF!,'Graph Tables'!$D84)</f>
        <v>#REF!</v>
      </c>
      <c r="M84" s="47" t="e">
        <f>SUMIFS(#REF!,#REF!,'Graph Tables'!$D84)</f>
        <v>#REF!</v>
      </c>
      <c r="N84" s="47" t="e">
        <f>SUMIFS(#REF!,#REF!,'Graph Tables'!$D84)</f>
        <v>#REF!</v>
      </c>
      <c r="O84" s="47" t="e">
        <f>SUMIFS(#REF!,#REF!,'Graph Tables'!$D84)</f>
        <v>#REF!</v>
      </c>
      <c r="P84" s="47" t="e">
        <f>SUMIFS(#REF!,#REF!,'Graph Tables'!$D84)</f>
        <v>#REF!</v>
      </c>
      <c r="Q84" s="47" t="e">
        <f>SUMIFS(#REF!,#REF!,'Graph Tables'!$D84)</f>
        <v>#REF!</v>
      </c>
      <c r="R84" s="47" t="e">
        <f>SUMIFS(#REF!,#REF!,'Graph Tables'!$D84)</f>
        <v>#REF!</v>
      </c>
      <c r="S84" s="47" t="e">
        <f>SUMIFS(#REF!,#REF!,'Graph Tables'!$D84)</f>
        <v>#REF!</v>
      </c>
      <c r="T84" s="47" t="e">
        <f>SUMIFS(#REF!,#REF!,'Graph Tables'!$D84)</f>
        <v>#REF!</v>
      </c>
      <c r="U84" s="47" t="e">
        <f>SUMIFS(#REF!,#REF!,'Graph Tables'!$D84)</f>
        <v>#REF!</v>
      </c>
      <c r="V84" s="47" t="e">
        <f>SUMIFS(#REF!,#REF!,'Graph Tables'!$D84)</f>
        <v>#REF!</v>
      </c>
      <c r="W84" s="47" t="e">
        <f>SUMIFS(#REF!,#REF!,'Graph Tables'!$D84)</f>
        <v>#REF!</v>
      </c>
      <c r="X84" s="47" t="e">
        <f>SUMIFS(#REF!,#REF!,'Graph Tables'!$D84)</f>
        <v>#REF!</v>
      </c>
      <c r="Y84" s="47" t="e">
        <f>SUMIFS(#REF!,#REF!,'Graph Tables'!$D84)</f>
        <v>#REF!</v>
      </c>
      <c r="Z84" s="47" t="e">
        <f>SUMIFS(#REF!,#REF!,'Graph Tables'!$D84)</f>
        <v>#REF!</v>
      </c>
      <c r="AA84" s="47" t="e">
        <f>SUMIFS(#REF!,#REF!,'Graph Tables'!$D84)</f>
        <v>#REF!</v>
      </c>
      <c r="AB84" s="47" t="e">
        <f>SUMIFS(#REF!,#REF!,'Graph Tables'!$D84)</f>
        <v>#REF!</v>
      </c>
      <c r="AC84" s="47" t="e">
        <f>SUMIFS(#REF!,#REF!,'Graph Tables'!$D84)</f>
        <v>#REF!</v>
      </c>
      <c r="AD84" s="47"/>
      <c r="AE84" s="49">
        <v>83</v>
      </c>
      <c r="AF84" t="e">
        <f t="shared" si="203"/>
        <v>#REF!</v>
      </c>
      <c r="AG84" s="45" t="e">
        <f t="shared" si="210"/>
        <v>#REF!</v>
      </c>
      <c r="AH84" s="47"/>
      <c r="AI84" s="101" t="e">
        <f t="shared" si="204"/>
        <v>#REF!</v>
      </c>
      <c r="AJ84" s="101" t="e">
        <f>AI84+COUNTIF(AI$2:$AI84,AI84)-1</f>
        <v>#REF!</v>
      </c>
      <c r="AK84" s="103" t="str">
        <f t="shared" si="127"/>
        <v>Greece</v>
      </c>
      <c r="AL84" s="71" t="e">
        <f t="shared" si="205"/>
        <v>#REF!</v>
      </c>
      <c r="AM84" s="45" t="e">
        <f t="shared" si="128"/>
        <v>#REF!</v>
      </c>
      <c r="AN84" s="45" t="e">
        <f t="shared" si="129"/>
        <v>#REF!</v>
      </c>
      <c r="AO84" s="45" t="e">
        <f t="shared" si="130"/>
        <v>#REF!</v>
      </c>
      <c r="AP84" s="45" t="e">
        <f t="shared" si="131"/>
        <v>#REF!</v>
      </c>
      <c r="AQ84" s="45" t="e">
        <f t="shared" si="132"/>
        <v>#REF!</v>
      </c>
      <c r="AR84" s="45" t="e">
        <f t="shared" si="133"/>
        <v>#REF!</v>
      </c>
      <c r="AS84" s="45" t="e">
        <f t="shared" si="134"/>
        <v>#REF!</v>
      </c>
      <c r="AT84" s="45" t="e">
        <f t="shared" si="135"/>
        <v>#REF!</v>
      </c>
      <c r="AU84" s="45" t="e">
        <f t="shared" si="136"/>
        <v>#REF!</v>
      </c>
      <c r="AV84" s="45" t="e">
        <f t="shared" si="137"/>
        <v>#REF!</v>
      </c>
      <c r="AW84" s="45" t="e">
        <f t="shared" si="138"/>
        <v>#REF!</v>
      </c>
      <c r="AX84" s="45" t="e">
        <f t="shared" si="139"/>
        <v>#REF!</v>
      </c>
      <c r="AY84" s="45" t="e">
        <f t="shared" si="140"/>
        <v>#REF!</v>
      </c>
      <c r="AZ84" s="45" t="e">
        <f t="shared" si="141"/>
        <v>#REF!</v>
      </c>
      <c r="BA84" s="45" t="e">
        <f t="shared" si="142"/>
        <v>#REF!</v>
      </c>
      <c r="BB84" s="45" t="e">
        <f t="shared" si="143"/>
        <v>#REF!</v>
      </c>
      <c r="BC84" s="45" t="e">
        <f t="shared" si="144"/>
        <v>#REF!</v>
      </c>
      <c r="BD84" s="45" t="e">
        <f t="shared" si="145"/>
        <v>#REF!</v>
      </c>
      <c r="BE84" s="45" t="e">
        <f t="shared" si="146"/>
        <v>#REF!</v>
      </c>
      <c r="BF84" s="45" t="e">
        <f t="shared" si="147"/>
        <v>#REF!</v>
      </c>
      <c r="BG84" s="45" t="e">
        <f t="shared" si="148"/>
        <v>#REF!</v>
      </c>
      <c r="BH84" s="45" t="e">
        <f t="shared" si="149"/>
        <v>#REF!</v>
      </c>
      <c r="BI84" s="45" t="e">
        <f t="shared" si="150"/>
        <v>#REF!</v>
      </c>
      <c r="BJ84" s="45" t="e">
        <f t="shared" si="151"/>
        <v>#REF!</v>
      </c>
      <c r="BK84" s="45"/>
      <c r="BL84" s="49">
        <v>83</v>
      </c>
      <c r="BM84" t="e">
        <f t="shared" si="206"/>
        <v>#REF!</v>
      </c>
      <c r="BN84" s="45" t="e">
        <f t="shared" si="211"/>
        <v>#REF!</v>
      </c>
      <c r="BO84" s="45">
        <f t="shared" si="152"/>
        <v>0</v>
      </c>
      <c r="BP84" s="45">
        <f t="shared" si="153"/>
        <v>0</v>
      </c>
      <c r="BQ84" s="45">
        <f t="shared" si="154"/>
        <v>0</v>
      </c>
      <c r="BR84" s="45">
        <f t="shared" si="155"/>
        <v>0</v>
      </c>
      <c r="BS84" s="45">
        <f t="shared" si="156"/>
        <v>0</v>
      </c>
      <c r="BT84" s="45">
        <f t="shared" si="157"/>
        <v>0</v>
      </c>
      <c r="BU84" s="45">
        <f t="shared" si="158"/>
        <v>0</v>
      </c>
      <c r="BV84" s="45">
        <f t="shared" si="159"/>
        <v>0</v>
      </c>
      <c r="BW84" s="45">
        <f t="shared" si="160"/>
        <v>0</v>
      </c>
      <c r="BX84" s="45">
        <f t="shared" si="161"/>
        <v>0</v>
      </c>
      <c r="BY84" s="45">
        <f t="shared" si="162"/>
        <v>0</v>
      </c>
      <c r="BZ84" s="45">
        <f t="shared" si="163"/>
        <v>0</v>
      </c>
      <c r="CA84" s="45">
        <f t="shared" si="164"/>
        <v>0</v>
      </c>
      <c r="CB84" s="45">
        <f t="shared" si="165"/>
        <v>0</v>
      </c>
      <c r="CC84" s="45">
        <f t="shared" si="166"/>
        <v>0</v>
      </c>
      <c r="CD84" s="45">
        <f t="shared" si="167"/>
        <v>0</v>
      </c>
      <c r="CE84" s="45">
        <f t="shared" si="168"/>
        <v>0</v>
      </c>
      <c r="CF84" s="45">
        <f t="shared" si="169"/>
        <v>0</v>
      </c>
      <c r="CG84" s="45">
        <f t="shared" si="170"/>
        <v>0</v>
      </c>
      <c r="CH84" s="45">
        <f t="shared" si="171"/>
        <v>0</v>
      </c>
      <c r="CI84" s="45">
        <f t="shared" si="172"/>
        <v>0</v>
      </c>
      <c r="CJ84" s="45">
        <f t="shared" si="173"/>
        <v>0</v>
      </c>
      <c r="CK84" s="45">
        <f t="shared" si="174"/>
        <v>0</v>
      </c>
      <c r="CL84" s="45">
        <f t="shared" si="175"/>
        <v>0</v>
      </c>
      <c r="CM84" s="45"/>
      <c r="CN84" s="106" t="e">
        <f t="shared" si="207"/>
        <v>#REF!</v>
      </c>
      <c r="CO84" s="106">
        <v>83</v>
      </c>
      <c r="CP84" s="101" t="e">
        <f t="shared" si="208"/>
        <v>#REF!</v>
      </c>
      <c r="CQ84" s="101" t="e">
        <f>CP84+COUNTIF($CP$2:CP84,CP84)-1</f>
        <v>#REF!</v>
      </c>
      <c r="CR84" s="103" t="str">
        <f t="shared" si="176"/>
        <v>Greece</v>
      </c>
      <c r="CS84" s="71" t="e">
        <f t="shared" si="209"/>
        <v>#REF!</v>
      </c>
      <c r="CT84" s="45" t="e">
        <f t="shared" si="177"/>
        <v>#REF!</v>
      </c>
      <c r="CU84" s="45" t="e">
        <f t="shared" si="178"/>
        <v>#REF!</v>
      </c>
      <c r="CV84" s="45" t="e">
        <f t="shared" si="179"/>
        <v>#REF!</v>
      </c>
      <c r="CW84" s="45" t="e">
        <f t="shared" si="180"/>
        <v>#REF!</v>
      </c>
      <c r="CX84" s="45" t="e">
        <f t="shared" si="181"/>
        <v>#REF!</v>
      </c>
      <c r="CY84" s="45" t="e">
        <f t="shared" si="182"/>
        <v>#REF!</v>
      </c>
      <c r="CZ84" s="45" t="e">
        <f t="shared" si="183"/>
        <v>#REF!</v>
      </c>
      <c r="DA84" s="45" t="e">
        <f t="shared" si="184"/>
        <v>#REF!</v>
      </c>
      <c r="DB84" s="45" t="e">
        <f t="shared" si="185"/>
        <v>#REF!</v>
      </c>
      <c r="DC84" s="45" t="e">
        <f t="shared" si="186"/>
        <v>#REF!</v>
      </c>
      <c r="DD84" s="45" t="e">
        <f t="shared" si="187"/>
        <v>#REF!</v>
      </c>
      <c r="DE84" s="45" t="e">
        <f t="shared" si="188"/>
        <v>#REF!</v>
      </c>
      <c r="DF84" s="45" t="e">
        <f t="shared" si="189"/>
        <v>#REF!</v>
      </c>
      <c r="DG84" s="45" t="e">
        <f t="shared" si="190"/>
        <v>#REF!</v>
      </c>
      <c r="DH84" s="45" t="e">
        <f t="shared" si="191"/>
        <v>#REF!</v>
      </c>
      <c r="DI84" s="45" t="e">
        <f t="shared" si="192"/>
        <v>#REF!</v>
      </c>
      <c r="DJ84" s="45" t="e">
        <f t="shared" si="193"/>
        <v>#REF!</v>
      </c>
      <c r="DK84" s="45" t="e">
        <f t="shared" si="194"/>
        <v>#REF!</v>
      </c>
      <c r="DL84" s="45" t="e">
        <f t="shared" si="195"/>
        <v>#REF!</v>
      </c>
      <c r="DM84" s="45" t="e">
        <f t="shared" si="196"/>
        <v>#REF!</v>
      </c>
      <c r="DN84" s="45" t="e">
        <f t="shared" si="197"/>
        <v>#REF!</v>
      </c>
      <c r="DO84" s="45" t="e">
        <f t="shared" si="198"/>
        <v>#REF!</v>
      </c>
      <c r="DP84" s="45" t="e">
        <f t="shared" si="199"/>
        <v>#REF!</v>
      </c>
      <c r="DQ84" s="45" t="e">
        <f t="shared" si="200"/>
        <v>#REF!</v>
      </c>
    </row>
    <row r="85" spans="1:121">
      <c r="A85" s="101">
        <v>84</v>
      </c>
      <c r="B85" s="135" t="e">
        <f t="shared" si="201"/>
        <v>#REF!</v>
      </c>
      <c r="C85" s="136" t="e">
        <f>B85+COUNTIF(B$2:$B85,B85)-1</f>
        <v>#REF!</v>
      </c>
      <c r="D85" s="137" t="str">
        <f>Tables!AI85</f>
        <v>Greenland</v>
      </c>
      <c r="E85" s="138" t="e">
        <f t="shared" si="202"/>
        <v>#REF!</v>
      </c>
      <c r="F85" s="47" t="e">
        <f>SUMIFS(#REF!,#REF!,'Graph Tables'!$D85)</f>
        <v>#REF!</v>
      </c>
      <c r="G85" s="47" t="e">
        <f>SUMIFS(#REF!,#REF!,'Graph Tables'!$D85)</f>
        <v>#REF!</v>
      </c>
      <c r="H85" s="47" t="e">
        <f>SUMIFS(#REF!,#REF!,'Graph Tables'!$D85)</f>
        <v>#REF!</v>
      </c>
      <c r="I85" s="47" t="e">
        <f>SUMIFS(#REF!,#REF!,'Graph Tables'!$D85)</f>
        <v>#REF!</v>
      </c>
      <c r="J85" s="47" t="e">
        <f>SUMIFS(#REF!,#REF!,'Graph Tables'!$D85)</f>
        <v>#REF!</v>
      </c>
      <c r="K85" s="47" t="e">
        <f>SUMIFS(#REF!,#REF!,'Graph Tables'!$D85)</f>
        <v>#REF!</v>
      </c>
      <c r="L85" s="47" t="e">
        <f>SUMIFS(#REF!,#REF!,'Graph Tables'!$D85)</f>
        <v>#REF!</v>
      </c>
      <c r="M85" s="47" t="e">
        <f>SUMIFS(#REF!,#REF!,'Graph Tables'!$D85)</f>
        <v>#REF!</v>
      </c>
      <c r="N85" s="47" t="e">
        <f>SUMIFS(#REF!,#REF!,'Graph Tables'!$D85)</f>
        <v>#REF!</v>
      </c>
      <c r="O85" s="47" t="e">
        <f>SUMIFS(#REF!,#REF!,'Graph Tables'!$D85)</f>
        <v>#REF!</v>
      </c>
      <c r="P85" s="47" t="e">
        <f>SUMIFS(#REF!,#REF!,'Graph Tables'!$D85)</f>
        <v>#REF!</v>
      </c>
      <c r="Q85" s="47" t="e">
        <f>SUMIFS(#REF!,#REF!,'Graph Tables'!$D85)</f>
        <v>#REF!</v>
      </c>
      <c r="R85" s="47" t="e">
        <f>SUMIFS(#REF!,#REF!,'Graph Tables'!$D85)</f>
        <v>#REF!</v>
      </c>
      <c r="S85" s="47" t="e">
        <f>SUMIFS(#REF!,#REF!,'Graph Tables'!$D85)</f>
        <v>#REF!</v>
      </c>
      <c r="T85" s="47" t="e">
        <f>SUMIFS(#REF!,#REF!,'Graph Tables'!$D85)</f>
        <v>#REF!</v>
      </c>
      <c r="U85" s="47" t="e">
        <f>SUMIFS(#REF!,#REF!,'Graph Tables'!$D85)</f>
        <v>#REF!</v>
      </c>
      <c r="V85" s="47" t="e">
        <f>SUMIFS(#REF!,#REF!,'Graph Tables'!$D85)</f>
        <v>#REF!</v>
      </c>
      <c r="W85" s="47" t="e">
        <f>SUMIFS(#REF!,#REF!,'Graph Tables'!$D85)</f>
        <v>#REF!</v>
      </c>
      <c r="X85" s="47" t="e">
        <f>SUMIFS(#REF!,#REF!,'Graph Tables'!$D85)</f>
        <v>#REF!</v>
      </c>
      <c r="Y85" s="47" t="e">
        <f>SUMIFS(#REF!,#REF!,'Graph Tables'!$D85)</f>
        <v>#REF!</v>
      </c>
      <c r="Z85" s="47" t="e">
        <f>SUMIFS(#REF!,#REF!,'Graph Tables'!$D85)</f>
        <v>#REF!</v>
      </c>
      <c r="AA85" s="47" t="e">
        <f>SUMIFS(#REF!,#REF!,'Graph Tables'!$D85)</f>
        <v>#REF!</v>
      </c>
      <c r="AB85" s="47" t="e">
        <f>SUMIFS(#REF!,#REF!,'Graph Tables'!$D85)</f>
        <v>#REF!</v>
      </c>
      <c r="AC85" s="47" t="e">
        <f>SUMIFS(#REF!,#REF!,'Graph Tables'!$D85)</f>
        <v>#REF!</v>
      </c>
      <c r="AD85" s="47"/>
      <c r="AE85" s="49">
        <v>84</v>
      </c>
      <c r="AF85" t="e">
        <f t="shared" si="203"/>
        <v>#REF!</v>
      </c>
      <c r="AG85" s="45" t="e">
        <f t="shared" si="210"/>
        <v>#REF!</v>
      </c>
      <c r="AH85" s="47"/>
      <c r="AI85" s="101" t="e">
        <f t="shared" si="204"/>
        <v>#REF!</v>
      </c>
      <c r="AJ85" s="101" t="e">
        <f>AI85+COUNTIF(AI$2:$AI85,AI85)-1</f>
        <v>#REF!</v>
      </c>
      <c r="AK85" s="103" t="str">
        <f t="shared" si="127"/>
        <v>Greenland</v>
      </c>
      <c r="AL85" s="71" t="e">
        <f t="shared" si="205"/>
        <v>#REF!</v>
      </c>
      <c r="AM85" s="45" t="e">
        <f t="shared" si="128"/>
        <v>#REF!</v>
      </c>
      <c r="AN85" s="45" t="e">
        <f t="shared" si="129"/>
        <v>#REF!</v>
      </c>
      <c r="AO85" s="45" t="e">
        <f t="shared" si="130"/>
        <v>#REF!</v>
      </c>
      <c r="AP85" s="45" t="e">
        <f t="shared" si="131"/>
        <v>#REF!</v>
      </c>
      <c r="AQ85" s="45" t="e">
        <f t="shared" si="132"/>
        <v>#REF!</v>
      </c>
      <c r="AR85" s="45" t="e">
        <f t="shared" si="133"/>
        <v>#REF!</v>
      </c>
      <c r="AS85" s="45" t="e">
        <f t="shared" si="134"/>
        <v>#REF!</v>
      </c>
      <c r="AT85" s="45" t="e">
        <f t="shared" si="135"/>
        <v>#REF!</v>
      </c>
      <c r="AU85" s="45" t="e">
        <f t="shared" si="136"/>
        <v>#REF!</v>
      </c>
      <c r="AV85" s="45" t="e">
        <f t="shared" si="137"/>
        <v>#REF!</v>
      </c>
      <c r="AW85" s="45" t="e">
        <f t="shared" si="138"/>
        <v>#REF!</v>
      </c>
      <c r="AX85" s="45" t="e">
        <f t="shared" si="139"/>
        <v>#REF!</v>
      </c>
      <c r="AY85" s="45" t="e">
        <f t="shared" si="140"/>
        <v>#REF!</v>
      </c>
      <c r="AZ85" s="45" t="e">
        <f t="shared" si="141"/>
        <v>#REF!</v>
      </c>
      <c r="BA85" s="45" t="e">
        <f t="shared" si="142"/>
        <v>#REF!</v>
      </c>
      <c r="BB85" s="45" t="e">
        <f t="shared" si="143"/>
        <v>#REF!</v>
      </c>
      <c r="BC85" s="45" t="e">
        <f t="shared" si="144"/>
        <v>#REF!</v>
      </c>
      <c r="BD85" s="45" t="e">
        <f t="shared" si="145"/>
        <v>#REF!</v>
      </c>
      <c r="BE85" s="45" t="e">
        <f t="shared" si="146"/>
        <v>#REF!</v>
      </c>
      <c r="BF85" s="45" t="e">
        <f t="shared" si="147"/>
        <v>#REF!</v>
      </c>
      <c r="BG85" s="45" t="e">
        <f t="shared" si="148"/>
        <v>#REF!</v>
      </c>
      <c r="BH85" s="45" t="e">
        <f t="shared" si="149"/>
        <v>#REF!</v>
      </c>
      <c r="BI85" s="45" t="e">
        <f t="shared" si="150"/>
        <v>#REF!</v>
      </c>
      <c r="BJ85" s="45" t="e">
        <f t="shared" si="151"/>
        <v>#REF!</v>
      </c>
      <c r="BK85" s="45"/>
      <c r="BL85" s="49">
        <v>84</v>
      </c>
      <c r="BM85" t="e">
        <f t="shared" si="206"/>
        <v>#REF!</v>
      </c>
      <c r="BN85" s="45" t="e">
        <f t="shared" si="211"/>
        <v>#REF!</v>
      </c>
      <c r="BO85" s="45">
        <f t="shared" si="152"/>
        <v>0</v>
      </c>
      <c r="BP85" s="45">
        <f t="shared" si="153"/>
        <v>0</v>
      </c>
      <c r="BQ85" s="45">
        <f t="shared" si="154"/>
        <v>0</v>
      </c>
      <c r="BR85" s="45">
        <f t="shared" si="155"/>
        <v>0</v>
      </c>
      <c r="BS85" s="45">
        <f t="shared" si="156"/>
        <v>0</v>
      </c>
      <c r="BT85" s="45">
        <f t="shared" si="157"/>
        <v>0</v>
      </c>
      <c r="BU85" s="45">
        <f t="shared" si="158"/>
        <v>0</v>
      </c>
      <c r="BV85" s="45">
        <f t="shared" si="159"/>
        <v>0</v>
      </c>
      <c r="BW85" s="45">
        <f t="shared" si="160"/>
        <v>0</v>
      </c>
      <c r="BX85" s="45">
        <f t="shared" si="161"/>
        <v>0</v>
      </c>
      <c r="BY85" s="45">
        <f t="shared" si="162"/>
        <v>0</v>
      </c>
      <c r="BZ85" s="45">
        <f t="shared" si="163"/>
        <v>0</v>
      </c>
      <c r="CA85" s="45">
        <f t="shared" si="164"/>
        <v>0</v>
      </c>
      <c r="CB85" s="45">
        <f t="shared" si="165"/>
        <v>0</v>
      </c>
      <c r="CC85" s="45">
        <f t="shared" si="166"/>
        <v>0</v>
      </c>
      <c r="CD85" s="45">
        <f t="shared" si="167"/>
        <v>0</v>
      </c>
      <c r="CE85" s="45">
        <f t="shared" si="168"/>
        <v>0</v>
      </c>
      <c r="CF85" s="45">
        <f t="shared" si="169"/>
        <v>0</v>
      </c>
      <c r="CG85" s="45">
        <f t="shared" si="170"/>
        <v>0</v>
      </c>
      <c r="CH85" s="45">
        <f t="shared" si="171"/>
        <v>0</v>
      </c>
      <c r="CI85" s="45">
        <f t="shared" si="172"/>
        <v>0</v>
      </c>
      <c r="CJ85" s="45">
        <f t="shared" si="173"/>
        <v>0</v>
      </c>
      <c r="CK85" s="45">
        <f t="shared" si="174"/>
        <v>0</v>
      </c>
      <c r="CL85" s="45">
        <f t="shared" si="175"/>
        <v>0</v>
      </c>
      <c r="CM85" s="45"/>
      <c r="CN85" s="106" t="e">
        <f t="shared" si="207"/>
        <v>#REF!</v>
      </c>
      <c r="CO85" s="106">
        <v>84</v>
      </c>
      <c r="CP85" s="101" t="e">
        <f t="shared" si="208"/>
        <v>#REF!</v>
      </c>
      <c r="CQ85" s="101" t="e">
        <f>CP85+COUNTIF($CP$2:CP85,CP85)-1</f>
        <v>#REF!</v>
      </c>
      <c r="CR85" s="103" t="str">
        <f t="shared" si="176"/>
        <v>Greenland</v>
      </c>
      <c r="CS85" s="71" t="e">
        <f t="shared" si="209"/>
        <v>#REF!</v>
      </c>
      <c r="CT85" s="45" t="e">
        <f t="shared" si="177"/>
        <v>#REF!</v>
      </c>
      <c r="CU85" s="45" t="e">
        <f t="shared" si="178"/>
        <v>#REF!</v>
      </c>
      <c r="CV85" s="45" t="e">
        <f t="shared" si="179"/>
        <v>#REF!</v>
      </c>
      <c r="CW85" s="45" t="e">
        <f t="shared" si="180"/>
        <v>#REF!</v>
      </c>
      <c r="CX85" s="45" t="e">
        <f t="shared" si="181"/>
        <v>#REF!</v>
      </c>
      <c r="CY85" s="45" t="e">
        <f t="shared" si="182"/>
        <v>#REF!</v>
      </c>
      <c r="CZ85" s="45" t="e">
        <f t="shared" si="183"/>
        <v>#REF!</v>
      </c>
      <c r="DA85" s="45" t="e">
        <f t="shared" si="184"/>
        <v>#REF!</v>
      </c>
      <c r="DB85" s="45" t="e">
        <f t="shared" si="185"/>
        <v>#REF!</v>
      </c>
      <c r="DC85" s="45" t="e">
        <f t="shared" si="186"/>
        <v>#REF!</v>
      </c>
      <c r="DD85" s="45" t="e">
        <f t="shared" si="187"/>
        <v>#REF!</v>
      </c>
      <c r="DE85" s="45" t="e">
        <f t="shared" si="188"/>
        <v>#REF!</v>
      </c>
      <c r="DF85" s="45" t="e">
        <f t="shared" si="189"/>
        <v>#REF!</v>
      </c>
      <c r="DG85" s="45" t="e">
        <f t="shared" si="190"/>
        <v>#REF!</v>
      </c>
      <c r="DH85" s="45" t="e">
        <f t="shared" si="191"/>
        <v>#REF!</v>
      </c>
      <c r="DI85" s="45" t="e">
        <f t="shared" si="192"/>
        <v>#REF!</v>
      </c>
      <c r="DJ85" s="45" t="e">
        <f t="shared" si="193"/>
        <v>#REF!</v>
      </c>
      <c r="DK85" s="45" t="e">
        <f t="shared" si="194"/>
        <v>#REF!</v>
      </c>
      <c r="DL85" s="45" t="e">
        <f t="shared" si="195"/>
        <v>#REF!</v>
      </c>
      <c r="DM85" s="45" t="e">
        <f t="shared" si="196"/>
        <v>#REF!</v>
      </c>
      <c r="DN85" s="45" t="e">
        <f t="shared" si="197"/>
        <v>#REF!</v>
      </c>
      <c r="DO85" s="45" t="e">
        <f t="shared" si="198"/>
        <v>#REF!</v>
      </c>
      <c r="DP85" s="45" t="e">
        <f t="shared" si="199"/>
        <v>#REF!</v>
      </c>
      <c r="DQ85" s="45" t="e">
        <f t="shared" si="200"/>
        <v>#REF!</v>
      </c>
    </row>
    <row r="86" spans="1:121">
      <c r="A86" s="101">
        <v>85</v>
      </c>
      <c r="B86" s="135" t="e">
        <f t="shared" si="201"/>
        <v>#REF!</v>
      </c>
      <c r="C86" s="136" t="e">
        <f>B86+COUNTIF(B$2:$B86,B86)-1</f>
        <v>#REF!</v>
      </c>
      <c r="D86" s="137" t="str">
        <f>Tables!AI86</f>
        <v>Grenada</v>
      </c>
      <c r="E86" s="138" t="e">
        <f t="shared" si="202"/>
        <v>#REF!</v>
      </c>
      <c r="F86" s="47" t="e">
        <f>SUMIFS(#REF!,#REF!,'Graph Tables'!$D86)</f>
        <v>#REF!</v>
      </c>
      <c r="G86" s="47" t="e">
        <f>SUMIFS(#REF!,#REF!,'Graph Tables'!$D86)</f>
        <v>#REF!</v>
      </c>
      <c r="H86" s="47" t="e">
        <f>SUMIFS(#REF!,#REF!,'Graph Tables'!$D86)</f>
        <v>#REF!</v>
      </c>
      <c r="I86" s="47" t="e">
        <f>SUMIFS(#REF!,#REF!,'Graph Tables'!$D86)</f>
        <v>#REF!</v>
      </c>
      <c r="J86" s="47" t="e">
        <f>SUMIFS(#REF!,#REF!,'Graph Tables'!$D86)</f>
        <v>#REF!</v>
      </c>
      <c r="K86" s="47" t="e">
        <f>SUMIFS(#REF!,#REF!,'Graph Tables'!$D86)</f>
        <v>#REF!</v>
      </c>
      <c r="L86" s="47" t="e">
        <f>SUMIFS(#REF!,#REF!,'Graph Tables'!$D86)</f>
        <v>#REF!</v>
      </c>
      <c r="M86" s="47" t="e">
        <f>SUMIFS(#REF!,#REF!,'Graph Tables'!$D86)</f>
        <v>#REF!</v>
      </c>
      <c r="N86" s="47" t="e">
        <f>SUMIFS(#REF!,#REF!,'Graph Tables'!$D86)</f>
        <v>#REF!</v>
      </c>
      <c r="O86" s="47" t="e">
        <f>SUMIFS(#REF!,#REF!,'Graph Tables'!$D86)</f>
        <v>#REF!</v>
      </c>
      <c r="P86" s="47" t="e">
        <f>SUMIFS(#REF!,#REF!,'Graph Tables'!$D86)</f>
        <v>#REF!</v>
      </c>
      <c r="Q86" s="47" t="e">
        <f>SUMIFS(#REF!,#REF!,'Graph Tables'!$D86)</f>
        <v>#REF!</v>
      </c>
      <c r="R86" s="47" t="e">
        <f>SUMIFS(#REF!,#REF!,'Graph Tables'!$D86)</f>
        <v>#REF!</v>
      </c>
      <c r="S86" s="47" t="e">
        <f>SUMIFS(#REF!,#REF!,'Graph Tables'!$D86)</f>
        <v>#REF!</v>
      </c>
      <c r="T86" s="47" t="e">
        <f>SUMIFS(#REF!,#REF!,'Graph Tables'!$D86)</f>
        <v>#REF!</v>
      </c>
      <c r="U86" s="47" t="e">
        <f>SUMIFS(#REF!,#REF!,'Graph Tables'!$D86)</f>
        <v>#REF!</v>
      </c>
      <c r="V86" s="47" t="e">
        <f>SUMIFS(#REF!,#REF!,'Graph Tables'!$D86)</f>
        <v>#REF!</v>
      </c>
      <c r="W86" s="47" t="e">
        <f>SUMIFS(#REF!,#REF!,'Graph Tables'!$D86)</f>
        <v>#REF!</v>
      </c>
      <c r="X86" s="47" t="e">
        <f>SUMIFS(#REF!,#REF!,'Graph Tables'!$D86)</f>
        <v>#REF!</v>
      </c>
      <c r="Y86" s="47" t="e">
        <f>SUMIFS(#REF!,#REF!,'Graph Tables'!$D86)</f>
        <v>#REF!</v>
      </c>
      <c r="Z86" s="47" t="e">
        <f>SUMIFS(#REF!,#REF!,'Graph Tables'!$D86)</f>
        <v>#REF!</v>
      </c>
      <c r="AA86" s="47" t="e">
        <f>SUMIFS(#REF!,#REF!,'Graph Tables'!$D86)</f>
        <v>#REF!</v>
      </c>
      <c r="AB86" s="47" t="e">
        <f>SUMIFS(#REF!,#REF!,'Graph Tables'!$D86)</f>
        <v>#REF!</v>
      </c>
      <c r="AC86" s="47" t="e">
        <f>SUMIFS(#REF!,#REF!,'Graph Tables'!$D86)</f>
        <v>#REF!</v>
      </c>
      <c r="AD86" s="47"/>
      <c r="AE86" s="49">
        <v>85</v>
      </c>
      <c r="AF86" t="e">
        <f t="shared" si="203"/>
        <v>#REF!</v>
      </c>
      <c r="AG86" s="45" t="e">
        <f t="shared" si="210"/>
        <v>#REF!</v>
      </c>
      <c r="AH86" s="47"/>
      <c r="AI86" s="101" t="e">
        <f t="shared" si="204"/>
        <v>#REF!</v>
      </c>
      <c r="AJ86" s="101" t="e">
        <f>AI86+COUNTIF(AI$2:$AI86,AI86)-1</f>
        <v>#REF!</v>
      </c>
      <c r="AK86" s="103" t="str">
        <f t="shared" si="127"/>
        <v>Grenada</v>
      </c>
      <c r="AL86" s="71" t="e">
        <f t="shared" si="205"/>
        <v>#REF!</v>
      </c>
      <c r="AM86" s="45" t="e">
        <f t="shared" si="128"/>
        <v>#REF!</v>
      </c>
      <c r="AN86" s="45" t="e">
        <f t="shared" si="129"/>
        <v>#REF!</v>
      </c>
      <c r="AO86" s="45" t="e">
        <f t="shared" si="130"/>
        <v>#REF!</v>
      </c>
      <c r="AP86" s="45" t="e">
        <f t="shared" si="131"/>
        <v>#REF!</v>
      </c>
      <c r="AQ86" s="45" t="e">
        <f t="shared" si="132"/>
        <v>#REF!</v>
      </c>
      <c r="AR86" s="45" t="e">
        <f t="shared" si="133"/>
        <v>#REF!</v>
      </c>
      <c r="AS86" s="45" t="e">
        <f t="shared" si="134"/>
        <v>#REF!</v>
      </c>
      <c r="AT86" s="45" t="e">
        <f t="shared" si="135"/>
        <v>#REF!</v>
      </c>
      <c r="AU86" s="45" t="e">
        <f t="shared" si="136"/>
        <v>#REF!</v>
      </c>
      <c r="AV86" s="45" t="e">
        <f t="shared" si="137"/>
        <v>#REF!</v>
      </c>
      <c r="AW86" s="45" t="e">
        <f t="shared" si="138"/>
        <v>#REF!</v>
      </c>
      <c r="AX86" s="45" t="e">
        <f t="shared" si="139"/>
        <v>#REF!</v>
      </c>
      <c r="AY86" s="45" t="e">
        <f t="shared" si="140"/>
        <v>#REF!</v>
      </c>
      <c r="AZ86" s="45" t="e">
        <f t="shared" si="141"/>
        <v>#REF!</v>
      </c>
      <c r="BA86" s="45" t="e">
        <f t="shared" si="142"/>
        <v>#REF!</v>
      </c>
      <c r="BB86" s="45" t="e">
        <f t="shared" si="143"/>
        <v>#REF!</v>
      </c>
      <c r="BC86" s="45" t="e">
        <f t="shared" si="144"/>
        <v>#REF!</v>
      </c>
      <c r="BD86" s="45" t="e">
        <f t="shared" si="145"/>
        <v>#REF!</v>
      </c>
      <c r="BE86" s="45" t="e">
        <f t="shared" si="146"/>
        <v>#REF!</v>
      </c>
      <c r="BF86" s="45" t="e">
        <f t="shared" si="147"/>
        <v>#REF!</v>
      </c>
      <c r="BG86" s="45" t="e">
        <f t="shared" si="148"/>
        <v>#REF!</v>
      </c>
      <c r="BH86" s="45" t="e">
        <f t="shared" si="149"/>
        <v>#REF!</v>
      </c>
      <c r="BI86" s="45" t="e">
        <f t="shared" si="150"/>
        <v>#REF!</v>
      </c>
      <c r="BJ86" s="45" t="e">
        <f t="shared" si="151"/>
        <v>#REF!</v>
      </c>
      <c r="BK86" s="45"/>
      <c r="BL86" s="49">
        <v>85</v>
      </c>
      <c r="BM86" t="e">
        <f t="shared" si="206"/>
        <v>#REF!</v>
      </c>
      <c r="BN86" s="45" t="e">
        <f t="shared" si="211"/>
        <v>#REF!</v>
      </c>
      <c r="BO86" s="45">
        <f t="shared" si="152"/>
        <v>0</v>
      </c>
      <c r="BP86" s="45">
        <f t="shared" si="153"/>
        <v>0</v>
      </c>
      <c r="BQ86" s="45">
        <f t="shared" si="154"/>
        <v>0</v>
      </c>
      <c r="BR86" s="45">
        <f t="shared" si="155"/>
        <v>0</v>
      </c>
      <c r="BS86" s="45">
        <f t="shared" si="156"/>
        <v>0</v>
      </c>
      <c r="BT86" s="45">
        <f t="shared" si="157"/>
        <v>0</v>
      </c>
      <c r="BU86" s="45">
        <f t="shared" si="158"/>
        <v>0</v>
      </c>
      <c r="BV86" s="45">
        <f t="shared" si="159"/>
        <v>0</v>
      </c>
      <c r="BW86" s="45">
        <f t="shared" si="160"/>
        <v>0</v>
      </c>
      <c r="BX86" s="45">
        <f t="shared" si="161"/>
        <v>0</v>
      </c>
      <c r="BY86" s="45">
        <f t="shared" si="162"/>
        <v>0</v>
      </c>
      <c r="BZ86" s="45">
        <f t="shared" si="163"/>
        <v>0</v>
      </c>
      <c r="CA86" s="45">
        <f t="shared" si="164"/>
        <v>0</v>
      </c>
      <c r="CB86" s="45">
        <f t="shared" si="165"/>
        <v>0</v>
      </c>
      <c r="CC86" s="45">
        <f t="shared" si="166"/>
        <v>0</v>
      </c>
      <c r="CD86" s="45">
        <f t="shared" si="167"/>
        <v>0</v>
      </c>
      <c r="CE86" s="45">
        <f t="shared" si="168"/>
        <v>0</v>
      </c>
      <c r="CF86" s="45">
        <f t="shared" si="169"/>
        <v>0</v>
      </c>
      <c r="CG86" s="45">
        <f t="shared" si="170"/>
        <v>0</v>
      </c>
      <c r="CH86" s="45">
        <f t="shared" si="171"/>
        <v>0</v>
      </c>
      <c r="CI86" s="45">
        <f t="shared" si="172"/>
        <v>0</v>
      </c>
      <c r="CJ86" s="45">
        <f t="shared" si="173"/>
        <v>0</v>
      </c>
      <c r="CK86" s="45">
        <f t="shared" si="174"/>
        <v>0</v>
      </c>
      <c r="CL86" s="45">
        <f t="shared" si="175"/>
        <v>0</v>
      </c>
      <c r="CM86" s="45"/>
      <c r="CN86" s="106" t="e">
        <f t="shared" si="207"/>
        <v>#REF!</v>
      </c>
      <c r="CO86" s="106">
        <v>85</v>
      </c>
      <c r="CP86" s="101" t="e">
        <f t="shared" si="208"/>
        <v>#REF!</v>
      </c>
      <c r="CQ86" s="101" t="e">
        <f>CP86+COUNTIF($CP$2:CP86,CP86)-1</f>
        <v>#REF!</v>
      </c>
      <c r="CR86" s="103" t="str">
        <f t="shared" si="176"/>
        <v>Grenada</v>
      </c>
      <c r="CS86" s="71" t="e">
        <f t="shared" si="209"/>
        <v>#REF!</v>
      </c>
      <c r="CT86" s="45" t="e">
        <f t="shared" si="177"/>
        <v>#REF!</v>
      </c>
      <c r="CU86" s="45" t="e">
        <f t="shared" si="178"/>
        <v>#REF!</v>
      </c>
      <c r="CV86" s="45" t="e">
        <f t="shared" si="179"/>
        <v>#REF!</v>
      </c>
      <c r="CW86" s="45" t="e">
        <f t="shared" si="180"/>
        <v>#REF!</v>
      </c>
      <c r="CX86" s="45" t="e">
        <f t="shared" si="181"/>
        <v>#REF!</v>
      </c>
      <c r="CY86" s="45" t="e">
        <f t="shared" si="182"/>
        <v>#REF!</v>
      </c>
      <c r="CZ86" s="45" t="e">
        <f t="shared" si="183"/>
        <v>#REF!</v>
      </c>
      <c r="DA86" s="45" t="e">
        <f t="shared" si="184"/>
        <v>#REF!</v>
      </c>
      <c r="DB86" s="45" t="e">
        <f t="shared" si="185"/>
        <v>#REF!</v>
      </c>
      <c r="DC86" s="45" t="e">
        <f t="shared" si="186"/>
        <v>#REF!</v>
      </c>
      <c r="DD86" s="45" t="e">
        <f t="shared" si="187"/>
        <v>#REF!</v>
      </c>
      <c r="DE86" s="45" t="e">
        <f t="shared" si="188"/>
        <v>#REF!</v>
      </c>
      <c r="DF86" s="45" t="e">
        <f t="shared" si="189"/>
        <v>#REF!</v>
      </c>
      <c r="DG86" s="45" t="e">
        <f t="shared" si="190"/>
        <v>#REF!</v>
      </c>
      <c r="DH86" s="45" t="e">
        <f t="shared" si="191"/>
        <v>#REF!</v>
      </c>
      <c r="DI86" s="45" t="e">
        <f t="shared" si="192"/>
        <v>#REF!</v>
      </c>
      <c r="DJ86" s="45" t="e">
        <f t="shared" si="193"/>
        <v>#REF!</v>
      </c>
      <c r="DK86" s="45" t="e">
        <f t="shared" si="194"/>
        <v>#REF!</v>
      </c>
      <c r="DL86" s="45" t="e">
        <f t="shared" si="195"/>
        <v>#REF!</v>
      </c>
      <c r="DM86" s="45" t="e">
        <f t="shared" si="196"/>
        <v>#REF!</v>
      </c>
      <c r="DN86" s="45" t="e">
        <f t="shared" si="197"/>
        <v>#REF!</v>
      </c>
      <c r="DO86" s="45" t="e">
        <f t="shared" si="198"/>
        <v>#REF!</v>
      </c>
      <c r="DP86" s="45" t="e">
        <f t="shared" si="199"/>
        <v>#REF!</v>
      </c>
      <c r="DQ86" s="45" t="e">
        <f t="shared" si="200"/>
        <v>#REF!</v>
      </c>
    </row>
    <row r="87" spans="1:121">
      <c r="A87" s="101">
        <v>86</v>
      </c>
      <c r="B87" s="135" t="e">
        <f t="shared" si="201"/>
        <v>#REF!</v>
      </c>
      <c r="C87" s="136" t="e">
        <f>B87+COUNTIF(B$2:$B87,B87)-1</f>
        <v>#REF!</v>
      </c>
      <c r="D87" s="137" t="str">
        <f>Tables!AI87</f>
        <v>Guadaloupe</v>
      </c>
      <c r="E87" s="138" t="e">
        <f t="shared" si="202"/>
        <v>#REF!</v>
      </c>
      <c r="F87" s="47" t="e">
        <f>SUMIFS(#REF!,#REF!,'Graph Tables'!$D87)</f>
        <v>#REF!</v>
      </c>
      <c r="G87" s="47" t="e">
        <f>SUMIFS(#REF!,#REF!,'Graph Tables'!$D87)</f>
        <v>#REF!</v>
      </c>
      <c r="H87" s="47" t="e">
        <f>SUMIFS(#REF!,#REF!,'Graph Tables'!$D87)</f>
        <v>#REF!</v>
      </c>
      <c r="I87" s="47" t="e">
        <f>SUMIFS(#REF!,#REF!,'Graph Tables'!$D87)</f>
        <v>#REF!</v>
      </c>
      <c r="J87" s="47" t="e">
        <f>SUMIFS(#REF!,#REF!,'Graph Tables'!$D87)</f>
        <v>#REF!</v>
      </c>
      <c r="K87" s="47" t="e">
        <f>SUMIFS(#REF!,#REF!,'Graph Tables'!$D87)</f>
        <v>#REF!</v>
      </c>
      <c r="L87" s="47" t="e">
        <f>SUMIFS(#REF!,#REF!,'Graph Tables'!$D87)</f>
        <v>#REF!</v>
      </c>
      <c r="M87" s="47" t="e">
        <f>SUMIFS(#REF!,#REF!,'Graph Tables'!$D87)</f>
        <v>#REF!</v>
      </c>
      <c r="N87" s="47" t="e">
        <f>SUMIFS(#REF!,#REF!,'Graph Tables'!$D87)</f>
        <v>#REF!</v>
      </c>
      <c r="O87" s="47" t="e">
        <f>SUMIFS(#REF!,#REF!,'Graph Tables'!$D87)</f>
        <v>#REF!</v>
      </c>
      <c r="P87" s="47" t="e">
        <f>SUMIFS(#REF!,#REF!,'Graph Tables'!$D87)</f>
        <v>#REF!</v>
      </c>
      <c r="Q87" s="47" t="e">
        <f>SUMIFS(#REF!,#REF!,'Graph Tables'!$D87)</f>
        <v>#REF!</v>
      </c>
      <c r="R87" s="47" t="e">
        <f>SUMIFS(#REF!,#REF!,'Graph Tables'!$D87)</f>
        <v>#REF!</v>
      </c>
      <c r="S87" s="47" t="e">
        <f>SUMIFS(#REF!,#REF!,'Graph Tables'!$D87)</f>
        <v>#REF!</v>
      </c>
      <c r="T87" s="47" t="e">
        <f>SUMIFS(#REF!,#REF!,'Graph Tables'!$D87)</f>
        <v>#REF!</v>
      </c>
      <c r="U87" s="47" t="e">
        <f>SUMIFS(#REF!,#REF!,'Graph Tables'!$D87)</f>
        <v>#REF!</v>
      </c>
      <c r="V87" s="47" t="e">
        <f>SUMIFS(#REF!,#REF!,'Graph Tables'!$D87)</f>
        <v>#REF!</v>
      </c>
      <c r="W87" s="47" t="e">
        <f>SUMIFS(#REF!,#REF!,'Graph Tables'!$D87)</f>
        <v>#REF!</v>
      </c>
      <c r="X87" s="47" t="e">
        <f>SUMIFS(#REF!,#REF!,'Graph Tables'!$D87)</f>
        <v>#REF!</v>
      </c>
      <c r="Y87" s="47" t="e">
        <f>SUMIFS(#REF!,#REF!,'Graph Tables'!$D87)</f>
        <v>#REF!</v>
      </c>
      <c r="Z87" s="47" t="e">
        <f>SUMIFS(#REF!,#REF!,'Graph Tables'!$D87)</f>
        <v>#REF!</v>
      </c>
      <c r="AA87" s="47" t="e">
        <f>SUMIFS(#REF!,#REF!,'Graph Tables'!$D87)</f>
        <v>#REF!</v>
      </c>
      <c r="AB87" s="47" t="e">
        <f>SUMIFS(#REF!,#REF!,'Graph Tables'!$D87)</f>
        <v>#REF!</v>
      </c>
      <c r="AC87" s="47" t="e">
        <f>SUMIFS(#REF!,#REF!,'Graph Tables'!$D87)</f>
        <v>#REF!</v>
      </c>
      <c r="AD87" s="47"/>
      <c r="AE87" s="49">
        <v>86</v>
      </c>
      <c r="AF87" t="e">
        <f t="shared" si="203"/>
        <v>#REF!</v>
      </c>
      <c r="AG87" s="45" t="e">
        <f t="shared" si="210"/>
        <v>#REF!</v>
      </c>
      <c r="AH87" s="47"/>
      <c r="AI87" s="101" t="e">
        <f t="shared" si="204"/>
        <v>#REF!</v>
      </c>
      <c r="AJ87" s="101" t="e">
        <f>AI87+COUNTIF(AI$2:$AI87,AI87)-1</f>
        <v>#REF!</v>
      </c>
      <c r="AK87" s="103" t="str">
        <f t="shared" si="127"/>
        <v>Guadaloupe</v>
      </c>
      <c r="AL87" s="71" t="e">
        <f t="shared" si="205"/>
        <v>#REF!</v>
      </c>
      <c r="AM87" s="45" t="e">
        <f t="shared" si="128"/>
        <v>#REF!</v>
      </c>
      <c r="AN87" s="45" t="e">
        <f t="shared" si="129"/>
        <v>#REF!</v>
      </c>
      <c r="AO87" s="45" t="e">
        <f t="shared" si="130"/>
        <v>#REF!</v>
      </c>
      <c r="AP87" s="45" t="e">
        <f t="shared" si="131"/>
        <v>#REF!</v>
      </c>
      <c r="AQ87" s="45" t="e">
        <f t="shared" si="132"/>
        <v>#REF!</v>
      </c>
      <c r="AR87" s="45" t="e">
        <f t="shared" si="133"/>
        <v>#REF!</v>
      </c>
      <c r="AS87" s="45" t="e">
        <f t="shared" si="134"/>
        <v>#REF!</v>
      </c>
      <c r="AT87" s="45" t="e">
        <f t="shared" si="135"/>
        <v>#REF!</v>
      </c>
      <c r="AU87" s="45" t="e">
        <f t="shared" si="136"/>
        <v>#REF!</v>
      </c>
      <c r="AV87" s="45" t="e">
        <f t="shared" si="137"/>
        <v>#REF!</v>
      </c>
      <c r="AW87" s="45" t="e">
        <f t="shared" si="138"/>
        <v>#REF!</v>
      </c>
      <c r="AX87" s="45" t="e">
        <f t="shared" si="139"/>
        <v>#REF!</v>
      </c>
      <c r="AY87" s="45" t="e">
        <f t="shared" si="140"/>
        <v>#REF!</v>
      </c>
      <c r="AZ87" s="45" t="e">
        <f t="shared" si="141"/>
        <v>#REF!</v>
      </c>
      <c r="BA87" s="45" t="e">
        <f t="shared" si="142"/>
        <v>#REF!</v>
      </c>
      <c r="BB87" s="45" t="e">
        <f t="shared" si="143"/>
        <v>#REF!</v>
      </c>
      <c r="BC87" s="45" t="e">
        <f t="shared" si="144"/>
        <v>#REF!</v>
      </c>
      <c r="BD87" s="45" t="e">
        <f t="shared" si="145"/>
        <v>#REF!</v>
      </c>
      <c r="BE87" s="45" t="e">
        <f t="shared" si="146"/>
        <v>#REF!</v>
      </c>
      <c r="BF87" s="45" t="e">
        <f t="shared" si="147"/>
        <v>#REF!</v>
      </c>
      <c r="BG87" s="45" t="e">
        <f t="shared" si="148"/>
        <v>#REF!</v>
      </c>
      <c r="BH87" s="45" t="e">
        <f t="shared" si="149"/>
        <v>#REF!</v>
      </c>
      <c r="BI87" s="45" t="e">
        <f t="shared" si="150"/>
        <v>#REF!</v>
      </c>
      <c r="BJ87" s="45" t="e">
        <f t="shared" si="151"/>
        <v>#REF!</v>
      </c>
      <c r="BK87" s="45"/>
      <c r="BL87" s="49">
        <v>86</v>
      </c>
      <c r="BM87" t="e">
        <f t="shared" si="206"/>
        <v>#REF!</v>
      </c>
      <c r="BN87" s="45" t="e">
        <f t="shared" si="211"/>
        <v>#REF!</v>
      </c>
      <c r="BO87" s="45">
        <f t="shared" si="152"/>
        <v>0</v>
      </c>
      <c r="BP87" s="45">
        <f t="shared" si="153"/>
        <v>0</v>
      </c>
      <c r="BQ87" s="45">
        <f t="shared" si="154"/>
        <v>0</v>
      </c>
      <c r="BR87" s="45">
        <f t="shared" si="155"/>
        <v>0</v>
      </c>
      <c r="BS87" s="45">
        <f t="shared" si="156"/>
        <v>0</v>
      </c>
      <c r="BT87" s="45">
        <f t="shared" si="157"/>
        <v>0</v>
      </c>
      <c r="BU87" s="45">
        <f t="shared" si="158"/>
        <v>0</v>
      </c>
      <c r="BV87" s="45">
        <f t="shared" si="159"/>
        <v>0</v>
      </c>
      <c r="BW87" s="45">
        <f t="shared" si="160"/>
        <v>0</v>
      </c>
      <c r="BX87" s="45">
        <f t="shared" si="161"/>
        <v>0</v>
      </c>
      <c r="BY87" s="45">
        <f t="shared" si="162"/>
        <v>0</v>
      </c>
      <c r="BZ87" s="45">
        <f t="shared" si="163"/>
        <v>0</v>
      </c>
      <c r="CA87" s="45">
        <f t="shared" si="164"/>
        <v>0</v>
      </c>
      <c r="CB87" s="45">
        <f t="shared" si="165"/>
        <v>0</v>
      </c>
      <c r="CC87" s="45">
        <f t="shared" si="166"/>
        <v>0</v>
      </c>
      <c r="CD87" s="45">
        <f t="shared" si="167"/>
        <v>0</v>
      </c>
      <c r="CE87" s="45">
        <f t="shared" si="168"/>
        <v>0</v>
      </c>
      <c r="CF87" s="45">
        <f t="shared" si="169"/>
        <v>0</v>
      </c>
      <c r="CG87" s="45">
        <f t="shared" si="170"/>
        <v>0</v>
      </c>
      <c r="CH87" s="45">
        <f t="shared" si="171"/>
        <v>0</v>
      </c>
      <c r="CI87" s="45">
        <f t="shared" si="172"/>
        <v>0</v>
      </c>
      <c r="CJ87" s="45">
        <f t="shared" si="173"/>
        <v>0</v>
      </c>
      <c r="CK87" s="45">
        <f t="shared" si="174"/>
        <v>0</v>
      </c>
      <c r="CL87" s="45">
        <f t="shared" si="175"/>
        <v>0</v>
      </c>
      <c r="CM87" s="45"/>
      <c r="CN87" s="106" t="e">
        <f t="shared" si="207"/>
        <v>#REF!</v>
      </c>
      <c r="CO87" s="106">
        <v>86</v>
      </c>
      <c r="CP87" s="101" t="e">
        <f t="shared" si="208"/>
        <v>#REF!</v>
      </c>
      <c r="CQ87" s="101" t="e">
        <f>CP87+COUNTIF($CP$2:CP87,CP87)-1</f>
        <v>#REF!</v>
      </c>
      <c r="CR87" s="103" t="str">
        <f t="shared" si="176"/>
        <v>Guadaloupe</v>
      </c>
      <c r="CS87" s="71" t="e">
        <f t="shared" si="209"/>
        <v>#REF!</v>
      </c>
      <c r="CT87" s="45" t="e">
        <f t="shared" si="177"/>
        <v>#REF!</v>
      </c>
      <c r="CU87" s="45" t="e">
        <f t="shared" si="178"/>
        <v>#REF!</v>
      </c>
      <c r="CV87" s="45" t="e">
        <f t="shared" si="179"/>
        <v>#REF!</v>
      </c>
      <c r="CW87" s="45" t="e">
        <f t="shared" si="180"/>
        <v>#REF!</v>
      </c>
      <c r="CX87" s="45" t="e">
        <f t="shared" si="181"/>
        <v>#REF!</v>
      </c>
      <c r="CY87" s="45" t="e">
        <f t="shared" si="182"/>
        <v>#REF!</v>
      </c>
      <c r="CZ87" s="45" t="e">
        <f t="shared" si="183"/>
        <v>#REF!</v>
      </c>
      <c r="DA87" s="45" t="e">
        <f t="shared" si="184"/>
        <v>#REF!</v>
      </c>
      <c r="DB87" s="45" t="e">
        <f t="shared" si="185"/>
        <v>#REF!</v>
      </c>
      <c r="DC87" s="45" t="e">
        <f t="shared" si="186"/>
        <v>#REF!</v>
      </c>
      <c r="DD87" s="45" t="e">
        <f t="shared" si="187"/>
        <v>#REF!</v>
      </c>
      <c r="DE87" s="45" t="e">
        <f t="shared" si="188"/>
        <v>#REF!</v>
      </c>
      <c r="DF87" s="45" t="e">
        <f t="shared" si="189"/>
        <v>#REF!</v>
      </c>
      <c r="DG87" s="45" t="e">
        <f t="shared" si="190"/>
        <v>#REF!</v>
      </c>
      <c r="DH87" s="45" t="e">
        <f t="shared" si="191"/>
        <v>#REF!</v>
      </c>
      <c r="DI87" s="45" t="e">
        <f t="shared" si="192"/>
        <v>#REF!</v>
      </c>
      <c r="DJ87" s="45" t="e">
        <f t="shared" si="193"/>
        <v>#REF!</v>
      </c>
      <c r="DK87" s="45" t="e">
        <f t="shared" si="194"/>
        <v>#REF!</v>
      </c>
      <c r="DL87" s="45" t="e">
        <f t="shared" si="195"/>
        <v>#REF!</v>
      </c>
      <c r="DM87" s="45" t="e">
        <f t="shared" si="196"/>
        <v>#REF!</v>
      </c>
      <c r="DN87" s="45" t="e">
        <f t="shared" si="197"/>
        <v>#REF!</v>
      </c>
      <c r="DO87" s="45" t="e">
        <f t="shared" si="198"/>
        <v>#REF!</v>
      </c>
      <c r="DP87" s="45" t="e">
        <f t="shared" si="199"/>
        <v>#REF!</v>
      </c>
      <c r="DQ87" s="45" t="e">
        <f t="shared" si="200"/>
        <v>#REF!</v>
      </c>
    </row>
    <row r="88" spans="1:121">
      <c r="A88" s="101">
        <v>87</v>
      </c>
      <c r="B88" s="135" t="e">
        <f t="shared" si="201"/>
        <v>#REF!</v>
      </c>
      <c r="C88" s="136" t="e">
        <f>B88+COUNTIF(B$2:$B88,B88)-1</f>
        <v>#REF!</v>
      </c>
      <c r="D88" s="137" t="str">
        <f>Tables!AI88</f>
        <v>Guam</v>
      </c>
      <c r="E88" s="138" t="e">
        <f t="shared" si="202"/>
        <v>#REF!</v>
      </c>
      <c r="F88" s="47" t="e">
        <f>SUMIFS(#REF!,#REF!,'Graph Tables'!$D88)</f>
        <v>#REF!</v>
      </c>
      <c r="G88" s="47" t="e">
        <f>SUMIFS(#REF!,#REF!,'Graph Tables'!$D88)</f>
        <v>#REF!</v>
      </c>
      <c r="H88" s="47" t="e">
        <f>SUMIFS(#REF!,#REF!,'Graph Tables'!$D88)</f>
        <v>#REF!</v>
      </c>
      <c r="I88" s="47" t="e">
        <f>SUMIFS(#REF!,#REF!,'Graph Tables'!$D88)</f>
        <v>#REF!</v>
      </c>
      <c r="J88" s="47" t="e">
        <f>SUMIFS(#REF!,#REF!,'Graph Tables'!$D88)</f>
        <v>#REF!</v>
      </c>
      <c r="K88" s="47" t="e">
        <f>SUMIFS(#REF!,#REF!,'Graph Tables'!$D88)</f>
        <v>#REF!</v>
      </c>
      <c r="L88" s="47" t="e">
        <f>SUMIFS(#REF!,#REF!,'Graph Tables'!$D88)</f>
        <v>#REF!</v>
      </c>
      <c r="M88" s="47" t="e">
        <f>SUMIFS(#REF!,#REF!,'Graph Tables'!$D88)</f>
        <v>#REF!</v>
      </c>
      <c r="N88" s="47" t="e">
        <f>SUMIFS(#REF!,#REF!,'Graph Tables'!$D88)</f>
        <v>#REF!</v>
      </c>
      <c r="O88" s="47" t="e">
        <f>SUMIFS(#REF!,#REF!,'Graph Tables'!$D88)</f>
        <v>#REF!</v>
      </c>
      <c r="P88" s="47" t="e">
        <f>SUMIFS(#REF!,#REF!,'Graph Tables'!$D88)</f>
        <v>#REF!</v>
      </c>
      <c r="Q88" s="47" t="e">
        <f>SUMIFS(#REF!,#REF!,'Graph Tables'!$D88)</f>
        <v>#REF!</v>
      </c>
      <c r="R88" s="47" t="e">
        <f>SUMIFS(#REF!,#REF!,'Graph Tables'!$D88)</f>
        <v>#REF!</v>
      </c>
      <c r="S88" s="47" t="e">
        <f>SUMIFS(#REF!,#REF!,'Graph Tables'!$D88)</f>
        <v>#REF!</v>
      </c>
      <c r="T88" s="47" t="e">
        <f>SUMIFS(#REF!,#REF!,'Graph Tables'!$D88)</f>
        <v>#REF!</v>
      </c>
      <c r="U88" s="47" t="e">
        <f>SUMIFS(#REF!,#REF!,'Graph Tables'!$D88)</f>
        <v>#REF!</v>
      </c>
      <c r="V88" s="47" t="e">
        <f>SUMIFS(#REF!,#REF!,'Graph Tables'!$D88)</f>
        <v>#REF!</v>
      </c>
      <c r="W88" s="47" t="e">
        <f>SUMIFS(#REF!,#REF!,'Graph Tables'!$D88)</f>
        <v>#REF!</v>
      </c>
      <c r="X88" s="47" t="e">
        <f>SUMIFS(#REF!,#REF!,'Graph Tables'!$D88)</f>
        <v>#REF!</v>
      </c>
      <c r="Y88" s="47" t="e">
        <f>SUMIFS(#REF!,#REF!,'Graph Tables'!$D88)</f>
        <v>#REF!</v>
      </c>
      <c r="Z88" s="47" t="e">
        <f>SUMIFS(#REF!,#REF!,'Graph Tables'!$D88)</f>
        <v>#REF!</v>
      </c>
      <c r="AA88" s="47" t="e">
        <f>SUMIFS(#REF!,#REF!,'Graph Tables'!$D88)</f>
        <v>#REF!</v>
      </c>
      <c r="AB88" s="47" t="e">
        <f>SUMIFS(#REF!,#REF!,'Graph Tables'!$D88)</f>
        <v>#REF!</v>
      </c>
      <c r="AC88" s="47" t="e">
        <f>SUMIFS(#REF!,#REF!,'Graph Tables'!$D88)</f>
        <v>#REF!</v>
      </c>
      <c r="AD88" s="47"/>
      <c r="AE88" s="49">
        <v>87</v>
      </c>
      <c r="AF88" t="e">
        <f t="shared" si="203"/>
        <v>#REF!</v>
      </c>
      <c r="AG88" s="45" t="e">
        <f t="shared" si="210"/>
        <v>#REF!</v>
      </c>
      <c r="AH88" s="47"/>
      <c r="AI88" s="101" t="e">
        <f t="shared" si="204"/>
        <v>#REF!</v>
      </c>
      <c r="AJ88" s="101" t="e">
        <f>AI88+COUNTIF(AI$2:$AI88,AI88)-1</f>
        <v>#REF!</v>
      </c>
      <c r="AK88" s="103" t="str">
        <f t="shared" si="127"/>
        <v>Guam</v>
      </c>
      <c r="AL88" s="71" t="e">
        <f t="shared" si="205"/>
        <v>#REF!</v>
      </c>
      <c r="AM88" s="45" t="e">
        <f t="shared" si="128"/>
        <v>#REF!</v>
      </c>
      <c r="AN88" s="45" t="e">
        <f t="shared" si="129"/>
        <v>#REF!</v>
      </c>
      <c r="AO88" s="45" t="e">
        <f t="shared" si="130"/>
        <v>#REF!</v>
      </c>
      <c r="AP88" s="45" t="e">
        <f t="shared" si="131"/>
        <v>#REF!</v>
      </c>
      <c r="AQ88" s="45" t="e">
        <f t="shared" si="132"/>
        <v>#REF!</v>
      </c>
      <c r="AR88" s="45" t="e">
        <f t="shared" si="133"/>
        <v>#REF!</v>
      </c>
      <c r="AS88" s="45" t="e">
        <f t="shared" si="134"/>
        <v>#REF!</v>
      </c>
      <c r="AT88" s="45" t="e">
        <f t="shared" si="135"/>
        <v>#REF!</v>
      </c>
      <c r="AU88" s="45" t="e">
        <f t="shared" si="136"/>
        <v>#REF!</v>
      </c>
      <c r="AV88" s="45" t="e">
        <f t="shared" si="137"/>
        <v>#REF!</v>
      </c>
      <c r="AW88" s="45" t="e">
        <f t="shared" si="138"/>
        <v>#REF!</v>
      </c>
      <c r="AX88" s="45" t="e">
        <f t="shared" si="139"/>
        <v>#REF!</v>
      </c>
      <c r="AY88" s="45" t="e">
        <f t="shared" si="140"/>
        <v>#REF!</v>
      </c>
      <c r="AZ88" s="45" t="e">
        <f t="shared" si="141"/>
        <v>#REF!</v>
      </c>
      <c r="BA88" s="45" t="e">
        <f t="shared" si="142"/>
        <v>#REF!</v>
      </c>
      <c r="BB88" s="45" t="e">
        <f t="shared" si="143"/>
        <v>#REF!</v>
      </c>
      <c r="BC88" s="45" t="e">
        <f t="shared" si="144"/>
        <v>#REF!</v>
      </c>
      <c r="BD88" s="45" t="e">
        <f t="shared" si="145"/>
        <v>#REF!</v>
      </c>
      <c r="BE88" s="45" t="e">
        <f t="shared" si="146"/>
        <v>#REF!</v>
      </c>
      <c r="BF88" s="45" t="e">
        <f t="shared" si="147"/>
        <v>#REF!</v>
      </c>
      <c r="BG88" s="45" t="e">
        <f t="shared" si="148"/>
        <v>#REF!</v>
      </c>
      <c r="BH88" s="45" t="e">
        <f t="shared" si="149"/>
        <v>#REF!</v>
      </c>
      <c r="BI88" s="45" t="e">
        <f t="shared" si="150"/>
        <v>#REF!</v>
      </c>
      <c r="BJ88" s="45" t="e">
        <f t="shared" si="151"/>
        <v>#REF!</v>
      </c>
      <c r="BK88" s="45"/>
      <c r="BL88" s="49">
        <v>87</v>
      </c>
      <c r="BM88" t="e">
        <f t="shared" si="206"/>
        <v>#REF!</v>
      </c>
      <c r="BN88" s="45" t="e">
        <f t="shared" si="211"/>
        <v>#REF!</v>
      </c>
      <c r="BO88" s="45">
        <f t="shared" si="152"/>
        <v>0</v>
      </c>
      <c r="BP88" s="45">
        <f t="shared" si="153"/>
        <v>0</v>
      </c>
      <c r="BQ88" s="45">
        <f t="shared" si="154"/>
        <v>0</v>
      </c>
      <c r="BR88" s="45">
        <f t="shared" si="155"/>
        <v>0</v>
      </c>
      <c r="BS88" s="45">
        <f t="shared" si="156"/>
        <v>0</v>
      </c>
      <c r="BT88" s="45">
        <f t="shared" si="157"/>
        <v>0</v>
      </c>
      <c r="BU88" s="45">
        <f t="shared" si="158"/>
        <v>0</v>
      </c>
      <c r="BV88" s="45">
        <f t="shared" si="159"/>
        <v>0</v>
      </c>
      <c r="BW88" s="45">
        <f t="shared" si="160"/>
        <v>0</v>
      </c>
      <c r="BX88" s="45">
        <f t="shared" si="161"/>
        <v>0</v>
      </c>
      <c r="BY88" s="45">
        <f t="shared" si="162"/>
        <v>0</v>
      </c>
      <c r="BZ88" s="45">
        <f t="shared" si="163"/>
        <v>0</v>
      </c>
      <c r="CA88" s="45">
        <f t="shared" si="164"/>
        <v>0</v>
      </c>
      <c r="CB88" s="45">
        <f t="shared" si="165"/>
        <v>0</v>
      </c>
      <c r="CC88" s="45">
        <f t="shared" si="166"/>
        <v>0</v>
      </c>
      <c r="CD88" s="45">
        <f t="shared" si="167"/>
        <v>0</v>
      </c>
      <c r="CE88" s="45">
        <f t="shared" si="168"/>
        <v>0</v>
      </c>
      <c r="CF88" s="45">
        <f t="shared" si="169"/>
        <v>0</v>
      </c>
      <c r="CG88" s="45">
        <f t="shared" si="170"/>
        <v>0</v>
      </c>
      <c r="CH88" s="45">
        <f t="shared" si="171"/>
        <v>0</v>
      </c>
      <c r="CI88" s="45">
        <f t="shared" si="172"/>
        <v>0</v>
      </c>
      <c r="CJ88" s="45">
        <f t="shared" si="173"/>
        <v>0</v>
      </c>
      <c r="CK88" s="45">
        <f t="shared" si="174"/>
        <v>0</v>
      </c>
      <c r="CL88" s="45">
        <f t="shared" si="175"/>
        <v>0</v>
      </c>
      <c r="CM88" s="45"/>
      <c r="CN88" s="106" t="e">
        <f t="shared" si="207"/>
        <v>#REF!</v>
      </c>
      <c r="CO88" s="106">
        <v>87</v>
      </c>
      <c r="CP88" s="101" t="e">
        <f t="shared" si="208"/>
        <v>#REF!</v>
      </c>
      <c r="CQ88" s="101" t="e">
        <f>CP88+COUNTIF($CP$2:CP88,CP88)-1</f>
        <v>#REF!</v>
      </c>
      <c r="CR88" s="103" t="str">
        <f t="shared" si="176"/>
        <v>Guam</v>
      </c>
      <c r="CS88" s="71" t="e">
        <f t="shared" si="209"/>
        <v>#REF!</v>
      </c>
      <c r="CT88" s="45" t="e">
        <f t="shared" si="177"/>
        <v>#REF!</v>
      </c>
      <c r="CU88" s="45" t="e">
        <f t="shared" si="178"/>
        <v>#REF!</v>
      </c>
      <c r="CV88" s="45" t="e">
        <f t="shared" si="179"/>
        <v>#REF!</v>
      </c>
      <c r="CW88" s="45" t="e">
        <f t="shared" si="180"/>
        <v>#REF!</v>
      </c>
      <c r="CX88" s="45" t="e">
        <f t="shared" si="181"/>
        <v>#REF!</v>
      </c>
      <c r="CY88" s="45" t="e">
        <f t="shared" si="182"/>
        <v>#REF!</v>
      </c>
      <c r="CZ88" s="45" t="e">
        <f t="shared" si="183"/>
        <v>#REF!</v>
      </c>
      <c r="DA88" s="45" t="e">
        <f t="shared" si="184"/>
        <v>#REF!</v>
      </c>
      <c r="DB88" s="45" t="e">
        <f t="shared" si="185"/>
        <v>#REF!</v>
      </c>
      <c r="DC88" s="45" t="e">
        <f t="shared" si="186"/>
        <v>#REF!</v>
      </c>
      <c r="DD88" s="45" t="e">
        <f t="shared" si="187"/>
        <v>#REF!</v>
      </c>
      <c r="DE88" s="45" t="e">
        <f t="shared" si="188"/>
        <v>#REF!</v>
      </c>
      <c r="DF88" s="45" t="e">
        <f t="shared" si="189"/>
        <v>#REF!</v>
      </c>
      <c r="DG88" s="45" t="e">
        <f t="shared" si="190"/>
        <v>#REF!</v>
      </c>
      <c r="DH88" s="45" t="e">
        <f t="shared" si="191"/>
        <v>#REF!</v>
      </c>
      <c r="DI88" s="45" t="e">
        <f t="shared" si="192"/>
        <v>#REF!</v>
      </c>
      <c r="DJ88" s="45" t="e">
        <f t="shared" si="193"/>
        <v>#REF!</v>
      </c>
      <c r="DK88" s="45" t="e">
        <f t="shared" si="194"/>
        <v>#REF!</v>
      </c>
      <c r="DL88" s="45" t="e">
        <f t="shared" si="195"/>
        <v>#REF!</v>
      </c>
      <c r="DM88" s="45" t="e">
        <f t="shared" si="196"/>
        <v>#REF!</v>
      </c>
      <c r="DN88" s="45" t="e">
        <f t="shared" si="197"/>
        <v>#REF!</v>
      </c>
      <c r="DO88" s="45" t="e">
        <f t="shared" si="198"/>
        <v>#REF!</v>
      </c>
      <c r="DP88" s="45" t="e">
        <f t="shared" si="199"/>
        <v>#REF!</v>
      </c>
      <c r="DQ88" s="45" t="e">
        <f t="shared" si="200"/>
        <v>#REF!</v>
      </c>
    </row>
    <row r="89" spans="1:121">
      <c r="A89" s="101">
        <v>88</v>
      </c>
      <c r="B89" s="135" t="e">
        <f t="shared" si="201"/>
        <v>#REF!</v>
      </c>
      <c r="C89" s="136" t="e">
        <f>B89+COUNTIF(B$2:$B89,B89)-1</f>
        <v>#REF!</v>
      </c>
      <c r="D89" s="137" t="str">
        <f>Tables!AI89</f>
        <v>Guatemala</v>
      </c>
      <c r="E89" s="138" t="e">
        <f t="shared" si="202"/>
        <v>#REF!</v>
      </c>
      <c r="F89" s="47" t="e">
        <f>SUMIFS(#REF!,#REF!,'Graph Tables'!$D89)</f>
        <v>#REF!</v>
      </c>
      <c r="G89" s="47" t="e">
        <f>SUMIFS(#REF!,#REF!,'Graph Tables'!$D89)</f>
        <v>#REF!</v>
      </c>
      <c r="H89" s="47" t="e">
        <f>SUMIFS(#REF!,#REF!,'Graph Tables'!$D89)</f>
        <v>#REF!</v>
      </c>
      <c r="I89" s="47" t="e">
        <f>SUMIFS(#REF!,#REF!,'Graph Tables'!$D89)</f>
        <v>#REF!</v>
      </c>
      <c r="J89" s="47" t="e">
        <f>SUMIFS(#REF!,#REF!,'Graph Tables'!$D89)</f>
        <v>#REF!</v>
      </c>
      <c r="K89" s="47" t="e">
        <f>SUMIFS(#REF!,#REF!,'Graph Tables'!$D89)</f>
        <v>#REF!</v>
      </c>
      <c r="L89" s="47" t="e">
        <f>SUMIFS(#REF!,#REF!,'Graph Tables'!$D89)</f>
        <v>#REF!</v>
      </c>
      <c r="M89" s="47" t="e">
        <f>SUMIFS(#REF!,#REF!,'Graph Tables'!$D89)</f>
        <v>#REF!</v>
      </c>
      <c r="N89" s="47" t="e">
        <f>SUMIFS(#REF!,#REF!,'Graph Tables'!$D89)</f>
        <v>#REF!</v>
      </c>
      <c r="O89" s="47" t="e">
        <f>SUMIFS(#REF!,#REF!,'Graph Tables'!$D89)</f>
        <v>#REF!</v>
      </c>
      <c r="P89" s="47" t="e">
        <f>SUMIFS(#REF!,#REF!,'Graph Tables'!$D89)</f>
        <v>#REF!</v>
      </c>
      <c r="Q89" s="47" t="e">
        <f>SUMIFS(#REF!,#REF!,'Graph Tables'!$D89)</f>
        <v>#REF!</v>
      </c>
      <c r="R89" s="47" t="e">
        <f>SUMIFS(#REF!,#REF!,'Graph Tables'!$D89)</f>
        <v>#REF!</v>
      </c>
      <c r="S89" s="47" t="e">
        <f>SUMIFS(#REF!,#REF!,'Graph Tables'!$D89)</f>
        <v>#REF!</v>
      </c>
      <c r="T89" s="47" t="e">
        <f>SUMIFS(#REF!,#REF!,'Graph Tables'!$D89)</f>
        <v>#REF!</v>
      </c>
      <c r="U89" s="47" t="e">
        <f>SUMIFS(#REF!,#REF!,'Graph Tables'!$D89)</f>
        <v>#REF!</v>
      </c>
      <c r="V89" s="47" t="e">
        <f>SUMIFS(#REF!,#REF!,'Graph Tables'!$D89)</f>
        <v>#REF!</v>
      </c>
      <c r="W89" s="47" t="e">
        <f>SUMIFS(#REF!,#REF!,'Graph Tables'!$D89)</f>
        <v>#REF!</v>
      </c>
      <c r="X89" s="47" t="e">
        <f>SUMIFS(#REF!,#REF!,'Graph Tables'!$D89)</f>
        <v>#REF!</v>
      </c>
      <c r="Y89" s="47" t="e">
        <f>SUMIFS(#REF!,#REF!,'Graph Tables'!$D89)</f>
        <v>#REF!</v>
      </c>
      <c r="Z89" s="47" t="e">
        <f>SUMIFS(#REF!,#REF!,'Graph Tables'!$D89)</f>
        <v>#REF!</v>
      </c>
      <c r="AA89" s="47" t="e">
        <f>SUMIFS(#REF!,#REF!,'Graph Tables'!$D89)</f>
        <v>#REF!</v>
      </c>
      <c r="AB89" s="47" t="e">
        <f>SUMIFS(#REF!,#REF!,'Graph Tables'!$D89)</f>
        <v>#REF!</v>
      </c>
      <c r="AC89" s="47" t="e">
        <f>SUMIFS(#REF!,#REF!,'Graph Tables'!$D89)</f>
        <v>#REF!</v>
      </c>
      <c r="AD89" s="47"/>
      <c r="AE89" s="49">
        <v>88</v>
      </c>
      <c r="AF89" t="e">
        <f t="shared" si="203"/>
        <v>#REF!</v>
      </c>
      <c r="AG89" s="45" t="e">
        <f t="shared" si="210"/>
        <v>#REF!</v>
      </c>
      <c r="AH89" s="47"/>
      <c r="AI89" s="101" t="e">
        <f t="shared" si="204"/>
        <v>#REF!</v>
      </c>
      <c r="AJ89" s="101" t="e">
        <f>AI89+COUNTIF(AI$2:$AI89,AI89)-1</f>
        <v>#REF!</v>
      </c>
      <c r="AK89" s="103" t="str">
        <f t="shared" si="127"/>
        <v>Guatemala</v>
      </c>
      <c r="AL89" s="71" t="e">
        <f t="shared" si="205"/>
        <v>#REF!</v>
      </c>
      <c r="AM89" s="45" t="e">
        <f t="shared" si="128"/>
        <v>#REF!</v>
      </c>
      <c r="AN89" s="45" t="e">
        <f t="shared" si="129"/>
        <v>#REF!</v>
      </c>
      <c r="AO89" s="45" t="e">
        <f t="shared" si="130"/>
        <v>#REF!</v>
      </c>
      <c r="AP89" s="45" t="e">
        <f t="shared" si="131"/>
        <v>#REF!</v>
      </c>
      <c r="AQ89" s="45" t="e">
        <f t="shared" si="132"/>
        <v>#REF!</v>
      </c>
      <c r="AR89" s="45" t="e">
        <f t="shared" si="133"/>
        <v>#REF!</v>
      </c>
      <c r="AS89" s="45" t="e">
        <f t="shared" si="134"/>
        <v>#REF!</v>
      </c>
      <c r="AT89" s="45" t="e">
        <f t="shared" si="135"/>
        <v>#REF!</v>
      </c>
      <c r="AU89" s="45" t="e">
        <f t="shared" si="136"/>
        <v>#REF!</v>
      </c>
      <c r="AV89" s="45" t="e">
        <f t="shared" si="137"/>
        <v>#REF!</v>
      </c>
      <c r="AW89" s="45" t="e">
        <f t="shared" si="138"/>
        <v>#REF!</v>
      </c>
      <c r="AX89" s="45" t="e">
        <f t="shared" si="139"/>
        <v>#REF!</v>
      </c>
      <c r="AY89" s="45" t="e">
        <f t="shared" si="140"/>
        <v>#REF!</v>
      </c>
      <c r="AZ89" s="45" t="e">
        <f t="shared" si="141"/>
        <v>#REF!</v>
      </c>
      <c r="BA89" s="45" t="e">
        <f t="shared" si="142"/>
        <v>#REF!</v>
      </c>
      <c r="BB89" s="45" t="e">
        <f t="shared" si="143"/>
        <v>#REF!</v>
      </c>
      <c r="BC89" s="45" t="e">
        <f t="shared" si="144"/>
        <v>#REF!</v>
      </c>
      <c r="BD89" s="45" t="e">
        <f t="shared" si="145"/>
        <v>#REF!</v>
      </c>
      <c r="BE89" s="45" t="e">
        <f t="shared" si="146"/>
        <v>#REF!</v>
      </c>
      <c r="BF89" s="45" t="e">
        <f t="shared" si="147"/>
        <v>#REF!</v>
      </c>
      <c r="BG89" s="45" t="e">
        <f t="shared" si="148"/>
        <v>#REF!</v>
      </c>
      <c r="BH89" s="45" t="e">
        <f t="shared" si="149"/>
        <v>#REF!</v>
      </c>
      <c r="BI89" s="45" t="e">
        <f t="shared" si="150"/>
        <v>#REF!</v>
      </c>
      <c r="BJ89" s="45" t="e">
        <f t="shared" si="151"/>
        <v>#REF!</v>
      </c>
      <c r="BK89" s="45"/>
      <c r="BL89" s="49">
        <v>88</v>
      </c>
      <c r="BM89" t="e">
        <f t="shared" si="206"/>
        <v>#REF!</v>
      </c>
      <c r="BN89" s="45" t="e">
        <f t="shared" si="211"/>
        <v>#REF!</v>
      </c>
      <c r="BO89" s="45">
        <f t="shared" si="152"/>
        <v>0</v>
      </c>
      <c r="BP89" s="45">
        <f t="shared" si="153"/>
        <v>0</v>
      </c>
      <c r="BQ89" s="45">
        <f t="shared" si="154"/>
        <v>0</v>
      </c>
      <c r="BR89" s="45">
        <f t="shared" si="155"/>
        <v>0</v>
      </c>
      <c r="BS89" s="45">
        <f t="shared" si="156"/>
        <v>0</v>
      </c>
      <c r="BT89" s="45">
        <f t="shared" si="157"/>
        <v>0</v>
      </c>
      <c r="BU89" s="45">
        <f t="shared" si="158"/>
        <v>0</v>
      </c>
      <c r="BV89" s="45">
        <f t="shared" si="159"/>
        <v>0</v>
      </c>
      <c r="BW89" s="45">
        <f t="shared" si="160"/>
        <v>0</v>
      </c>
      <c r="BX89" s="45">
        <f t="shared" si="161"/>
        <v>0</v>
      </c>
      <c r="BY89" s="45">
        <f t="shared" si="162"/>
        <v>0</v>
      </c>
      <c r="BZ89" s="45">
        <f t="shared" si="163"/>
        <v>0</v>
      </c>
      <c r="CA89" s="45">
        <f t="shared" si="164"/>
        <v>0</v>
      </c>
      <c r="CB89" s="45">
        <f t="shared" si="165"/>
        <v>0</v>
      </c>
      <c r="CC89" s="45">
        <f t="shared" si="166"/>
        <v>0</v>
      </c>
      <c r="CD89" s="45">
        <f t="shared" si="167"/>
        <v>0</v>
      </c>
      <c r="CE89" s="45">
        <f t="shared" si="168"/>
        <v>0</v>
      </c>
      <c r="CF89" s="45">
        <f t="shared" si="169"/>
        <v>0</v>
      </c>
      <c r="CG89" s="45">
        <f t="shared" si="170"/>
        <v>0</v>
      </c>
      <c r="CH89" s="45">
        <f t="shared" si="171"/>
        <v>0</v>
      </c>
      <c r="CI89" s="45">
        <f t="shared" si="172"/>
        <v>0</v>
      </c>
      <c r="CJ89" s="45">
        <f t="shared" si="173"/>
        <v>0</v>
      </c>
      <c r="CK89" s="45">
        <f t="shared" si="174"/>
        <v>0</v>
      </c>
      <c r="CL89" s="45">
        <f t="shared" si="175"/>
        <v>0</v>
      </c>
      <c r="CM89" s="45"/>
      <c r="CN89" s="106" t="e">
        <f t="shared" si="207"/>
        <v>#REF!</v>
      </c>
      <c r="CO89" s="106">
        <v>88</v>
      </c>
      <c r="CP89" s="101" t="e">
        <f t="shared" si="208"/>
        <v>#REF!</v>
      </c>
      <c r="CQ89" s="101" t="e">
        <f>CP89+COUNTIF($CP$2:CP89,CP89)-1</f>
        <v>#REF!</v>
      </c>
      <c r="CR89" s="103" t="str">
        <f t="shared" si="176"/>
        <v>Guatemala</v>
      </c>
      <c r="CS89" s="71" t="e">
        <f t="shared" si="209"/>
        <v>#REF!</v>
      </c>
      <c r="CT89" s="45" t="e">
        <f t="shared" si="177"/>
        <v>#REF!</v>
      </c>
      <c r="CU89" s="45" t="e">
        <f t="shared" si="178"/>
        <v>#REF!</v>
      </c>
      <c r="CV89" s="45" t="e">
        <f t="shared" si="179"/>
        <v>#REF!</v>
      </c>
      <c r="CW89" s="45" t="e">
        <f t="shared" si="180"/>
        <v>#REF!</v>
      </c>
      <c r="CX89" s="45" t="e">
        <f t="shared" si="181"/>
        <v>#REF!</v>
      </c>
      <c r="CY89" s="45" t="e">
        <f t="shared" si="182"/>
        <v>#REF!</v>
      </c>
      <c r="CZ89" s="45" t="e">
        <f t="shared" si="183"/>
        <v>#REF!</v>
      </c>
      <c r="DA89" s="45" t="e">
        <f t="shared" si="184"/>
        <v>#REF!</v>
      </c>
      <c r="DB89" s="45" t="e">
        <f t="shared" si="185"/>
        <v>#REF!</v>
      </c>
      <c r="DC89" s="45" t="e">
        <f t="shared" si="186"/>
        <v>#REF!</v>
      </c>
      <c r="DD89" s="45" t="e">
        <f t="shared" si="187"/>
        <v>#REF!</v>
      </c>
      <c r="DE89" s="45" t="e">
        <f t="shared" si="188"/>
        <v>#REF!</v>
      </c>
      <c r="DF89" s="45" t="e">
        <f t="shared" si="189"/>
        <v>#REF!</v>
      </c>
      <c r="DG89" s="45" t="e">
        <f t="shared" si="190"/>
        <v>#REF!</v>
      </c>
      <c r="DH89" s="45" t="e">
        <f t="shared" si="191"/>
        <v>#REF!</v>
      </c>
      <c r="DI89" s="45" t="e">
        <f t="shared" si="192"/>
        <v>#REF!</v>
      </c>
      <c r="DJ89" s="45" t="e">
        <f t="shared" si="193"/>
        <v>#REF!</v>
      </c>
      <c r="DK89" s="45" t="e">
        <f t="shared" si="194"/>
        <v>#REF!</v>
      </c>
      <c r="DL89" s="45" t="e">
        <f t="shared" si="195"/>
        <v>#REF!</v>
      </c>
      <c r="DM89" s="45" t="e">
        <f t="shared" si="196"/>
        <v>#REF!</v>
      </c>
      <c r="DN89" s="45" t="e">
        <f t="shared" si="197"/>
        <v>#REF!</v>
      </c>
      <c r="DO89" s="45" t="e">
        <f t="shared" si="198"/>
        <v>#REF!</v>
      </c>
      <c r="DP89" s="45" t="e">
        <f t="shared" si="199"/>
        <v>#REF!</v>
      </c>
      <c r="DQ89" s="45" t="e">
        <f t="shared" si="200"/>
        <v>#REF!</v>
      </c>
    </row>
    <row r="90" spans="1:121">
      <c r="A90" s="101">
        <v>89</v>
      </c>
      <c r="B90" s="135" t="e">
        <f t="shared" si="201"/>
        <v>#REF!</v>
      </c>
      <c r="C90" s="136" t="e">
        <f>B90+COUNTIF(B$2:$B90,B90)-1</f>
        <v>#REF!</v>
      </c>
      <c r="D90" s="137" t="str">
        <f>Tables!AI90</f>
        <v>Guernsey</v>
      </c>
      <c r="E90" s="138" t="e">
        <f t="shared" si="202"/>
        <v>#REF!</v>
      </c>
      <c r="F90" s="47" t="e">
        <f>SUMIFS(#REF!,#REF!,'Graph Tables'!$D90)</f>
        <v>#REF!</v>
      </c>
      <c r="G90" s="47" t="e">
        <f>SUMIFS(#REF!,#REF!,'Graph Tables'!$D90)</f>
        <v>#REF!</v>
      </c>
      <c r="H90" s="47" t="e">
        <f>SUMIFS(#REF!,#REF!,'Graph Tables'!$D90)</f>
        <v>#REF!</v>
      </c>
      <c r="I90" s="47" t="e">
        <f>SUMIFS(#REF!,#REF!,'Graph Tables'!$D90)</f>
        <v>#REF!</v>
      </c>
      <c r="J90" s="47" t="e">
        <f>SUMIFS(#REF!,#REF!,'Graph Tables'!$D90)</f>
        <v>#REF!</v>
      </c>
      <c r="K90" s="47" t="e">
        <f>SUMIFS(#REF!,#REF!,'Graph Tables'!$D90)</f>
        <v>#REF!</v>
      </c>
      <c r="L90" s="47" t="e">
        <f>SUMIFS(#REF!,#REF!,'Graph Tables'!$D90)</f>
        <v>#REF!</v>
      </c>
      <c r="M90" s="47" t="e">
        <f>SUMIFS(#REF!,#REF!,'Graph Tables'!$D90)</f>
        <v>#REF!</v>
      </c>
      <c r="N90" s="47" t="e">
        <f>SUMIFS(#REF!,#REF!,'Graph Tables'!$D90)</f>
        <v>#REF!</v>
      </c>
      <c r="O90" s="47" t="e">
        <f>SUMIFS(#REF!,#REF!,'Graph Tables'!$D90)</f>
        <v>#REF!</v>
      </c>
      <c r="P90" s="47" t="e">
        <f>SUMIFS(#REF!,#REF!,'Graph Tables'!$D90)</f>
        <v>#REF!</v>
      </c>
      <c r="Q90" s="47" t="e">
        <f>SUMIFS(#REF!,#REF!,'Graph Tables'!$D90)</f>
        <v>#REF!</v>
      </c>
      <c r="R90" s="47" t="e">
        <f>SUMIFS(#REF!,#REF!,'Graph Tables'!$D90)</f>
        <v>#REF!</v>
      </c>
      <c r="S90" s="47" t="e">
        <f>SUMIFS(#REF!,#REF!,'Graph Tables'!$D90)</f>
        <v>#REF!</v>
      </c>
      <c r="T90" s="47" t="e">
        <f>SUMIFS(#REF!,#REF!,'Graph Tables'!$D90)</f>
        <v>#REF!</v>
      </c>
      <c r="U90" s="47" t="e">
        <f>SUMIFS(#REF!,#REF!,'Graph Tables'!$D90)</f>
        <v>#REF!</v>
      </c>
      <c r="V90" s="47" t="e">
        <f>SUMIFS(#REF!,#REF!,'Graph Tables'!$D90)</f>
        <v>#REF!</v>
      </c>
      <c r="W90" s="47" t="e">
        <f>SUMIFS(#REF!,#REF!,'Graph Tables'!$D90)</f>
        <v>#REF!</v>
      </c>
      <c r="X90" s="47" t="e">
        <f>SUMIFS(#REF!,#REF!,'Graph Tables'!$D90)</f>
        <v>#REF!</v>
      </c>
      <c r="Y90" s="47" t="e">
        <f>SUMIFS(#REF!,#REF!,'Graph Tables'!$D90)</f>
        <v>#REF!</v>
      </c>
      <c r="Z90" s="47" t="e">
        <f>SUMIFS(#REF!,#REF!,'Graph Tables'!$D90)</f>
        <v>#REF!</v>
      </c>
      <c r="AA90" s="47" t="e">
        <f>SUMIFS(#REF!,#REF!,'Graph Tables'!$D90)</f>
        <v>#REF!</v>
      </c>
      <c r="AB90" s="47" t="e">
        <f>SUMIFS(#REF!,#REF!,'Graph Tables'!$D90)</f>
        <v>#REF!</v>
      </c>
      <c r="AC90" s="47" t="e">
        <f>SUMIFS(#REF!,#REF!,'Graph Tables'!$D90)</f>
        <v>#REF!</v>
      </c>
      <c r="AD90" s="47"/>
      <c r="AE90" s="49">
        <v>89</v>
      </c>
      <c r="AF90" t="e">
        <f t="shared" si="203"/>
        <v>#REF!</v>
      </c>
      <c r="AG90" s="45" t="e">
        <f t="shared" si="210"/>
        <v>#REF!</v>
      </c>
      <c r="AH90" s="47"/>
      <c r="AI90" s="101" t="e">
        <f t="shared" si="204"/>
        <v>#REF!</v>
      </c>
      <c r="AJ90" s="101" t="e">
        <f>AI90+COUNTIF(AI$2:$AI90,AI90)-1</f>
        <v>#REF!</v>
      </c>
      <c r="AK90" s="103" t="str">
        <f t="shared" si="127"/>
        <v>Guernsey</v>
      </c>
      <c r="AL90" s="71" t="e">
        <f t="shared" si="205"/>
        <v>#REF!</v>
      </c>
      <c r="AM90" s="45" t="e">
        <f t="shared" si="128"/>
        <v>#REF!</v>
      </c>
      <c r="AN90" s="45" t="e">
        <f t="shared" si="129"/>
        <v>#REF!</v>
      </c>
      <c r="AO90" s="45" t="e">
        <f t="shared" si="130"/>
        <v>#REF!</v>
      </c>
      <c r="AP90" s="45" t="e">
        <f t="shared" si="131"/>
        <v>#REF!</v>
      </c>
      <c r="AQ90" s="45" t="e">
        <f t="shared" si="132"/>
        <v>#REF!</v>
      </c>
      <c r="AR90" s="45" t="e">
        <f t="shared" si="133"/>
        <v>#REF!</v>
      </c>
      <c r="AS90" s="45" t="e">
        <f t="shared" si="134"/>
        <v>#REF!</v>
      </c>
      <c r="AT90" s="45" t="e">
        <f t="shared" si="135"/>
        <v>#REF!</v>
      </c>
      <c r="AU90" s="45" t="e">
        <f t="shared" si="136"/>
        <v>#REF!</v>
      </c>
      <c r="AV90" s="45" t="e">
        <f t="shared" si="137"/>
        <v>#REF!</v>
      </c>
      <c r="AW90" s="45" t="e">
        <f t="shared" si="138"/>
        <v>#REF!</v>
      </c>
      <c r="AX90" s="45" t="e">
        <f t="shared" si="139"/>
        <v>#REF!</v>
      </c>
      <c r="AY90" s="45" t="e">
        <f t="shared" si="140"/>
        <v>#REF!</v>
      </c>
      <c r="AZ90" s="45" t="e">
        <f t="shared" si="141"/>
        <v>#REF!</v>
      </c>
      <c r="BA90" s="45" t="e">
        <f t="shared" si="142"/>
        <v>#REF!</v>
      </c>
      <c r="BB90" s="45" t="e">
        <f t="shared" si="143"/>
        <v>#REF!</v>
      </c>
      <c r="BC90" s="45" t="e">
        <f t="shared" si="144"/>
        <v>#REF!</v>
      </c>
      <c r="BD90" s="45" t="e">
        <f t="shared" si="145"/>
        <v>#REF!</v>
      </c>
      <c r="BE90" s="45" t="e">
        <f t="shared" si="146"/>
        <v>#REF!</v>
      </c>
      <c r="BF90" s="45" t="e">
        <f t="shared" si="147"/>
        <v>#REF!</v>
      </c>
      <c r="BG90" s="45" t="e">
        <f t="shared" si="148"/>
        <v>#REF!</v>
      </c>
      <c r="BH90" s="45" t="e">
        <f t="shared" si="149"/>
        <v>#REF!</v>
      </c>
      <c r="BI90" s="45" t="e">
        <f t="shared" si="150"/>
        <v>#REF!</v>
      </c>
      <c r="BJ90" s="45" t="e">
        <f t="shared" si="151"/>
        <v>#REF!</v>
      </c>
      <c r="BK90" s="45"/>
      <c r="BL90" s="49">
        <v>89</v>
      </c>
      <c r="BM90" t="e">
        <f t="shared" si="206"/>
        <v>#REF!</v>
      </c>
      <c r="BN90" s="45" t="e">
        <f t="shared" si="211"/>
        <v>#REF!</v>
      </c>
      <c r="BO90" s="45">
        <f t="shared" si="152"/>
        <v>0</v>
      </c>
      <c r="BP90" s="45">
        <f t="shared" si="153"/>
        <v>0</v>
      </c>
      <c r="BQ90" s="45">
        <f t="shared" si="154"/>
        <v>0</v>
      </c>
      <c r="BR90" s="45">
        <f t="shared" si="155"/>
        <v>0</v>
      </c>
      <c r="BS90" s="45">
        <f t="shared" si="156"/>
        <v>0</v>
      </c>
      <c r="BT90" s="45">
        <f t="shared" si="157"/>
        <v>0</v>
      </c>
      <c r="BU90" s="45">
        <f t="shared" si="158"/>
        <v>0</v>
      </c>
      <c r="BV90" s="45">
        <f t="shared" si="159"/>
        <v>0</v>
      </c>
      <c r="BW90" s="45">
        <f t="shared" si="160"/>
        <v>0</v>
      </c>
      <c r="BX90" s="45">
        <f t="shared" si="161"/>
        <v>0</v>
      </c>
      <c r="BY90" s="45">
        <f t="shared" si="162"/>
        <v>0</v>
      </c>
      <c r="BZ90" s="45">
        <f t="shared" si="163"/>
        <v>0</v>
      </c>
      <c r="CA90" s="45">
        <f t="shared" si="164"/>
        <v>0</v>
      </c>
      <c r="CB90" s="45">
        <f t="shared" si="165"/>
        <v>0</v>
      </c>
      <c r="CC90" s="45">
        <f t="shared" si="166"/>
        <v>0</v>
      </c>
      <c r="CD90" s="45">
        <f t="shared" si="167"/>
        <v>0</v>
      </c>
      <c r="CE90" s="45">
        <f t="shared" si="168"/>
        <v>0</v>
      </c>
      <c r="CF90" s="45">
        <f t="shared" si="169"/>
        <v>0</v>
      </c>
      <c r="CG90" s="45">
        <f t="shared" si="170"/>
        <v>0</v>
      </c>
      <c r="CH90" s="45">
        <f t="shared" si="171"/>
        <v>0</v>
      </c>
      <c r="CI90" s="45">
        <f t="shared" si="172"/>
        <v>0</v>
      </c>
      <c r="CJ90" s="45">
        <f t="shared" si="173"/>
        <v>0</v>
      </c>
      <c r="CK90" s="45">
        <f t="shared" si="174"/>
        <v>0</v>
      </c>
      <c r="CL90" s="45">
        <f t="shared" si="175"/>
        <v>0</v>
      </c>
      <c r="CM90" s="45"/>
      <c r="CN90" s="106" t="e">
        <f t="shared" si="207"/>
        <v>#REF!</v>
      </c>
      <c r="CO90" s="106">
        <v>89</v>
      </c>
      <c r="CP90" s="101" t="e">
        <f t="shared" si="208"/>
        <v>#REF!</v>
      </c>
      <c r="CQ90" s="101" t="e">
        <f>CP90+COUNTIF($CP$2:CP90,CP90)-1</f>
        <v>#REF!</v>
      </c>
      <c r="CR90" s="103" t="str">
        <f t="shared" si="176"/>
        <v>Guernsey</v>
      </c>
      <c r="CS90" s="71" t="e">
        <f t="shared" si="209"/>
        <v>#REF!</v>
      </c>
      <c r="CT90" s="45" t="e">
        <f t="shared" si="177"/>
        <v>#REF!</v>
      </c>
      <c r="CU90" s="45" t="e">
        <f t="shared" si="178"/>
        <v>#REF!</v>
      </c>
      <c r="CV90" s="45" t="e">
        <f t="shared" si="179"/>
        <v>#REF!</v>
      </c>
      <c r="CW90" s="45" t="e">
        <f t="shared" si="180"/>
        <v>#REF!</v>
      </c>
      <c r="CX90" s="45" t="e">
        <f t="shared" si="181"/>
        <v>#REF!</v>
      </c>
      <c r="CY90" s="45" t="e">
        <f t="shared" si="182"/>
        <v>#REF!</v>
      </c>
      <c r="CZ90" s="45" t="e">
        <f t="shared" si="183"/>
        <v>#REF!</v>
      </c>
      <c r="DA90" s="45" t="e">
        <f t="shared" si="184"/>
        <v>#REF!</v>
      </c>
      <c r="DB90" s="45" t="e">
        <f t="shared" si="185"/>
        <v>#REF!</v>
      </c>
      <c r="DC90" s="45" t="e">
        <f t="shared" si="186"/>
        <v>#REF!</v>
      </c>
      <c r="DD90" s="45" t="e">
        <f t="shared" si="187"/>
        <v>#REF!</v>
      </c>
      <c r="DE90" s="45" t="e">
        <f t="shared" si="188"/>
        <v>#REF!</v>
      </c>
      <c r="DF90" s="45" t="e">
        <f t="shared" si="189"/>
        <v>#REF!</v>
      </c>
      <c r="DG90" s="45" t="e">
        <f t="shared" si="190"/>
        <v>#REF!</v>
      </c>
      <c r="DH90" s="45" t="e">
        <f t="shared" si="191"/>
        <v>#REF!</v>
      </c>
      <c r="DI90" s="45" t="e">
        <f t="shared" si="192"/>
        <v>#REF!</v>
      </c>
      <c r="DJ90" s="45" t="e">
        <f t="shared" si="193"/>
        <v>#REF!</v>
      </c>
      <c r="DK90" s="45" t="e">
        <f t="shared" si="194"/>
        <v>#REF!</v>
      </c>
      <c r="DL90" s="45" t="e">
        <f t="shared" si="195"/>
        <v>#REF!</v>
      </c>
      <c r="DM90" s="45" t="e">
        <f t="shared" si="196"/>
        <v>#REF!</v>
      </c>
      <c r="DN90" s="45" t="e">
        <f t="shared" si="197"/>
        <v>#REF!</v>
      </c>
      <c r="DO90" s="45" t="e">
        <f t="shared" si="198"/>
        <v>#REF!</v>
      </c>
      <c r="DP90" s="45" t="e">
        <f t="shared" si="199"/>
        <v>#REF!</v>
      </c>
      <c r="DQ90" s="45" t="e">
        <f t="shared" si="200"/>
        <v>#REF!</v>
      </c>
    </row>
    <row r="91" spans="1:121">
      <c r="A91" s="101">
        <v>90</v>
      </c>
      <c r="B91" s="135" t="e">
        <f t="shared" si="201"/>
        <v>#REF!</v>
      </c>
      <c r="C91" s="136" t="e">
        <f>B91+COUNTIF(B$2:$B91,B91)-1</f>
        <v>#REF!</v>
      </c>
      <c r="D91" s="137" t="str">
        <f>Tables!AI91</f>
        <v>Guinea</v>
      </c>
      <c r="E91" s="138" t="e">
        <f t="shared" si="202"/>
        <v>#REF!</v>
      </c>
      <c r="F91" s="47" t="e">
        <f>SUMIFS(#REF!,#REF!,'Graph Tables'!$D91)</f>
        <v>#REF!</v>
      </c>
      <c r="G91" s="47" t="e">
        <f>SUMIFS(#REF!,#REF!,'Graph Tables'!$D91)</f>
        <v>#REF!</v>
      </c>
      <c r="H91" s="47" t="e">
        <f>SUMIFS(#REF!,#REF!,'Graph Tables'!$D91)</f>
        <v>#REF!</v>
      </c>
      <c r="I91" s="47" t="e">
        <f>SUMIFS(#REF!,#REF!,'Graph Tables'!$D91)</f>
        <v>#REF!</v>
      </c>
      <c r="J91" s="47" t="e">
        <f>SUMIFS(#REF!,#REF!,'Graph Tables'!$D91)</f>
        <v>#REF!</v>
      </c>
      <c r="K91" s="47" t="e">
        <f>SUMIFS(#REF!,#REF!,'Graph Tables'!$D91)</f>
        <v>#REF!</v>
      </c>
      <c r="L91" s="47" t="e">
        <f>SUMIFS(#REF!,#REF!,'Graph Tables'!$D91)</f>
        <v>#REF!</v>
      </c>
      <c r="M91" s="47" t="e">
        <f>SUMIFS(#REF!,#REF!,'Graph Tables'!$D91)</f>
        <v>#REF!</v>
      </c>
      <c r="N91" s="47" t="e">
        <f>SUMIFS(#REF!,#REF!,'Graph Tables'!$D91)</f>
        <v>#REF!</v>
      </c>
      <c r="O91" s="47" t="e">
        <f>SUMIFS(#REF!,#REF!,'Graph Tables'!$D91)</f>
        <v>#REF!</v>
      </c>
      <c r="P91" s="47" t="e">
        <f>SUMIFS(#REF!,#REF!,'Graph Tables'!$D91)</f>
        <v>#REF!</v>
      </c>
      <c r="Q91" s="47" t="e">
        <f>SUMIFS(#REF!,#REF!,'Graph Tables'!$D91)</f>
        <v>#REF!</v>
      </c>
      <c r="R91" s="47" t="e">
        <f>SUMIFS(#REF!,#REF!,'Graph Tables'!$D91)</f>
        <v>#REF!</v>
      </c>
      <c r="S91" s="47" t="e">
        <f>SUMIFS(#REF!,#REF!,'Graph Tables'!$D91)</f>
        <v>#REF!</v>
      </c>
      <c r="T91" s="47" t="e">
        <f>SUMIFS(#REF!,#REF!,'Graph Tables'!$D91)</f>
        <v>#REF!</v>
      </c>
      <c r="U91" s="47" t="e">
        <f>SUMIFS(#REF!,#REF!,'Graph Tables'!$D91)</f>
        <v>#REF!</v>
      </c>
      <c r="V91" s="47" t="e">
        <f>SUMIFS(#REF!,#REF!,'Graph Tables'!$D91)</f>
        <v>#REF!</v>
      </c>
      <c r="W91" s="47" t="e">
        <f>SUMIFS(#REF!,#REF!,'Graph Tables'!$D91)</f>
        <v>#REF!</v>
      </c>
      <c r="X91" s="47" t="e">
        <f>SUMIFS(#REF!,#REF!,'Graph Tables'!$D91)</f>
        <v>#REF!</v>
      </c>
      <c r="Y91" s="47" t="e">
        <f>SUMIFS(#REF!,#REF!,'Graph Tables'!$D91)</f>
        <v>#REF!</v>
      </c>
      <c r="Z91" s="47" t="e">
        <f>SUMIFS(#REF!,#REF!,'Graph Tables'!$D91)</f>
        <v>#REF!</v>
      </c>
      <c r="AA91" s="47" t="e">
        <f>SUMIFS(#REF!,#REF!,'Graph Tables'!$D91)</f>
        <v>#REF!</v>
      </c>
      <c r="AB91" s="47" t="e">
        <f>SUMIFS(#REF!,#REF!,'Graph Tables'!$D91)</f>
        <v>#REF!</v>
      </c>
      <c r="AC91" s="47" t="e">
        <f>SUMIFS(#REF!,#REF!,'Graph Tables'!$D91)</f>
        <v>#REF!</v>
      </c>
      <c r="AD91" s="47"/>
      <c r="AE91" s="49">
        <v>90</v>
      </c>
      <c r="AF91" t="e">
        <f t="shared" si="203"/>
        <v>#REF!</v>
      </c>
      <c r="AG91" s="45" t="e">
        <f t="shared" si="210"/>
        <v>#REF!</v>
      </c>
      <c r="AH91" s="47"/>
      <c r="AI91" s="101" t="e">
        <f t="shared" si="204"/>
        <v>#REF!</v>
      </c>
      <c r="AJ91" s="101" t="e">
        <f>AI91+COUNTIF(AI$2:$AI91,AI91)-1</f>
        <v>#REF!</v>
      </c>
      <c r="AK91" s="103" t="str">
        <f t="shared" si="127"/>
        <v>Guinea</v>
      </c>
      <c r="AL91" s="71" t="e">
        <f t="shared" si="205"/>
        <v>#REF!</v>
      </c>
      <c r="AM91" s="45" t="e">
        <f t="shared" si="128"/>
        <v>#REF!</v>
      </c>
      <c r="AN91" s="45" t="e">
        <f t="shared" si="129"/>
        <v>#REF!</v>
      </c>
      <c r="AO91" s="45" t="e">
        <f t="shared" si="130"/>
        <v>#REF!</v>
      </c>
      <c r="AP91" s="45" t="e">
        <f t="shared" si="131"/>
        <v>#REF!</v>
      </c>
      <c r="AQ91" s="45" t="e">
        <f t="shared" si="132"/>
        <v>#REF!</v>
      </c>
      <c r="AR91" s="45" t="e">
        <f t="shared" si="133"/>
        <v>#REF!</v>
      </c>
      <c r="AS91" s="45" t="e">
        <f t="shared" si="134"/>
        <v>#REF!</v>
      </c>
      <c r="AT91" s="45" t="e">
        <f t="shared" si="135"/>
        <v>#REF!</v>
      </c>
      <c r="AU91" s="45" t="e">
        <f t="shared" si="136"/>
        <v>#REF!</v>
      </c>
      <c r="AV91" s="45" t="e">
        <f t="shared" si="137"/>
        <v>#REF!</v>
      </c>
      <c r="AW91" s="45" t="e">
        <f t="shared" si="138"/>
        <v>#REF!</v>
      </c>
      <c r="AX91" s="45" t="e">
        <f t="shared" si="139"/>
        <v>#REF!</v>
      </c>
      <c r="AY91" s="45" t="e">
        <f t="shared" si="140"/>
        <v>#REF!</v>
      </c>
      <c r="AZ91" s="45" t="e">
        <f t="shared" si="141"/>
        <v>#REF!</v>
      </c>
      <c r="BA91" s="45" t="e">
        <f t="shared" si="142"/>
        <v>#REF!</v>
      </c>
      <c r="BB91" s="45" t="e">
        <f t="shared" si="143"/>
        <v>#REF!</v>
      </c>
      <c r="BC91" s="45" t="e">
        <f t="shared" si="144"/>
        <v>#REF!</v>
      </c>
      <c r="BD91" s="45" t="e">
        <f t="shared" si="145"/>
        <v>#REF!</v>
      </c>
      <c r="BE91" s="45" t="e">
        <f t="shared" si="146"/>
        <v>#REF!</v>
      </c>
      <c r="BF91" s="45" t="e">
        <f t="shared" si="147"/>
        <v>#REF!</v>
      </c>
      <c r="BG91" s="45" t="e">
        <f t="shared" si="148"/>
        <v>#REF!</v>
      </c>
      <c r="BH91" s="45" t="e">
        <f t="shared" si="149"/>
        <v>#REF!</v>
      </c>
      <c r="BI91" s="45" t="e">
        <f t="shared" si="150"/>
        <v>#REF!</v>
      </c>
      <c r="BJ91" s="45" t="e">
        <f t="shared" si="151"/>
        <v>#REF!</v>
      </c>
      <c r="BK91" s="45"/>
      <c r="BL91" s="49">
        <v>90</v>
      </c>
      <c r="BM91" t="e">
        <f t="shared" si="206"/>
        <v>#REF!</v>
      </c>
      <c r="BN91" s="45" t="e">
        <f t="shared" si="211"/>
        <v>#REF!</v>
      </c>
      <c r="BO91" s="45">
        <f t="shared" si="152"/>
        <v>0</v>
      </c>
      <c r="BP91" s="45">
        <f t="shared" si="153"/>
        <v>0</v>
      </c>
      <c r="BQ91" s="45">
        <f t="shared" si="154"/>
        <v>0</v>
      </c>
      <c r="BR91" s="45">
        <f t="shared" si="155"/>
        <v>0</v>
      </c>
      <c r="BS91" s="45">
        <f t="shared" si="156"/>
        <v>0</v>
      </c>
      <c r="BT91" s="45">
        <f t="shared" si="157"/>
        <v>0</v>
      </c>
      <c r="BU91" s="45">
        <f t="shared" si="158"/>
        <v>0</v>
      </c>
      <c r="BV91" s="45">
        <f t="shared" si="159"/>
        <v>0</v>
      </c>
      <c r="BW91" s="45">
        <f t="shared" si="160"/>
        <v>0</v>
      </c>
      <c r="BX91" s="45">
        <f t="shared" si="161"/>
        <v>0</v>
      </c>
      <c r="BY91" s="45">
        <f t="shared" si="162"/>
        <v>0</v>
      </c>
      <c r="BZ91" s="45">
        <f t="shared" si="163"/>
        <v>0</v>
      </c>
      <c r="CA91" s="45">
        <f t="shared" si="164"/>
        <v>0</v>
      </c>
      <c r="CB91" s="45">
        <f t="shared" si="165"/>
        <v>0</v>
      </c>
      <c r="CC91" s="45">
        <f t="shared" si="166"/>
        <v>0</v>
      </c>
      <c r="CD91" s="45">
        <f t="shared" si="167"/>
        <v>0</v>
      </c>
      <c r="CE91" s="45">
        <f t="shared" si="168"/>
        <v>0</v>
      </c>
      <c r="CF91" s="45">
        <f t="shared" si="169"/>
        <v>0</v>
      </c>
      <c r="CG91" s="45">
        <f t="shared" si="170"/>
        <v>0</v>
      </c>
      <c r="CH91" s="45">
        <f t="shared" si="171"/>
        <v>0</v>
      </c>
      <c r="CI91" s="45">
        <f t="shared" si="172"/>
        <v>0</v>
      </c>
      <c r="CJ91" s="45">
        <f t="shared" si="173"/>
        <v>0</v>
      </c>
      <c r="CK91" s="45">
        <f t="shared" si="174"/>
        <v>0</v>
      </c>
      <c r="CL91" s="45">
        <f t="shared" si="175"/>
        <v>0</v>
      </c>
      <c r="CM91" s="45"/>
      <c r="CN91" s="106" t="e">
        <f t="shared" si="207"/>
        <v>#REF!</v>
      </c>
      <c r="CO91" s="106">
        <v>90</v>
      </c>
      <c r="CP91" s="101" t="e">
        <f t="shared" si="208"/>
        <v>#REF!</v>
      </c>
      <c r="CQ91" s="101" t="e">
        <f>CP91+COUNTIF($CP$2:CP91,CP91)-1</f>
        <v>#REF!</v>
      </c>
      <c r="CR91" s="103" t="str">
        <f t="shared" si="176"/>
        <v>Guinea</v>
      </c>
      <c r="CS91" s="71" t="e">
        <f t="shared" si="209"/>
        <v>#REF!</v>
      </c>
      <c r="CT91" s="45" t="e">
        <f t="shared" si="177"/>
        <v>#REF!</v>
      </c>
      <c r="CU91" s="45" t="e">
        <f t="shared" si="178"/>
        <v>#REF!</v>
      </c>
      <c r="CV91" s="45" t="e">
        <f t="shared" si="179"/>
        <v>#REF!</v>
      </c>
      <c r="CW91" s="45" t="e">
        <f t="shared" si="180"/>
        <v>#REF!</v>
      </c>
      <c r="CX91" s="45" t="e">
        <f t="shared" si="181"/>
        <v>#REF!</v>
      </c>
      <c r="CY91" s="45" t="e">
        <f t="shared" si="182"/>
        <v>#REF!</v>
      </c>
      <c r="CZ91" s="45" t="e">
        <f t="shared" si="183"/>
        <v>#REF!</v>
      </c>
      <c r="DA91" s="45" t="e">
        <f t="shared" si="184"/>
        <v>#REF!</v>
      </c>
      <c r="DB91" s="45" t="e">
        <f t="shared" si="185"/>
        <v>#REF!</v>
      </c>
      <c r="DC91" s="45" t="e">
        <f t="shared" si="186"/>
        <v>#REF!</v>
      </c>
      <c r="DD91" s="45" t="e">
        <f t="shared" si="187"/>
        <v>#REF!</v>
      </c>
      <c r="DE91" s="45" t="e">
        <f t="shared" si="188"/>
        <v>#REF!</v>
      </c>
      <c r="DF91" s="45" t="e">
        <f t="shared" si="189"/>
        <v>#REF!</v>
      </c>
      <c r="DG91" s="45" t="e">
        <f t="shared" si="190"/>
        <v>#REF!</v>
      </c>
      <c r="DH91" s="45" t="e">
        <f t="shared" si="191"/>
        <v>#REF!</v>
      </c>
      <c r="DI91" s="45" t="e">
        <f t="shared" si="192"/>
        <v>#REF!</v>
      </c>
      <c r="DJ91" s="45" t="e">
        <f t="shared" si="193"/>
        <v>#REF!</v>
      </c>
      <c r="DK91" s="45" t="e">
        <f t="shared" si="194"/>
        <v>#REF!</v>
      </c>
      <c r="DL91" s="45" t="e">
        <f t="shared" si="195"/>
        <v>#REF!</v>
      </c>
      <c r="DM91" s="45" t="e">
        <f t="shared" si="196"/>
        <v>#REF!</v>
      </c>
      <c r="DN91" s="45" t="e">
        <f t="shared" si="197"/>
        <v>#REF!</v>
      </c>
      <c r="DO91" s="45" t="e">
        <f t="shared" si="198"/>
        <v>#REF!</v>
      </c>
      <c r="DP91" s="45" t="e">
        <f t="shared" si="199"/>
        <v>#REF!</v>
      </c>
      <c r="DQ91" s="45" t="e">
        <f t="shared" si="200"/>
        <v>#REF!</v>
      </c>
    </row>
    <row r="92" spans="1:121">
      <c r="A92" s="101">
        <v>91</v>
      </c>
      <c r="B92" s="135" t="e">
        <f t="shared" si="201"/>
        <v>#REF!</v>
      </c>
      <c r="C92" s="136" t="e">
        <f>B92+COUNTIF(B$2:$B92,B92)-1</f>
        <v>#REF!</v>
      </c>
      <c r="D92" s="137" t="str">
        <f>Tables!AI92</f>
        <v>Guinea-Bissau</v>
      </c>
      <c r="E92" s="138" t="e">
        <f t="shared" si="202"/>
        <v>#REF!</v>
      </c>
      <c r="F92" s="47" t="e">
        <f>SUMIFS(#REF!,#REF!,'Graph Tables'!$D92)</f>
        <v>#REF!</v>
      </c>
      <c r="G92" s="47" t="e">
        <f>SUMIFS(#REF!,#REF!,'Graph Tables'!$D92)</f>
        <v>#REF!</v>
      </c>
      <c r="H92" s="47" t="e">
        <f>SUMIFS(#REF!,#REF!,'Graph Tables'!$D92)</f>
        <v>#REF!</v>
      </c>
      <c r="I92" s="47" t="e">
        <f>SUMIFS(#REF!,#REF!,'Graph Tables'!$D92)</f>
        <v>#REF!</v>
      </c>
      <c r="J92" s="47" t="e">
        <f>SUMIFS(#REF!,#REF!,'Graph Tables'!$D92)</f>
        <v>#REF!</v>
      </c>
      <c r="K92" s="47" t="e">
        <f>SUMIFS(#REF!,#REF!,'Graph Tables'!$D92)</f>
        <v>#REF!</v>
      </c>
      <c r="L92" s="47" t="e">
        <f>SUMIFS(#REF!,#REF!,'Graph Tables'!$D92)</f>
        <v>#REF!</v>
      </c>
      <c r="M92" s="47" t="e">
        <f>SUMIFS(#REF!,#REF!,'Graph Tables'!$D92)</f>
        <v>#REF!</v>
      </c>
      <c r="N92" s="47" t="e">
        <f>SUMIFS(#REF!,#REF!,'Graph Tables'!$D92)</f>
        <v>#REF!</v>
      </c>
      <c r="O92" s="47" t="e">
        <f>SUMIFS(#REF!,#REF!,'Graph Tables'!$D92)</f>
        <v>#REF!</v>
      </c>
      <c r="P92" s="47" t="e">
        <f>SUMIFS(#REF!,#REF!,'Graph Tables'!$D92)</f>
        <v>#REF!</v>
      </c>
      <c r="Q92" s="47" t="e">
        <f>SUMIFS(#REF!,#REF!,'Graph Tables'!$D92)</f>
        <v>#REF!</v>
      </c>
      <c r="R92" s="47" t="e">
        <f>SUMIFS(#REF!,#REF!,'Graph Tables'!$D92)</f>
        <v>#REF!</v>
      </c>
      <c r="S92" s="47" t="e">
        <f>SUMIFS(#REF!,#REF!,'Graph Tables'!$D92)</f>
        <v>#REF!</v>
      </c>
      <c r="T92" s="47" t="e">
        <f>SUMIFS(#REF!,#REF!,'Graph Tables'!$D92)</f>
        <v>#REF!</v>
      </c>
      <c r="U92" s="47" t="e">
        <f>SUMIFS(#REF!,#REF!,'Graph Tables'!$D92)</f>
        <v>#REF!</v>
      </c>
      <c r="V92" s="47" t="e">
        <f>SUMIFS(#REF!,#REF!,'Graph Tables'!$D92)</f>
        <v>#REF!</v>
      </c>
      <c r="W92" s="47" t="e">
        <f>SUMIFS(#REF!,#REF!,'Graph Tables'!$D92)</f>
        <v>#REF!</v>
      </c>
      <c r="X92" s="47" t="e">
        <f>SUMIFS(#REF!,#REF!,'Graph Tables'!$D92)</f>
        <v>#REF!</v>
      </c>
      <c r="Y92" s="47" t="e">
        <f>SUMIFS(#REF!,#REF!,'Graph Tables'!$D92)</f>
        <v>#REF!</v>
      </c>
      <c r="Z92" s="47" t="e">
        <f>SUMIFS(#REF!,#REF!,'Graph Tables'!$D92)</f>
        <v>#REF!</v>
      </c>
      <c r="AA92" s="47" t="e">
        <f>SUMIFS(#REF!,#REF!,'Graph Tables'!$D92)</f>
        <v>#REF!</v>
      </c>
      <c r="AB92" s="47" t="e">
        <f>SUMIFS(#REF!,#REF!,'Graph Tables'!$D92)</f>
        <v>#REF!</v>
      </c>
      <c r="AC92" s="47" t="e">
        <f>SUMIFS(#REF!,#REF!,'Graph Tables'!$D92)</f>
        <v>#REF!</v>
      </c>
      <c r="AD92" s="47"/>
      <c r="AE92" s="49">
        <v>91</v>
      </c>
      <c r="AF92" t="e">
        <f t="shared" si="203"/>
        <v>#REF!</v>
      </c>
      <c r="AG92" s="45" t="e">
        <f t="shared" si="210"/>
        <v>#REF!</v>
      </c>
      <c r="AH92" s="47"/>
      <c r="AI92" s="101" t="e">
        <f t="shared" si="204"/>
        <v>#REF!</v>
      </c>
      <c r="AJ92" s="101" t="e">
        <f>AI92+COUNTIF(AI$2:$AI92,AI92)-1</f>
        <v>#REF!</v>
      </c>
      <c r="AK92" s="103" t="str">
        <f t="shared" si="127"/>
        <v>Guinea-Bissau</v>
      </c>
      <c r="AL92" s="71" t="e">
        <f t="shared" si="205"/>
        <v>#REF!</v>
      </c>
      <c r="AM92" s="45" t="e">
        <f t="shared" si="128"/>
        <v>#REF!</v>
      </c>
      <c r="AN92" s="45" t="e">
        <f t="shared" si="129"/>
        <v>#REF!</v>
      </c>
      <c r="AO92" s="45" t="e">
        <f t="shared" si="130"/>
        <v>#REF!</v>
      </c>
      <c r="AP92" s="45" t="e">
        <f t="shared" si="131"/>
        <v>#REF!</v>
      </c>
      <c r="AQ92" s="45" t="e">
        <f t="shared" si="132"/>
        <v>#REF!</v>
      </c>
      <c r="AR92" s="45" t="e">
        <f t="shared" si="133"/>
        <v>#REF!</v>
      </c>
      <c r="AS92" s="45" t="e">
        <f t="shared" si="134"/>
        <v>#REF!</v>
      </c>
      <c r="AT92" s="45" t="e">
        <f t="shared" si="135"/>
        <v>#REF!</v>
      </c>
      <c r="AU92" s="45" t="e">
        <f t="shared" si="136"/>
        <v>#REF!</v>
      </c>
      <c r="AV92" s="45" t="e">
        <f t="shared" si="137"/>
        <v>#REF!</v>
      </c>
      <c r="AW92" s="45" t="e">
        <f t="shared" si="138"/>
        <v>#REF!</v>
      </c>
      <c r="AX92" s="45" t="e">
        <f t="shared" si="139"/>
        <v>#REF!</v>
      </c>
      <c r="AY92" s="45" t="e">
        <f t="shared" si="140"/>
        <v>#REF!</v>
      </c>
      <c r="AZ92" s="45" t="e">
        <f t="shared" si="141"/>
        <v>#REF!</v>
      </c>
      <c r="BA92" s="45" t="e">
        <f t="shared" si="142"/>
        <v>#REF!</v>
      </c>
      <c r="BB92" s="45" t="e">
        <f t="shared" si="143"/>
        <v>#REF!</v>
      </c>
      <c r="BC92" s="45" t="e">
        <f t="shared" si="144"/>
        <v>#REF!</v>
      </c>
      <c r="BD92" s="45" t="e">
        <f t="shared" si="145"/>
        <v>#REF!</v>
      </c>
      <c r="BE92" s="45" t="e">
        <f t="shared" si="146"/>
        <v>#REF!</v>
      </c>
      <c r="BF92" s="45" t="e">
        <f t="shared" si="147"/>
        <v>#REF!</v>
      </c>
      <c r="BG92" s="45" t="e">
        <f t="shared" si="148"/>
        <v>#REF!</v>
      </c>
      <c r="BH92" s="45" t="e">
        <f t="shared" si="149"/>
        <v>#REF!</v>
      </c>
      <c r="BI92" s="45" t="e">
        <f t="shared" si="150"/>
        <v>#REF!</v>
      </c>
      <c r="BJ92" s="45" t="e">
        <f t="shared" si="151"/>
        <v>#REF!</v>
      </c>
      <c r="BK92" s="45"/>
      <c r="BL92" s="49">
        <v>91</v>
      </c>
      <c r="BM92" t="e">
        <f t="shared" si="206"/>
        <v>#REF!</v>
      </c>
      <c r="BN92" s="45" t="e">
        <f t="shared" si="211"/>
        <v>#REF!</v>
      </c>
      <c r="BO92" s="45">
        <f t="shared" si="152"/>
        <v>0</v>
      </c>
      <c r="BP92" s="45">
        <f t="shared" si="153"/>
        <v>0</v>
      </c>
      <c r="BQ92" s="45">
        <f t="shared" si="154"/>
        <v>0</v>
      </c>
      <c r="BR92" s="45">
        <f t="shared" si="155"/>
        <v>0</v>
      </c>
      <c r="BS92" s="45">
        <f t="shared" si="156"/>
        <v>0</v>
      </c>
      <c r="BT92" s="45">
        <f t="shared" si="157"/>
        <v>0</v>
      </c>
      <c r="BU92" s="45">
        <f t="shared" si="158"/>
        <v>0</v>
      </c>
      <c r="BV92" s="45">
        <f t="shared" si="159"/>
        <v>0</v>
      </c>
      <c r="BW92" s="45">
        <f t="shared" si="160"/>
        <v>0</v>
      </c>
      <c r="BX92" s="45">
        <f t="shared" si="161"/>
        <v>0</v>
      </c>
      <c r="BY92" s="45">
        <f t="shared" si="162"/>
        <v>0</v>
      </c>
      <c r="BZ92" s="45">
        <f t="shared" si="163"/>
        <v>0</v>
      </c>
      <c r="CA92" s="45">
        <f t="shared" si="164"/>
        <v>0</v>
      </c>
      <c r="CB92" s="45">
        <f t="shared" si="165"/>
        <v>0</v>
      </c>
      <c r="CC92" s="45">
        <f t="shared" si="166"/>
        <v>0</v>
      </c>
      <c r="CD92" s="45">
        <f t="shared" si="167"/>
        <v>0</v>
      </c>
      <c r="CE92" s="45">
        <f t="shared" si="168"/>
        <v>0</v>
      </c>
      <c r="CF92" s="45">
        <f t="shared" si="169"/>
        <v>0</v>
      </c>
      <c r="CG92" s="45">
        <f t="shared" si="170"/>
        <v>0</v>
      </c>
      <c r="CH92" s="45">
        <f t="shared" si="171"/>
        <v>0</v>
      </c>
      <c r="CI92" s="45">
        <f t="shared" si="172"/>
        <v>0</v>
      </c>
      <c r="CJ92" s="45">
        <f t="shared" si="173"/>
        <v>0</v>
      </c>
      <c r="CK92" s="45">
        <f t="shared" si="174"/>
        <v>0</v>
      </c>
      <c r="CL92" s="45">
        <f t="shared" si="175"/>
        <v>0</v>
      </c>
      <c r="CM92" s="45"/>
      <c r="CN92" s="106" t="e">
        <f t="shared" si="207"/>
        <v>#REF!</v>
      </c>
      <c r="CO92" s="106">
        <v>91</v>
      </c>
      <c r="CP92" s="101" t="e">
        <f t="shared" si="208"/>
        <v>#REF!</v>
      </c>
      <c r="CQ92" s="101" t="e">
        <f>CP92+COUNTIF($CP$2:CP92,CP92)-1</f>
        <v>#REF!</v>
      </c>
      <c r="CR92" s="103" t="str">
        <f t="shared" si="176"/>
        <v>Guinea-Bissau</v>
      </c>
      <c r="CS92" s="71" t="e">
        <f t="shared" si="209"/>
        <v>#REF!</v>
      </c>
      <c r="CT92" s="45" t="e">
        <f t="shared" si="177"/>
        <v>#REF!</v>
      </c>
      <c r="CU92" s="45" t="e">
        <f t="shared" si="178"/>
        <v>#REF!</v>
      </c>
      <c r="CV92" s="45" t="e">
        <f t="shared" si="179"/>
        <v>#REF!</v>
      </c>
      <c r="CW92" s="45" t="e">
        <f t="shared" si="180"/>
        <v>#REF!</v>
      </c>
      <c r="CX92" s="45" t="e">
        <f t="shared" si="181"/>
        <v>#REF!</v>
      </c>
      <c r="CY92" s="45" t="e">
        <f t="shared" si="182"/>
        <v>#REF!</v>
      </c>
      <c r="CZ92" s="45" t="e">
        <f t="shared" si="183"/>
        <v>#REF!</v>
      </c>
      <c r="DA92" s="45" t="e">
        <f t="shared" si="184"/>
        <v>#REF!</v>
      </c>
      <c r="DB92" s="45" t="e">
        <f t="shared" si="185"/>
        <v>#REF!</v>
      </c>
      <c r="DC92" s="45" t="e">
        <f t="shared" si="186"/>
        <v>#REF!</v>
      </c>
      <c r="DD92" s="45" t="e">
        <f t="shared" si="187"/>
        <v>#REF!</v>
      </c>
      <c r="DE92" s="45" t="e">
        <f t="shared" si="188"/>
        <v>#REF!</v>
      </c>
      <c r="DF92" s="45" t="e">
        <f t="shared" si="189"/>
        <v>#REF!</v>
      </c>
      <c r="DG92" s="45" t="e">
        <f t="shared" si="190"/>
        <v>#REF!</v>
      </c>
      <c r="DH92" s="45" t="e">
        <f t="shared" si="191"/>
        <v>#REF!</v>
      </c>
      <c r="DI92" s="45" t="e">
        <f t="shared" si="192"/>
        <v>#REF!</v>
      </c>
      <c r="DJ92" s="45" t="e">
        <f t="shared" si="193"/>
        <v>#REF!</v>
      </c>
      <c r="DK92" s="45" t="e">
        <f t="shared" si="194"/>
        <v>#REF!</v>
      </c>
      <c r="DL92" s="45" t="e">
        <f t="shared" si="195"/>
        <v>#REF!</v>
      </c>
      <c r="DM92" s="45" t="e">
        <f t="shared" si="196"/>
        <v>#REF!</v>
      </c>
      <c r="DN92" s="45" t="e">
        <f t="shared" si="197"/>
        <v>#REF!</v>
      </c>
      <c r="DO92" s="45" t="e">
        <f t="shared" si="198"/>
        <v>#REF!</v>
      </c>
      <c r="DP92" s="45" t="e">
        <f t="shared" si="199"/>
        <v>#REF!</v>
      </c>
      <c r="DQ92" s="45" t="e">
        <f t="shared" si="200"/>
        <v>#REF!</v>
      </c>
    </row>
    <row r="93" spans="1:121">
      <c r="A93" s="101">
        <v>92</v>
      </c>
      <c r="B93" s="135" t="e">
        <f t="shared" si="201"/>
        <v>#REF!</v>
      </c>
      <c r="C93" s="136" t="e">
        <f>B93+COUNTIF(B$2:$B93,B93)-1</f>
        <v>#REF!</v>
      </c>
      <c r="D93" s="137" t="str">
        <f>Tables!AI93</f>
        <v>Guyana</v>
      </c>
      <c r="E93" s="138" t="e">
        <f t="shared" si="202"/>
        <v>#REF!</v>
      </c>
      <c r="F93" s="47" t="e">
        <f>SUMIFS(#REF!,#REF!,'Graph Tables'!$D93)</f>
        <v>#REF!</v>
      </c>
      <c r="G93" s="47" t="e">
        <f>SUMIFS(#REF!,#REF!,'Graph Tables'!$D93)</f>
        <v>#REF!</v>
      </c>
      <c r="H93" s="47" t="e">
        <f>SUMIFS(#REF!,#REF!,'Graph Tables'!$D93)</f>
        <v>#REF!</v>
      </c>
      <c r="I93" s="47" t="e">
        <f>SUMIFS(#REF!,#REF!,'Graph Tables'!$D93)</f>
        <v>#REF!</v>
      </c>
      <c r="J93" s="47" t="e">
        <f>SUMIFS(#REF!,#REF!,'Graph Tables'!$D93)</f>
        <v>#REF!</v>
      </c>
      <c r="K93" s="47" t="e">
        <f>SUMIFS(#REF!,#REF!,'Graph Tables'!$D93)</f>
        <v>#REF!</v>
      </c>
      <c r="L93" s="47" t="e">
        <f>SUMIFS(#REF!,#REF!,'Graph Tables'!$D93)</f>
        <v>#REF!</v>
      </c>
      <c r="M93" s="47" t="e">
        <f>SUMIFS(#REF!,#REF!,'Graph Tables'!$D93)</f>
        <v>#REF!</v>
      </c>
      <c r="N93" s="47" t="e">
        <f>SUMIFS(#REF!,#REF!,'Graph Tables'!$D93)</f>
        <v>#REF!</v>
      </c>
      <c r="O93" s="47" t="e">
        <f>SUMIFS(#REF!,#REF!,'Graph Tables'!$D93)</f>
        <v>#REF!</v>
      </c>
      <c r="P93" s="47" t="e">
        <f>SUMIFS(#REF!,#REF!,'Graph Tables'!$D93)</f>
        <v>#REF!</v>
      </c>
      <c r="Q93" s="47" t="e">
        <f>SUMIFS(#REF!,#REF!,'Graph Tables'!$D93)</f>
        <v>#REF!</v>
      </c>
      <c r="R93" s="47" t="e">
        <f>SUMIFS(#REF!,#REF!,'Graph Tables'!$D93)</f>
        <v>#REF!</v>
      </c>
      <c r="S93" s="47" t="e">
        <f>SUMIFS(#REF!,#REF!,'Graph Tables'!$D93)</f>
        <v>#REF!</v>
      </c>
      <c r="T93" s="47" t="e">
        <f>SUMIFS(#REF!,#REF!,'Graph Tables'!$D93)</f>
        <v>#REF!</v>
      </c>
      <c r="U93" s="47" t="e">
        <f>SUMIFS(#REF!,#REF!,'Graph Tables'!$D93)</f>
        <v>#REF!</v>
      </c>
      <c r="V93" s="47" t="e">
        <f>SUMIFS(#REF!,#REF!,'Graph Tables'!$D93)</f>
        <v>#REF!</v>
      </c>
      <c r="W93" s="47" t="e">
        <f>SUMIFS(#REF!,#REF!,'Graph Tables'!$D93)</f>
        <v>#REF!</v>
      </c>
      <c r="X93" s="47" t="e">
        <f>SUMIFS(#REF!,#REF!,'Graph Tables'!$D93)</f>
        <v>#REF!</v>
      </c>
      <c r="Y93" s="47" t="e">
        <f>SUMIFS(#REF!,#REF!,'Graph Tables'!$D93)</f>
        <v>#REF!</v>
      </c>
      <c r="Z93" s="47" t="e">
        <f>SUMIFS(#REF!,#REF!,'Graph Tables'!$D93)</f>
        <v>#REF!</v>
      </c>
      <c r="AA93" s="47" t="e">
        <f>SUMIFS(#REF!,#REF!,'Graph Tables'!$D93)</f>
        <v>#REF!</v>
      </c>
      <c r="AB93" s="47" t="e">
        <f>SUMIFS(#REF!,#REF!,'Graph Tables'!$D93)</f>
        <v>#REF!</v>
      </c>
      <c r="AC93" s="47" t="e">
        <f>SUMIFS(#REF!,#REF!,'Graph Tables'!$D93)</f>
        <v>#REF!</v>
      </c>
      <c r="AD93" s="47"/>
      <c r="AE93" s="49">
        <v>92</v>
      </c>
      <c r="AF93" t="e">
        <f t="shared" si="203"/>
        <v>#REF!</v>
      </c>
      <c r="AG93" s="45" t="e">
        <f t="shared" si="210"/>
        <v>#REF!</v>
      </c>
      <c r="AH93" s="47"/>
      <c r="AI93" s="101" t="e">
        <f t="shared" si="204"/>
        <v>#REF!</v>
      </c>
      <c r="AJ93" s="101" t="e">
        <f>AI93+COUNTIF(AI$2:$AI93,AI93)-1</f>
        <v>#REF!</v>
      </c>
      <c r="AK93" s="103" t="str">
        <f t="shared" si="127"/>
        <v>Guyana</v>
      </c>
      <c r="AL93" s="71" t="e">
        <f t="shared" si="205"/>
        <v>#REF!</v>
      </c>
      <c r="AM93" s="45" t="e">
        <f t="shared" si="128"/>
        <v>#REF!</v>
      </c>
      <c r="AN93" s="45" t="e">
        <f t="shared" si="129"/>
        <v>#REF!</v>
      </c>
      <c r="AO93" s="45" t="e">
        <f t="shared" si="130"/>
        <v>#REF!</v>
      </c>
      <c r="AP93" s="45" t="e">
        <f t="shared" si="131"/>
        <v>#REF!</v>
      </c>
      <c r="AQ93" s="45" t="e">
        <f t="shared" si="132"/>
        <v>#REF!</v>
      </c>
      <c r="AR93" s="45" t="e">
        <f t="shared" si="133"/>
        <v>#REF!</v>
      </c>
      <c r="AS93" s="45" t="e">
        <f t="shared" si="134"/>
        <v>#REF!</v>
      </c>
      <c r="AT93" s="45" t="e">
        <f t="shared" si="135"/>
        <v>#REF!</v>
      </c>
      <c r="AU93" s="45" t="e">
        <f t="shared" si="136"/>
        <v>#REF!</v>
      </c>
      <c r="AV93" s="45" t="e">
        <f t="shared" si="137"/>
        <v>#REF!</v>
      </c>
      <c r="AW93" s="45" t="e">
        <f t="shared" si="138"/>
        <v>#REF!</v>
      </c>
      <c r="AX93" s="45" t="e">
        <f t="shared" si="139"/>
        <v>#REF!</v>
      </c>
      <c r="AY93" s="45" t="e">
        <f t="shared" si="140"/>
        <v>#REF!</v>
      </c>
      <c r="AZ93" s="45" t="e">
        <f t="shared" si="141"/>
        <v>#REF!</v>
      </c>
      <c r="BA93" s="45" t="e">
        <f t="shared" si="142"/>
        <v>#REF!</v>
      </c>
      <c r="BB93" s="45" t="e">
        <f t="shared" si="143"/>
        <v>#REF!</v>
      </c>
      <c r="BC93" s="45" t="e">
        <f t="shared" si="144"/>
        <v>#REF!</v>
      </c>
      <c r="BD93" s="45" t="e">
        <f t="shared" si="145"/>
        <v>#REF!</v>
      </c>
      <c r="BE93" s="45" t="e">
        <f t="shared" si="146"/>
        <v>#REF!</v>
      </c>
      <c r="BF93" s="45" t="e">
        <f t="shared" si="147"/>
        <v>#REF!</v>
      </c>
      <c r="BG93" s="45" t="e">
        <f t="shared" si="148"/>
        <v>#REF!</v>
      </c>
      <c r="BH93" s="45" t="e">
        <f t="shared" si="149"/>
        <v>#REF!</v>
      </c>
      <c r="BI93" s="45" t="e">
        <f t="shared" si="150"/>
        <v>#REF!</v>
      </c>
      <c r="BJ93" s="45" t="e">
        <f t="shared" si="151"/>
        <v>#REF!</v>
      </c>
      <c r="BK93" s="45"/>
      <c r="BL93" s="49">
        <v>92</v>
      </c>
      <c r="BM93" t="e">
        <f t="shared" si="206"/>
        <v>#REF!</v>
      </c>
      <c r="BN93" s="45" t="e">
        <f t="shared" si="211"/>
        <v>#REF!</v>
      </c>
      <c r="BO93" s="45">
        <f t="shared" si="152"/>
        <v>0</v>
      </c>
      <c r="BP93" s="45">
        <f t="shared" si="153"/>
        <v>0</v>
      </c>
      <c r="BQ93" s="45">
        <f t="shared" si="154"/>
        <v>0</v>
      </c>
      <c r="BR93" s="45">
        <f t="shared" si="155"/>
        <v>0</v>
      </c>
      <c r="BS93" s="45">
        <f t="shared" si="156"/>
        <v>0</v>
      </c>
      <c r="BT93" s="45">
        <f t="shared" si="157"/>
        <v>0</v>
      </c>
      <c r="BU93" s="45">
        <f t="shared" si="158"/>
        <v>0</v>
      </c>
      <c r="BV93" s="45">
        <f t="shared" si="159"/>
        <v>0</v>
      </c>
      <c r="BW93" s="45">
        <f t="shared" si="160"/>
        <v>0</v>
      </c>
      <c r="BX93" s="45">
        <f t="shared" si="161"/>
        <v>0</v>
      </c>
      <c r="BY93" s="45">
        <f t="shared" si="162"/>
        <v>0</v>
      </c>
      <c r="BZ93" s="45">
        <f t="shared" si="163"/>
        <v>0</v>
      </c>
      <c r="CA93" s="45">
        <f t="shared" si="164"/>
        <v>0</v>
      </c>
      <c r="CB93" s="45">
        <f t="shared" si="165"/>
        <v>0</v>
      </c>
      <c r="CC93" s="45">
        <f t="shared" si="166"/>
        <v>0</v>
      </c>
      <c r="CD93" s="45">
        <f t="shared" si="167"/>
        <v>0</v>
      </c>
      <c r="CE93" s="45">
        <f t="shared" si="168"/>
        <v>0</v>
      </c>
      <c r="CF93" s="45">
        <f t="shared" si="169"/>
        <v>0</v>
      </c>
      <c r="CG93" s="45">
        <f t="shared" si="170"/>
        <v>0</v>
      </c>
      <c r="CH93" s="45">
        <f t="shared" si="171"/>
        <v>0</v>
      </c>
      <c r="CI93" s="45">
        <f t="shared" si="172"/>
        <v>0</v>
      </c>
      <c r="CJ93" s="45">
        <f t="shared" si="173"/>
        <v>0</v>
      </c>
      <c r="CK93" s="45">
        <f t="shared" si="174"/>
        <v>0</v>
      </c>
      <c r="CL93" s="45">
        <f t="shared" si="175"/>
        <v>0</v>
      </c>
      <c r="CM93" s="45"/>
      <c r="CN93" s="106" t="e">
        <f t="shared" si="207"/>
        <v>#REF!</v>
      </c>
      <c r="CO93" s="106">
        <v>92</v>
      </c>
      <c r="CP93" s="101" t="e">
        <f t="shared" si="208"/>
        <v>#REF!</v>
      </c>
      <c r="CQ93" s="101" t="e">
        <f>CP93+COUNTIF($CP$2:CP93,CP93)-1</f>
        <v>#REF!</v>
      </c>
      <c r="CR93" s="103" t="str">
        <f t="shared" si="176"/>
        <v>Guyana</v>
      </c>
      <c r="CS93" s="71" t="e">
        <f t="shared" si="209"/>
        <v>#REF!</v>
      </c>
      <c r="CT93" s="45" t="e">
        <f t="shared" si="177"/>
        <v>#REF!</v>
      </c>
      <c r="CU93" s="45" t="e">
        <f t="shared" si="178"/>
        <v>#REF!</v>
      </c>
      <c r="CV93" s="45" t="e">
        <f t="shared" si="179"/>
        <v>#REF!</v>
      </c>
      <c r="CW93" s="45" t="e">
        <f t="shared" si="180"/>
        <v>#REF!</v>
      </c>
      <c r="CX93" s="45" t="e">
        <f t="shared" si="181"/>
        <v>#REF!</v>
      </c>
      <c r="CY93" s="45" t="e">
        <f t="shared" si="182"/>
        <v>#REF!</v>
      </c>
      <c r="CZ93" s="45" t="e">
        <f t="shared" si="183"/>
        <v>#REF!</v>
      </c>
      <c r="DA93" s="45" t="e">
        <f t="shared" si="184"/>
        <v>#REF!</v>
      </c>
      <c r="DB93" s="45" t="e">
        <f t="shared" si="185"/>
        <v>#REF!</v>
      </c>
      <c r="DC93" s="45" t="e">
        <f t="shared" si="186"/>
        <v>#REF!</v>
      </c>
      <c r="DD93" s="45" t="e">
        <f t="shared" si="187"/>
        <v>#REF!</v>
      </c>
      <c r="DE93" s="45" t="e">
        <f t="shared" si="188"/>
        <v>#REF!</v>
      </c>
      <c r="DF93" s="45" t="e">
        <f t="shared" si="189"/>
        <v>#REF!</v>
      </c>
      <c r="DG93" s="45" t="e">
        <f t="shared" si="190"/>
        <v>#REF!</v>
      </c>
      <c r="DH93" s="45" t="e">
        <f t="shared" si="191"/>
        <v>#REF!</v>
      </c>
      <c r="DI93" s="45" t="e">
        <f t="shared" si="192"/>
        <v>#REF!</v>
      </c>
      <c r="DJ93" s="45" t="e">
        <f t="shared" si="193"/>
        <v>#REF!</v>
      </c>
      <c r="DK93" s="45" t="e">
        <f t="shared" si="194"/>
        <v>#REF!</v>
      </c>
      <c r="DL93" s="45" t="e">
        <f t="shared" si="195"/>
        <v>#REF!</v>
      </c>
      <c r="DM93" s="45" t="e">
        <f t="shared" si="196"/>
        <v>#REF!</v>
      </c>
      <c r="DN93" s="45" t="e">
        <f t="shared" si="197"/>
        <v>#REF!</v>
      </c>
      <c r="DO93" s="45" t="e">
        <f t="shared" si="198"/>
        <v>#REF!</v>
      </c>
      <c r="DP93" s="45" t="e">
        <f t="shared" si="199"/>
        <v>#REF!</v>
      </c>
      <c r="DQ93" s="45" t="e">
        <f t="shared" si="200"/>
        <v>#REF!</v>
      </c>
    </row>
    <row r="94" spans="1:121">
      <c r="A94" s="101">
        <v>93</v>
      </c>
      <c r="B94" s="135" t="e">
        <f t="shared" si="201"/>
        <v>#REF!</v>
      </c>
      <c r="C94" s="136" t="e">
        <f>B94+COUNTIF(B$2:$B94,B94)-1</f>
        <v>#REF!</v>
      </c>
      <c r="D94" s="137" t="str">
        <f>Tables!AI94</f>
        <v>Haiti</v>
      </c>
      <c r="E94" s="138" t="e">
        <f t="shared" si="202"/>
        <v>#REF!</v>
      </c>
      <c r="F94" s="47" t="e">
        <f>SUMIFS(#REF!,#REF!,'Graph Tables'!$D94)</f>
        <v>#REF!</v>
      </c>
      <c r="G94" s="47" t="e">
        <f>SUMIFS(#REF!,#REF!,'Graph Tables'!$D94)</f>
        <v>#REF!</v>
      </c>
      <c r="H94" s="47" t="e">
        <f>SUMIFS(#REF!,#REF!,'Graph Tables'!$D94)</f>
        <v>#REF!</v>
      </c>
      <c r="I94" s="47" t="e">
        <f>SUMIFS(#REF!,#REF!,'Graph Tables'!$D94)</f>
        <v>#REF!</v>
      </c>
      <c r="J94" s="47" t="e">
        <f>SUMIFS(#REF!,#REF!,'Graph Tables'!$D94)</f>
        <v>#REF!</v>
      </c>
      <c r="K94" s="47" t="e">
        <f>SUMIFS(#REF!,#REF!,'Graph Tables'!$D94)</f>
        <v>#REF!</v>
      </c>
      <c r="L94" s="47" t="e">
        <f>SUMIFS(#REF!,#REF!,'Graph Tables'!$D94)</f>
        <v>#REF!</v>
      </c>
      <c r="M94" s="47" t="e">
        <f>SUMIFS(#REF!,#REF!,'Graph Tables'!$D94)</f>
        <v>#REF!</v>
      </c>
      <c r="N94" s="47" t="e">
        <f>SUMIFS(#REF!,#REF!,'Graph Tables'!$D94)</f>
        <v>#REF!</v>
      </c>
      <c r="O94" s="47" t="e">
        <f>SUMIFS(#REF!,#REF!,'Graph Tables'!$D94)</f>
        <v>#REF!</v>
      </c>
      <c r="P94" s="47" t="e">
        <f>SUMIFS(#REF!,#REF!,'Graph Tables'!$D94)</f>
        <v>#REF!</v>
      </c>
      <c r="Q94" s="47" t="e">
        <f>SUMIFS(#REF!,#REF!,'Graph Tables'!$D94)</f>
        <v>#REF!</v>
      </c>
      <c r="R94" s="47" t="e">
        <f>SUMIFS(#REF!,#REF!,'Graph Tables'!$D94)</f>
        <v>#REF!</v>
      </c>
      <c r="S94" s="47" t="e">
        <f>SUMIFS(#REF!,#REF!,'Graph Tables'!$D94)</f>
        <v>#REF!</v>
      </c>
      <c r="T94" s="47" t="e">
        <f>SUMIFS(#REF!,#REF!,'Graph Tables'!$D94)</f>
        <v>#REF!</v>
      </c>
      <c r="U94" s="47" t="e">
        <f>SUMIFS(#REF!,#REF!,'Graph Tables'!$D94)</f>
        <v>#REF!</v>
      </c>
      <c r="V94" s="47" t="e">
        <f>SUMIFS(#REF!,#REF!,'Graph Tables'!$D94)</f>
        <v>#REF!</v>
      </c>
      <c r="W94" s="47" t="e">
        <f>SUMIFS(#REF!,#REF!,'Graph Tables'!$D94)</f>
        <v>#REF!</v>
      </c>
      <c r="X94" s="47" t="e">
        <f>SUMIFS(#REF!,#REF!,'Graph Tables'!$D94)</f>
        <v>#REF!</v>
      </c>
      <c r="Y94" s="47" t="e">
        <f>SUMIFS(#REF!,#REF!,'Graph Tables'!$D94)</f>
        <v>#REF!</v>
      </c>
      <c r="Z94" s="47" t="e">
        <f>SUMIFS(#REF!,#REF!,'Graph Tables'!$D94)</f>
        <v>#REF!</v>
      </c>
      <c r="AA94" s="47" t="e">
        <f>SUMIFS(#REF!,#REF!,'Graph Tables'!$D94)</f>
        <v>#REF!</v>
      </c>
      <c r="AB94" s="47" t="e">
        <f>SUMIFS(#REF!,#REF!,'Graph Tables'!$D94)</f>
        <v>#REF!</v>
      </c>
      <c r="AC94" s="47" t="e">
        <f>SUMIFS(#REF!,#REF!,'Graph Tables'!$D94)</f>
        <v>#REF!</v>
      </c>
      <c r="AD94" s="47"/>
      <c r="AE94" s="49">
        <v>93</v>
      </c>
      <c r="AF94" t="e">
        <f t="shared" si="203"/>
        <v>#REF!</v>
      </c>
      <c r="AG94" s="45" t="e">
        <f t="shared" si="210"/>
        <v>#REF!</v>
      </c>
      <c r="AH94" s="47"/>
      <c r="AI94" s="101" t="e">
        <f t="shared" si="204"/>
        <v>#REF!</v>
      </c>
      <c r="AJ94" s="101" t="e">
        <f>AI94+COUNTIF(AI$2:$AI94,AI94)-1</f>
        <v>#REF!</v>
      </c>
      <c r="AK94" s="103" t="str">
        <f t="shared" si="127"/>
        <v>Haiti</v>
      </c>
      <c r="AL94" s="71" t="e">
        <f t="shared" si="205"/>
        <v>#REF!</v>
      </c>
      <c r="AM94" s="45" t="e">
        <f t="shared" si="128"/>
        <v>#REF!</v>
      </c>
      <c r="AN94" s="45" t="e">
        <f t="shared" si="129"/>
        <v>#REF!</v>
      </c>
      <c r="AO94" s="45" t="e">
        <f t="shared" si="130"/>
        <v>#REF!</v>
      </c>
      <c r="AP94" s="45" t="e">
        <f t="shared" si="131"/>
        <v>#REF!</v>
      </c>
      <c r="AQ94" s="45" t="e">
        <f t="shared" si="132"/>
        <v>#REF!</v>
      </c>
      <c r="AR94" s="45" t="e">
        <f t="shared" si="133"/>
        <v>#REF!</v>
      </c>
      <c r="AS94" s="45" t="e">
        <f t="shared" si="134"/>
        <v>#REF!</v>
      </c>
      <c r="AT94" s="45" t="e">
        <f t="shared" si="135"/>
        <v>#REF!</v>
      </c>
      <c r="AU94" s="45" t="e">
        <f t="shared" si="136"/>
        <v>#REF!</v>
      </c>
      <c r="AV94" s="45" t="e">
        <f t="shared" si="137"/>
        <v>#REF!</v>
      </c>
      <c r="AW94" s="45" t="e">
        <f t="shared" si="138"/>
        <v>#REF!</v>
      </c>
      <c r="AX94" s="45" t="e">
        <f t="shared" si="139"/>
        <v>#REF!</v>
      </c>
      <c r="AY94" s="45" t="e">
        <f t="shared" si="140"/>
        <v>#REF!</v>
      </c>
      <c r="AZ94" s="45" t="e">
        <f t="shared" si="141"/>
        <v>#REF!</v>
      </c>
      <c r="BA94" s="45" t="e">
        <f t="shared" si="142"/>
        <v>#REF!</v>
      </c>
      <c r="BB94" s="45" t="e">
        <f t="shared" si="143"/>
        <v>#REF!</v>
      </c>
      <c r="BC94" s="45" t="e">
        <f t="shared" si="144"/>
        <v>#REF!</v>
      </c>
      <c r="BD94" s="45" t="e">
        <f t="shared" si="145"/>
        <v>#REF!</v>
      </c>
      <c r="BE94" s="45" t="e">
        <f t="shared" si="146"/>
        <v>#REF!</v>
      </c>
      <c r="BF94" s="45" t="e">
        <f t="shared" si="147"/>
        <v>#REF!</v>
      </c>
      <c r="BG94" s="45" t="e">
        <f t="shared" si="148"/>
        <v>#REF!</v>
      </c>
      <c r="BH94" s="45" t="e">
        <f t="shared" si="149"/>
        <v>#REF!</v>
      </c>
      <c r="BI94" s="45" t="e">
        <f t="shared" si="150"/>
        <v>#REF!</v>
      </c>
      <c r="BJ94" s="45" t="e">
        <f t="shared" si="151"/>
        <v>#REF!</v>
      </c>
      <c r="BK94" s="45"/>
      <c r="BL94" s="49">
        <v>93</v>
      </c>
      <c r="BM94" t="e">
        <f t="shared" si="206"/>
        <v>#REF!</v>
      </c>
      <c r="BN94" s="45" t="e">
        <f t="shared" si="211"/>
        <v>#REF!</v>
      </c>
      <c r="BO94" s="45">
        <f t="shared" si="152"/>
        <v>0</v>
      </c>
      <c r="BP94" s="45">
        <f t="shared" si="153"/>
        <v>0</v>
      </c>
      <c r="BQ94" s="45">
        <f t="shared" si="154"/>
        <v>0</v>
      </c>
      <c r="BR94" s="45">
        <f t="shared" si="155"/>
        <v>0</v>
      </c>
      <c r="BS94" s="45">
        <f t="shared" si="156"/>
        <v>0</v>
      </c>
      <c r="BT94" s="45">
        <f t="shared" si="157"/>
        <v>0</v>
      </c>
      <c r="BU94" s="45">
        <f t="shared" si="158"/>
        <v>0</v>
      </c>
      <c r="BV94" s="45">
        <f t="shared" si="159"/>
        <v>0</v>
      </c>
      <c r="BW94" s="45">
        <f t="shared" si="160"/>
        <v>0</v>
      </c>
      <c r="BX94" s="45">
        <f t="shared" si="161"/>
        <v>0</v>
      </c>
      <c r="BY94" s="45">
        <f t="shared" si="162"/>
        <v>0</v>
      </c>
      <c r="BZ94" s="45">
        <f t="shared" si="163"/>
        <v>0</v>
      </c>
      <c r="CA94" s="45">
        <f t="shared" si="164"/>
        <v>0</v>
      </c>
      <c r="CB94" s="45">
        <f t="shared" si="165"/>
        <v>0</v>
      </c>
      <c r="CC94" s="45">
        <f t="shared" si="166"/>
        <v>0</v>
      </c>
      <c r="CD94" s="45">
        <f t="shared" si="167"/>
        <v>0</v>
      </c>
      <c r="CE94" s="45">
        <f t="shared" si="168"/>
        <v>0</v>
      </c>
      <c r="CF94" s="45">
        <f t="shared" si="169"/>
        <v>0</v>
      </c>
      <c r="CG94" s="45">
        <f t="shared" si="170"/>
        <v>0</v>
      </c>
      <c r="CH94" s="45">
        <f t="shared" si="171"/>
        <v>0</v>
      </c>
      <c r="CI94" s="45">
        <f t="shared" si="172"/>
        <v>0</v>
      </c>
      <c r="CJ94" s="45">
        <f t="shared" si="173"/>
        <v>0</v>
      </c>
      <c r="CK94" s="45">
        <f t="shared" si="174"/>
        <v>0</v>
      </c>
      <c r="CL94" s="45">
        <f t="shared" si="175"/>
        <v>0</v>
      </c>
      <c r="CM94" s="45"/>
      <c r="CN94" s="106" t="e">
        <f t="shared" si="207"/>
        <v>#REF!</v>
      </c>
      <c r="CO94" s="106">
        <v>93</v>
      </c>
      <c r="CP94" s="101" t="e">
        <f t="shared" si="208"/>
        <v>#REF!</v>
      </c>
      <c r="CQ94" s="101" t="e">
        <f>CP94+COUNTIF($CP$2:CP94,CP94)-1</f>
        <v>#REF!</v>
      </c>
      <c r="CR94" s="103" t="str">
        <f t="shared" si="176"/>
        <v>Haiti</v>
      </c>
      <c r="CS94" s="71" t="e">
        <f t="shared" si="209"/>
        <v>#REF!</v>
      </c>
      <c r="CT94" s="45" t="e">
        <f t="shared" si="177"/>
        <v>#REF!</v>
      </c>
      <c r="CU94" s="45" t="e">
        <f t="shared" si="178"/>
        <v>#REF!</v>
      </c>
      <c r="CV94" s="45" t="e">
        <f t="shared" si="179"/>
        <v>#REF!</v>
      </c>
      <c r="CW94" s="45" t="e">
        <f t="shared" si="180"/>
        <v>#REF!</v>
      </c>
      <c r="CX94" s="45" t="e">
        <f t="shared" si="181"/>
        <v>#REF!</v>
      </c>
      <c r="CY94" s="45" t="e">
        <f t="shared" si="182"/>
        <v>#REF!</v>
      </c>
      <c r="CZ94" s="45" t="e">
        <f t="shared" si="183"/>
        <v>#REF!</v>
      </c>
      <c r="DA94" s="45" t="e">
        <f t="shared" si="184"/>
        <v>#REF!</v>
      </c>
      <c r="DB94" s="45" t="e">
        <f t="shared" si="185"/>
        <v>#REF!</v>
      </c>
      <c r="DC94" s="45" t="e">
        <f t="shared" si="186"/>
        <v>#REF!</v>
      </c>
      <c r="DD94" s="45" t="e">
        <f t="shared" si="187"/>
        <v>#REF!</v>
      </c>
      <c r="DE94" s="45" t="e">
        <f t="shared" si="188"/>
        <v>#REF!</v>
      </c>
      <c r="DF94" s="45" t="e">
        <f t="shared" si="189"/>
        <v>#REF!</v>
      </c>
      <c r="DG94" s="45" t="e">
        <f t="shared" si="190"/>
        <v>#REF!</v>
      </c>
      <c r="DH94" s="45" t="e">
        <f t="shared" si="191"/>
        <v>#REF!</v>
      </c>
      <c r="DI94" s="45" t="e">
        <f t="shared" si="192"/>
        <v>#REF!</v>
      </c>
      <c r="DJ94" s="45" t="e">
        <f t="shared" si="193"/>
        <v>#REF!</v>
      </c>
      <c r="DK94" s="45" t="e">
        <f t="shared" si="194"/>
        <v>#REF!</v>
      </c>
      <c r="DL94" s="45" t="e">
        <f t="shared" si="195"/>
        <v>#REF!</v>
      </c>
      <c r="DM94" s="45" t="e">
        <f t="shared" si="196"/>
        <v>#REF!</v>
      </c>
      <c r="DN94" s="45" t="e">
        <f t="shared" si="197"/>
        <v>#REF!</v>
      </c>
      <c r="DO94" s="45" t="e">
        <f t="shared" si="198"/>
        <v>#REF!</v>
      </c>
      <c r="DP94" s="45" t="e">
        <f t="shared" si="199"/>
        <v>#REF!</v>
      </c>
      <c r="DQ94" s="45" t="e">
        <f t="shared" si="200"/>
        <v>#REF!</v>
      </c>
    </row>
    <row r="95" spans="1:121">
      <c r="A95" s="101">
        <v>94</v>
      </c>
      <c r="B95" s="135" t="e">
        <f t="shared" si="201"/>
        <v>#REF!</v>
      </c>
      <c r="C95" s="136" t="e">
        <f>B95+COUNTIF(B$2:$B95,B95)-1</f>
        <v>#REF!</v>
      </c>
      <c r="D95" s="137" t="str">
        <f>Tables!AI95</f>
        <v>Heard and McDonald Islands</v>
      </c>
      <c r="E95" s="138" t="e">
        <f t="shared" si="202"/>
        <v>#REF!</v>
      </c>
      <c r="F95" s="47" t="e">
        <f>SUMIFS(#REF!,#REF!,'Graph Tables'!$D95)</f>
        <v>#REF!</v>
      </c>
      <c r="G95" s="47" t="e">
        <f>SUMIFS(#REF!,#REF!,'Graph Tables'!$D95)</f>
        <v>#REF!</v>
      </c>
      <c r="H95" s="47" t="e">
        <f>SUMIFS(#REF!,#REF!,'Graph Tables'!$D95)</f>
        <v>#REF!</v>
      </c>
      <c r="I95" s="47" t="e">
        <f>SUMIFS(#REF!,#REF!,'Graph Tables'!$D95)</f>
        <v>#REF!</v>
      </c>
      <c r="J95" s="47" t="e">
        <f>SUMIFS(#REF!,#REF!,'Graph Tables'!$D95)</f>
        <v>#REF!</v>
      </c>
      <c r="K95" s="47" t="e">
        <f>SUMIFS(#REF!,#REF!,'Graph Tables'!$D95)</f>
        <v>#REF!</v>
      </c>
      <c r="L95" s="47" t="e">
        <f>SUMIFS(#REF!,#REF!,'Graph Tables'!$D95)</f>
        <v>#REF!</v>
      </c>
      <c r="M95" s="47" t="e">
        <f>SUMIFS(#REF!,#REF!,'Graph Tables'!$D95)</f>
        <v>#REF!</v>
      </c>
      <c r="N95" s="47" t="e">
        <f>SUMIFS(#REF!,#REF!,'Graph Tables'!$D95)</f>
        <v>#REF!</v>
      </c>
      <c r="O95" s="47" t="e">
        <f>SUMIFS(#REF!,#REF!,'Graph Tables'!$D95)</f>
        <v>#REF!</v>
      </c>
      <c r="P95" s="47" t="e">
        <f>SUMIFS(#REF!,#REF!,'Graph Tables'!$D95)</f>
        <v>#REF!</v>
      </c>
      <c r="Q95" s="47" t="e">
        <f>SUMIFS(#REF!,#REF!,'Graph Tables'!$D95)</f>
        <v>#REF!</v>
      </c>
      <c r="R95" s="47" t="e">
        <f>SUMIFS(#REF!,#REF!,'Graph Tables'!$D95)</f>
        <v>#REF!</v>
      </c>
      <c r="S95" s="47" t="e">
        <f>SUMIFS(#REF!,#REF!,'Graph Tables'!$D95)</f>
        <v>#REF!</v>
      </c>
      <c r="T95" s="47" t="e">
        <f>SUMIFS(#REF!,#REF!,'Graph Tables'!$D95)</f>
        <v>#REF!</v>
      </c>
      <c r="U95" s="47" t="e">
        <f>SUMIFS(#REF!,#REF!,'Graph Tables'!$D95)</f>
        <v>#REF!</v>
      </c>
      <c r="V95" s="47" t="e">
        <f>SUMIFS(#REF!,#REF!,'Graph Tables'!$D95)</f>
        <v>#REF!</v>
      </c>
      <c r="W95" s="47" t="e">
        <f>SUMIFS(#REF!,#REF!,'Graph Tables'!$D95)</f>
        <v>#REF!</v>
      </c>
      <c r="X95" s="47" t="e">
        <f>SUMIFS(#REF!,#REF!,'Graph Tables'!$D95)</f>
        <v>#REF!</v>
      </c>
      <c r="Y95" s="47" t="e">
        <f>SUMIFS(#REF!,#REF!,'Graph Tables'!$D95)</f>
        <v>#REF!</v>
      </c>
      <c r="Z95" s="47" t="e">
        <f>SUMIFS(#REF!,#REF!,'Graph Tables'!$D95)</f>
        <v>#REF!</v>
      </c>
      <c r="AA95" s="47" t="e">
        <f>SUMIFS(#REF!,#REF!,'Graph Tables'!$D95)</f>
        <v>#REF!</v>
      </c>
      <c r="AB95" s="47" t="e">
        <f>SUMIFS(#REF!,#REF!,'Graph Tables'!$D95)</f>
        <v>#REF!</v>
      </c>
      <c r="AC95" s="47" t="e">
        <f>SUMIFS(#REF!,#REF!,'Graph Tables'!$D95)</f>
        <v>#REF!</v>
      </c>
      <c r="AD95" s="47"/>
      <c r="AE95" s="49">
        <v>94</v>
      </c>
      <c r="AF95" t="e">
        <f t="shared" si="203"/>
        <v>#REF!</v>
      </c>
      <c r="AG95" s="45" t="e">
        <f t="shared" si="210"/>
        <v>#REF!</v>
      </c>
      <c r="AH95" s="47"/>
      <c r="AI95" s="101" t="e">
        <f t="shared" si="204"/>
        <v>#REF!</v>
      </c>
      <c r="AJ95" s="101" t="e">
        <f>AI95+COUNTIF(AI$2:$AI95,AI95)-1</f>
        <v>#REF!</v>
      </c>
      <c r="AK95" s="103" t="str">
        <f t="shared" si="127"/>
        <v>Heard and McDonald Islands</v>
      </c>
      <c r="AL95" s="71" t="e">
        <f t="shared" si="205"/>
        <v>#REF!</v>
      </c>
      <c r="AM95" s="45" t="e">
        <f t="shared" si="128"/>
        <v>#REF!</v>
      </c>
      <c r="AN95" s="45" t="e">
        <f t="shared" si="129"/>
        <v>#REF!</v>
      </c>
      <c r="AO95" s="45" t="e">
        <f t="shared" si="130"/>
        <v>#REF!</v>
      </c>
      <c r="AP95" s="45" t="e">
        <f t="shared" si="131"/>
        <v>#REF!</v>
      </c>
      <c r="AQ95" s="45" t="e">
        <f t="shared" si="132"/>
        <v>#REF!</v>
      </c>
      <c r="AR95" s="45" t="e">
        <f t="shared" si="133"/>
        <v>#REF!</v>
      </c>
      <c r="AS95" s="45" t="e">
        <f t="shared" si="134"/>
        <v>#REF!</v>
      </c>
      <c r="AT95" s="45" t="e">
        <f t="shared" si="135"/>
        <v>#REF!</v>
      </c>
      <c r="AU95" s="45" t="e">
        <f t="shared" si="136"/>
        <v>#REF!</v>
      </c>
      <c r="AV95" s="45" t="e">
        <f t="shared" si="137"/>
        <v>#REF!</v>
      </c>
      <c r="AW95" s="45" t="e">
        <f t="shared" si="138"/>
        <v>#REF!</v>
      </c>
      <c r="AX95" s="45" t="e">
        <f t="shared" si="139"/>
        <v>#REF!</v>
      </c>
      <c r="AY95" s="45" t="e">
        <f t="shared" si="140"/>
        <v>#REF!</v>
      </c>
      <c r="AZ95" s="45" t="e">
        <f t="shared" si="141"/>
        <v>#REF!</v>
      </c>
      <c r="BA95" s="45" t="e">
        <f t="shared" si="142"/>
        <v>#REF!</v>
      </c>
      <c r="BB95" s="45" t="e">
        <f t="shared" si="143"/>
        <v>#REF!</v>
      </c>
      <c r="BC95" s="45" t="e">
        <f t="shared" si="144"/>
        <v>#REF!</v>
      </c>
      <c r="BD95" s="45" t="e">
        <f t="shared" si="145"/>
        <v>#REF!</v>
      </c>
      <c r="BE95" s="45" t="e">
        <f t="shared" si="146"/>
        <v>#REF!</v>
      </c>
      <c r="BF95" s="45" t="e">
        <f t="shared" si="147"/>
        <v>#REF!</v>
      </c>
      <c r="BG95" s="45" t="e">
        <f t="shared" si="148"/>
        <v>#REF!</v>
      </c>
      <c r="BH95" s="45" t="e">
        <f t="shared" si="149"/>
        <v>#REF!</v>
      </c>
      <c r="BI95" s="45" t="e">
        <f t="shared" si="150"/>
        <v>#REF!</v>
      </c>
      <c r="BJ95" s="45" t="e">
        <f t="shared" si="151"/>
        <v>#REF!</v>
      </c>
      <c r="BK95" s="45"/>
      <c r="BL95" s="49">
        <v>94</v>
      </c>
      <c r="BM95" t="e">
        <f t="shared" si="206"/>
        <v>#REF!</v>
      </c>
      <c r="BN95" s="45" t="e">
        <f t="shared" si="211"/>
        <v>#REF!</v>
      </c>
      <c r="BO95" s="45">
        <f t="shared" si="152"/>
        <v>0</v>
      </c>
      <c r="BP95" s="45">
        <f t="shared" si="153"/>
        <v>0</v>
      </c>
      <c r="BQ95" s="45">
        <f t="shared" si="154"/>
        <v>0</v>
      </c>
      <c r="BR95" s="45">
        <f t="shared" si="155"/>
        <v>0</v>
      </c>
      <c r="BS95" s="45">
        <f t="shared" si="156"/>
        <v>0</v>
      </c>
      <c r="BT95" s="45">
        <f t="shared" si="157"/>
        <v>0</v>
      </c>
      <c r="BU95" s="45">
        <f t="shared" si="158"/>
        <v>0</v>
      </c>
      <c r="BV95" s="45">
        <f t="shared" si="159"/>
        <v>0</v>
      </c>
      <c r="BW95" s="45">
        <f t="shared" si="160"/>
        <v>0</v>
      </c>
      <c r="BX95" s="45">
        <f t="shared" si="161"/>
        <v>0</v>
      </c>
      <c r="BY95" s="45">
        <f t="shared" si="162"/>
        <v>0</v>
      </c>
      <c r="BZ95" s="45">
        <f t="shared" si="163"/>
        <v>0</v>
      </c>
      <c r="CA95" s="45">
        <f t="shared" si="164"/>
        <v>0</v>
      </c>
      <c r="CB95" s="45">
        <f t="shared" si="165"/>
        <v>0</v>
      </c>
      <c r="CC95" s="45">
        <f t="shared" si="166"/>
        <v>0</v>
      </c>
      <c r="CD95" s="45">
        <f t="shared" si="167"/>
        <v>0</v>
      </c>
      <c r="CE95" s="45">
        <f t="shared" si="168"/>
        <v>0</v>
      </c>
      <c r="CF95" s="45">
        <f t="shared" si="169"/>
        <v>0</v>
      </c>
      <c r="CG95" s="45">
        <f t="shared" si="170"/>
        <v>0</v>
      </c>
      <c r="CH95" s="45">
        <f t="shared" si="171"/>
        <v>0</v>
      </c>
      <c r="CI95" s="45">
        <f t="shared" si="172"/>
        <v>0</v>
      </c>
      <c r="CJ95" s="45">
        <f t="shared" si="173"/>
        <v>0</v>
      </c>
      <c r="CK95" s="45">
        <f t="shared" si="174"/>
        <v>0</v>
      </c>
      <c r="CL95" s="45">
        <f t="shared" si="175"/>
        <v>0</v>
      </c>
      <c r="CM95" s="45"/>
      <c r="CN95" s="106" t="e">
        <f t="shared" si="207"/>
        <v>#REF!</v>
      </c>
      <c r="CO95" s="106">
        <v>94</v>
      </c>
      <c r="CP95" s="101" t="e">
        <f t="shared" si="208"/>
        <v>#REF!</v>
      </c>
      <c r="CQ95" s="101" t="e">
        <f>CP95+COUNTIF($CP$2:CP95,CP95)-1</f>
        <v>#REF!</v>
      </c>
      <c r="CR95" s="103" t="str">
        <f t="shared" si="176"/>
        <v>Heard and McDonald Islands</v>
      </c>
      <c r="CS95" s="71" t="e">
        <f t="shared" si="209"/>
        <v>#REF!</v>
      </c>
      <c r="CT95" s="45" t="e">
        <f t="shared" si="177"/>
        <v>#REF!</v>
      </c>
      <c r="CU95" s="45" t="e">
        <f t="shared" si="178"/>
        <v>#REF!</v>
      </c>
      <c r="CV95" s="45" t="e">
        <f t="shared" si="179"/>
        <v>#REF!</v>
      </c>
      <c r="CW95" s="45" t="e">
        <f t="shared" si="180"/>
        <v>#REF!</v>
      </c>
      <c r="CX95" s="45" t="e">
        <f t="shared" si="181"/>
        <v>#REF!</v>
      </c>
      <c r="CY95" s="45" t="e">
        <f t="shared" si="182"/>
        <v>#REF!</v>
      </c>
      <c r="CZ95" s="45" t="e">
        <f t="shared" si="183"/>
        <v>#REF!</v>
      </c>
      <c r="DA95" s="45" t="e">
        <f t="shared" si="184"/>
        <v>#REF!</v>
      </c>
      <c r="DB95" s="45" t="e">
        <f t="shared" si="185"/>
        <v>#REF!</v>
      </c>
      <c r="DC95" s="45" t="e">
        <f t="shared" si="186"/>
        <v>#REF!</v>
      </c>
      <c r="DD95" s="45" t="e">
        <f t="shared" si="187"/>
        <v>#REF!</v>
      </c>
      <c r="DE95" s="45" t="e">
        <f t="shared" si="188"/>
        <v>#REF!</v>
      </c>
      <c r="DF95" s="45" t="e">
        <f t="shared" si="189"/>
        <v>#REF!</v>
      </c>
      <c r="DG95" s="45" t="e">
        <f t="shared" si="190"/>
        <v>#REF!</v>
      </c>
      <c r="DH95" s="45" t="e">
        <f t="shared" si="191"/>
        <v>#REF!</v>
      </c>
      <c r="DI95" s="45" t="e">
        <f t="shared" si="192"/>
        <v>#REF!</v>
      </c>
      <c r="DJ95" s="45" t="e">
        <f t="shared" si="193"/>
        <v>#REF!</v>
      </c>
      <c r="DK95" s="45" t="e">
        <f t="shared" si="194"/>
        <v>#REF!</v>
      </c>
      <c r="DL95" s="45" t="e">
        <f t="shared" si="195"/>
        <v>#REF!</v>
      </c>
      <c r="DM95" s="45" t="e">
        <f t="shared" si="196"/>
        <v>#REF!</v>
      </c>
      <c r="DN95" s="45" t="e">
        <f t="shared" si="197"/>
        <v>#REF!</v>
      </c>
      <c r="DO95" s="45" t="e">
        <f t="shared" si="198"/>
        <v>#REF!</v>
      </c>
      <c r="DP95" s="45" t="e">
        <f t="shared" si="199"/>
        <v>#REF!</v>
      </c>
      <c r="DQ95" s="45" t="e">
        <f t="shared" si="200"/>
        <v>#REF!</v>
      </c>
    </row>
    <row r="96" spans="1:121">
      <c r="A96" s="101">
        <v>95</v>
      </c>
      <c r="B96" s="135" t="e">
        <f t="shared" si="201"/>
        <v>#REF!</v>
      </c>
      <c r="C96" s="136" t="e">
        <f>B96+COUNTIF(B$2:$B96,B96)-1</f>
        <v>#REF!</v>
      </c>
      <c r="D96" s="137" t="str">
        <f>Tables!AI96</f>
        <v>Holy See (Vatican City State)</v>
      </c>
      <c r="E96" s="138" t="e">
        <f t="shared" si="202"/>
        <v>#REF!</v>
      </c>
      <c r="F96" s="47" t="e">
        <f>SUMIFS(#REF!,#REF!,'Graph Tables'!$D96)</f>
        <v>#REF!</v>
      </c>
      <c r="G96" s="47" t="e">
        <f>SUMIFS(#REF!,#REF!,'Graph Tables'!$D96)</f>
        <v>#REF!</v>
      </c>
      <c r="H96" s="47" t="e">
        <f>SUMIFS(#REF!,#REF!,'Graph Tables'!$D96)</f>
        <v>#REF!</v>
      </c>
      <c r="I96" s="47" t="e">
        <f>SUMIFS(#REF!,#REF!,'Graph Tables'!$D96)</f>
        <v>#REF!</v>
      </c>
      <c r="J96" s="47" t="e">
        <f>SUMIFS(#REF!,#REF!,'Graph Tables'!$D96)</f>
        <v>#REF!</v>
      </c>
      <c r="K96" s="47" t="e">
        <f>SUMIFS(#REF!,#REF!,'Graph Tables'!$D96)</f>
        <v>#REF!</v>
      </c>
      <c r="L96" s="47" t="e">
        <f>SUMIFS(#REF!,#REF!,'Graph Tables'!$D96)</f>
        <v>#REF!</v>
      </c>
      <c r="M96" s="47" t="e">
        <f>SUMIFS(#REF!,#REF!,'Graph Tables'!$D96)</f>
        <v>#REF!</v>
      </c>
      <c r="N96" s="47" t="e">
        <f>SUMIFS(#REF!,#REF!,'Graph Tables'!$D96)</f>
        <v>#REF!</v>
      </c>
      <c r="O96" s="47" t="e">
        <f>SUMIFS(#REF!,#REF!,'Graph Tables'!$D96)</f>
        <v>#REF!</v>
      </c>
      <c r="P96" s="47" t="e">
        <f>SUMIFS(#REF!,#REF!,'Graph Tables'!$D96)</f>
        <v>#REF!</v>
      </c>
      <c r="Q96" s="47" t="e">
        <f>SUMIFS(#REF!,#REF!,'Graph Tables'!$D96)</f>
        <v>#REF!</v>
      </c>
      <c r="R96" s="47" t="e">
        <f>SUMIFS(#REF!,#REF!,'Graph Tables'!$D96)</f>
        <v>#REF!</v>
      </c>
      <c r="S96" s="47" t="e">
        <f>SUMIFS(#REF!,#REF!,'Graph Tables'!$D96)</f>
        <v>#REF!</v>
      </c>
      <c r="T96" s="47" t="e">
        <f>SUMIFS(#REF!,#REF!,'Graph Tables'!$D96)</f>
        <v>#REF!</v>
      </c>
      <c r="U96" s="47" t="e">
        <f>SUMIFS(#REF!,#REF!,'Graph Tables'!$D96)</f>
        <v>#REF!</v>
      </c>
      <c r="V96" s="47" t="e">
        <f>SUMIFS(#REF!,#REF!,'Graph Tables'!$D96)</f>
        <v>#REF!</v>
      </c>
      <c r="W96" s="47" t="e">
        <f>SUMIFS(#REF!,#REF!,'Graph Tables'!$D96)</f>
        <v>#REF!</v>
      </c>
      <c r="X96" s="47" t="e">
        <f>SUMIFS(#REF!,#REF!,'Graph Tables'!$D96)</f>
        <v>#REF!</v>
      </c>
      <c r="Y96" s="47" t="e">
        <f>SUMIFS(#REF!,#REF!,'Graph Tables'!$D96)</f>
        <v>#REF!</v>
      </c>
      <c r="Z96" s="47" t="e">
        <f>SUMIFS(#REF!,#REF!,'Graph Tables'!$D96)</f>
        <v>#REF!</v>
      </c>
      <c r="AA96" s="47" t="e">
        <f>SUMIFS(#REF!,#REF!,'Graph Tables'!$D96)</f>
        <v>#REF!</v>
      </c>
      <c r="AB96" s="47" t="e">
        <f>SUMIFS(#REF!,#REF!,'Graph Tables'!$D96)</f>
        <v>#REF!</v>
      </c>
      <c r="AC96" s="47" t="e">
        <f>SUMIFS(#REF!,#REF!,'Graph Tables'!$D96)</f>
        <v>#REF!</v>
      </c>
      <c r="AD96" s="47"/>
      <c r="AE96" s="49">
        <v>95</v>
      </c>
      <c r="AF96" t="e">
        <f t="shared" si="203"/>
        <v>#REF!</v>
      </c>
      <c r="AG96" s="45" t="e">
        <f t="shared" si="210"/>
        <v>#REF!</v>
      </c>
      <c r="AH96" s="47"/>
      <c r="AI96" s="101" t="e">
        <f t="shared" si="204"/>
        <v>#REF!</v>
      </c>
      <c r="AJ96" s="101" t="e">
        <f>AI96+COUNTIF(AI$2:$AI96,AI96)-1</f>
        <v>#REF!</v>
      </c>
      <c r="AK96" s="103" t="str">
        <f t="shared" si="127"/>
        <v>Holy See (Vatican City State)</v>
      </c>
      <c r="AL96" s="71" t="e">
        <f t="shared" si="205"/>
        <v>#REF!</v>
      </c>
      <c r="AM96" s="45" t="e">
        <f t="shared" si="128"/>
        <v>#REF!</v>
      </c>
      <c r="AN96" s="45" t="e">
        <f t="shared" si="129"/>
        <v>#REF!</v>
      </c>
      <c r="AO96" s="45" t="e">
        <f t="shared" si="130"/>
        <v>#REF!</v>
      </c>
      <c r="AP96" s="45" t="e">
        <f t="shared" si="131"/>
        <v>#REF!</v>
      </c>
      <c r="AQ96" s="45" t="e">
        <f t="shared" si="132"/>
        <v>#REF!</v>
      </c>
      <c r="AR96" s="45" t="e">
        <f t="shared" si="133"/>
        <v>#REF!</v>
      </c>
      <c r="AS96" s="45" t="e">
        <f t="shared" si="134"/>
        <v>#REF!</v>
      </c>
      <c r="AT96" s="45" t="e">
        <f t="shared" si="135"/>
        <v>#REF!</v>
      </c>
      <c r="AU96" s="45" t="e">
        <f t="shared" si="136"/>
        <v>#REF!</v>
      </c>
      <c r="AV96" s="45" t="e">
        <f t="shared" si="137"/>
        <v>#REF!</v>
      </c>
      <c r="AW96" s="45" t="e">
        <f t="shared" si="138"/>
        <v>#REF!</v>
      </c>
      <c r="AX96" s="45" t="e">
        <f t="shared" si="139"/>
        <v>#REF!</v>
      </c>
      <c r="AY96" s="45" t="e">
        <f t="shared" si="140"/>
        <v>#REF!</v>
      </c>
      <c r="AZ96" s="45" t="e">
        <f t="shared" si="141"/>
        <v>#REF!</v>
      </c>
      <c r="BA96" s="45" t="e">
        <f t="shared" si="142"/>
        <v>#REF!</v>
      </c>
      <c r="BB96" s="45" t="e">
        <f t="shared" si="143"/>
        <v>#REF!</v>
      </c>
      <c r="BC96" s="45" t="e">
        <f t="shared" si="144"/>
        <v>#REF!</v>
      </c>
      <c r="BD96" s="45" t="e">
        <f t="shared" si="145"/>
        <v>#REF!</v>
      </c>
      <c r="BE96" s="45" t="e">
        <f t="shared" si="146"/>
        <v>#REF!</v>
      </c>
      <c r="BF96" s="45" t="e">
        <f t="shared" si="147"/>
        <v>#REF!</v>
      </c>
      <c r="BG96" s="45" t="e">
        <f t="shared" si="148"/>
        <v>#REF!</v>
      </c>
      <c r="BH96" s="45" t="e">
        <f t="shared" si="149"/>
        <v>#REF!</v>
      </c>
      <c r="BI96" s="45" t="e">
        <f t="shared" si="150"/>
        <v>#REF!</v>
      </c>
      <c r="BJ96" s="45" t="e">
        <f t="shared" si="151"/>
        <v>#REF!</v>
      </c>
      <c r="BK96" s="45"/>
      <c r="BL96" s="49">
        <v>95</v>
      </c>
      <c r="BM96" t="e">
        <f t="shared" si="206"/>
        <v>#REF!</v>
      </c>
      <c r="BN96" s="45" t="e">
        <f t="shared" si="211"/>
        <v>#REF!</v>
      </c>
      <c r="BO96" s="45">
        <f t="shared" si="152"/>
        <v>0</v>
      </c>
      <c r="BP96" s="45">
        <f t="shared" si="153"/>
        <v>0</v>
      </c>
      <c r="BQ96" s="45">
        <f t="shared" si="154"/>
        <v>0</v>
      </c>
      <c r="BR96" s="45">
        <f t="shared" si="155"/>
        <v>0</v>
      </c>
      <c r="BS96" s="45">
        <f t="shared" si="156"/>
        <v>0</v>
      </c>
      <c r="BT96" s="45">
        <f t="shared" si="157"/>
        <v>0</v>
      </c>
      <c r="BU96" s="45">
        <f t="shared" si="158"/>
        <v>0</v>
      </c>
      <c r="BV96" s="45">
        <f t="shared" si="159"/>
        <v>0</v>
      </c>
      <c r="BW96" s="45">
        <f t="shared" si="160"/>
        <v>0</v>
      </c>
      <c r="BX96" s="45">
        <f t="shared" si="161"/>
        <v>0</v>
      </c>
      <c r="BY96" s="45">
        <f t="shared" si="162"/>
        <v>0</v>
      </c>
      <c r="BZ96" s="45">
        <f t="shared" si="163"/>
        <v>0</v>
      </c>
      <c r="CA96" s="45">
        <f t="shared" si="164"/>
        <v>0</v>
      </c>
      <c r="CB96" s="45">
        <f t="shared" si="165"/>
        <v>0</v>
      </c>
      <c r="CC96" s="45">
        <f t="shared" si="166"/>
        <v>0</v>
      </c>
      <c r="CD96" s="45">
        <f t="shared" si="167"/>
        <v>0</v>
      </c>
      <c r="CE96" s="45">
        <f t="shared" si="168"/>
        <v>0</v>
      </c>
      <c r="CF96" s="45">
        <f t="shared" si="169"/>
        <v>0</v>
      </c>
      <c r="CG96" s="45">
        <f t="shared" si="170"/>
        <v>0</v>
      </c>
      <c r="CH96" s="45">
        <f t="shared" si="171"/>
        <v>0</v>
      </c>
      <c r="CI96" s="45">
        <f t="shared" si="172"/>
        <v>0</v>
      </c>
      <c r="CJ96" s="45">
        <f t="shared" si="173"/>
        <v>0</v>
      </c>
      <c r="CK96" s="45">
        <f t="shared" si="174"/>
        <v>0</v>
      </c>
      <c r="CL96" s="45">
        <f t="shared" si="175"/>
        <v>0</v>
      </c>
      <c r="CM96" s="45"/>
      <c r="CN96" s="106" t="e">
        <f t="shared" si="207"/>
        <v>#REF!</v>
      </c>
      <c r="CO96" s="106">
        <v>95</v>
      </c>
      <c r="CP96" s="101" t="e">
        <f t="shared" si="208"/>
        <v>#REF!</v>
      </c>
      <c r="CQ96" s="101" t="e">
        <f>CP96+COUNTIF($CP$2:CP96,CP96)-1</f>
        <v>#REF!</v>
      </c>
      <c r="CR96" s="103" t="str">
        <f t="shared" si="176"/>
        <v>Holy See (Vatican City State)</v>
      </c>
      <c r="CS96" s="71" t="e">
        <f t="shared" si="209"/>
        <v>#REF!</v>
      </c>
      <c r="CT96" s="45" t="e">
        <f t="shared" si="177"/>
        <v>#REF!</v>
      </c>
      <c r="CU96" s="45" t="e">
        <f t="shared" si="178"/>
        <v>#REF!</v>
      </c>
      <c r="CV96" s="45" t="e">
        <f t="shared" si="179"/>
        <v>#REF!</v>
      </c>
      <c r="CW96" s="45" t="e">
        <f t="shared" si="180"/>
        <v>#REF!</v>
      </c>
      <c r="CX96" s="45" t="e">
        <f t="shared" si="181"/>
        <v>#REF!</v>
      </c>
      <c r="CY96" s="45" t="e">
        <f t="shared" si="182"/>
        <v>#REF!</v>
      </c>
      <c r="CZ96" s="45" t="e">
        <f t="shared" si="183"/>
        <v>#REF!</v>
      </c>
      <c r="DA96" s="45" t="e">
        <f t="shared" si="184"/>
        <v>#REF!</v>
      </c>
      <c r="DB96" s="45" t="e">
        <f t="shared" si="185"/>
        <v>#REF!</v>
      </c>
      <c r="DC96" s="45" t="e">
        <f t="shared" si="186"/>
        <v>#REF!</v>
      </c>
      <c r="DD96" s="45" t="e">
        <f t="shared" si="187"/>
        <v>#REF!</v>
      </c>
      <c r="DE96" s="45" t="e">
        <f t="shared" si="188"/>
        <v>#REF!</v>
      </c>
      <c r="DF96" s="45" t="e">
        <f t="shared" si="189"/>
        <v>#REF!</v>
      </c>
      <c r="DG96" s="45" t="e">
        <f t="shared" si="190"/>
        <v>#REF!</v>
      </c>
      <c r="DH96" s="45" t="e">
        <f t="shared" si="191"/>
        <v>#REF!</v>
      </c>
      <c r="DI96" s="45" t="e">
        <f t="shared" si="192"/>
        <v>#REF!</v>
      </c>
      <c r="DJ96" s="45" t="e">
        <f t="shared" si="193"/>
        <v>#REF!</v>
      </c>
      <c r="DK96" s="45" t="e">
        <f t="shared" si="194"/>
        <v>#REF!</v>
      </c>
      <c r="DL96" s="45" t="e">
        <f t="shared" si="195"/>
        <v>#REF!</v>
      </c>
      <c r="DM96" s="45" t="e">
        <f t="shared" si="196"/>
        <v>#REF!</v>
      </c>
      <c r="DN96" s="45" t="e">
        <f t="shared" si="197"/>
        <v>#REF!</v>
      </c>
      <c r="DO96" s="45" t="e">
        <f t="shared" si="198"/>
        <v>#REF!</v>
      </c>
      <c r="DP96" s="45" t="e">
        <f t="shared" si="199"/>
        <v>#REF!</v>
      </c>
      <c r="DQ96" s="45" t="e">
        <f t="shared" si="200"/>
        <v>#REF!</v>
      </c>
    </row>
    <row r="97" spans="1:121">
      <c r="A97" s="101">
        <v>96</v>
      </c>
      <c r="B97" s="135" t="e">
        <f t="shared" si="201"/>
        <v>#REF!</v>
      </c>
      <c r="C97" s="136" t="e">
        <f>B97+COUNTIF(B$2:$B97,B97)-1</f>
        <v>#REF!</v>
      </c>
      <c r="D97" s="137" t="str">
        <f>Tables!AI97</f>
        <v>Honduras</v>
      </c>
      <c r="E97" s="138" t="e">
        <f t="shared" si="202"/>
        <v>#REF!</v>
      </c>
      <c r="F97" s="47" t="e">
        <f>SUMIFS(#REF!,#REF!,'Graph Tables'!$D97)</f>
        <v>#REF!</v>
      </c>
      <c r="G97" s="47" t="e">
        <f>SUMIFS(#REF!,#REF!,'Graph Tables'!$D97)</f>
        <v>#REF!</v>
      </c>
      <c r="H97" s="47" t="e">
        <f>SUMIFS(#REF!,#REF!,'Graph Tables'!$D97)</f>
        <v>#REF!</v>
      </c>
      <c r="I97" s="47" t="e">
        <f>SUMIFS(#REF!,#REF!,'Graph Tables'!$D97)</f>
        <v>#REF!</v>
      </c>
      <c r="J97" s="47" t="e">
        <f>SUMIFS(#REF!,#REF!,'Graph Tables'!$D97)</f>
        <v>#REF!</v>
      </c>
      <c r="K97" s="47" t="e">
        <f>SUMIFS(#REF!,#REF!,'Graph Tables'!$D97)</f>
        <v>#REF!</v>
      </c>
      <c r="L97" s="47" t="e">
        <f>SUMIFS(#REF!,#REF!,'Graph Tables'!$D97)</f>
        <v>#REF!</v>
      </c>
      <c r="M97" s="47" t="e">
        <f>SUMIFS(#REF!,#REF!,'Graph Tables'!$D97)</f>
        <v>#REF!</v>
      </c>
      <c r="N97" s="47" t="e">
        <f>SUMIFS(#REF!,#REF!,'Graph Tables'!$D97)</f>
        <v>#REF!</v>
      </c>
      <c r="O97" s="47" t="e">
        <f>SUMIFS(#REF!,#REF!,'Graph Tables'!$D97)</f>
        <v>#REF!</v>
      </c>
      <c r="P97" s="47" t="e">
        <f>SUMIFS(#REF!,#REF!,'Graph Tables'!$D97)</f>
        <v>#REF!</v>
      </c>
      <c r="Q97" s="47" t="e">
        <f>SUMIFS(#REF!,#REF!,'Graph Tables'!$D97)</f>
        <v>#REF!</v>
      </c>
      <c r="R97" s="47" t="e">
        <f>SUMIFS(#REF!,#REF!,'Graph Tables'!$D97)</f>
        <v>#REF!</v>
      </c>
      <c r="S97" s="47" t="e">
        <f>SUMIFS(#REF!,#REF!,'Graph Tables'!$D97)</f>
        <v>#REF!</v>
      </c>
      <c r="T97" s="47" t="e">
        <f>SUMIFS(#REF!,#REF!,'Graph Tables'!$D97)</f>
        <v>#REF!</v>
      </c>
      <c r="U97" s="47" t="e">
        <f>SUMIFS(#REF!,#REF!,'Graph Tables'!$D97)</f>
        <v>#REF!</v>
      </c>
      <c r="V97" s="47" t="e">
        <f>SUMIFS(#REF!,#REF!,'Graph Tables'!$D97)</f>
        <v>#REF!</v>
      </c>
      <c r="W97" s="47" t="e">
        <f>SUMIFS(#REF!,#REF!,'Graph Tables'!$D97)</f>
        <v>#REF!</v>
      </c>
      <c r="X97" s="47" t="e">
        <f>SUMIFS(#REF!,#REF!,'Graph Tables'!$D97)</f>
        <v>#REF!</v>
      </c>
      <c r="Y97" s="47" t="e">
        <f>SUMIFS(#REF!,#REF!,'Graph Tables'!$D97)</f>
        <v>#REF!</v>
      </c>
      <c r="Z97" s="47" t="e">
        <f>SUMIFS(#REF!,#REF!,'Graph Tables'!$D97)</f>
        <v>#REF!</v>
      </c>
      <c r="AA97" s="47" t="e">
        <f>SUMIFS(#REF!,#REF!,'Graph Tables'!$D97)</f>
        <v>#REF!</v>
      </c>
      <c r="AB97" s="47" t="e">
        <f>SUMIFS(#REF!,#REF!,'Graph Tables'!$D97)</f>
        <v>#REF!</v>
      </c>
      <c r="AC97" s="47" t="e">
        <f>SUMIFS(#REF!,#REF!,'Graph Tables'!$D97)</f>
        <v>#REF!</v>
      </c>
      <c r="AD97" s="47"/>
      <c r="AE97" s="49">
        <v>96</v>
      </c>
      <c r="AF97" t="e">
        <f t="shared" si="203"/>
        <v>#REF!</v>
      </c>
      <c r="AG97" s="45" t="e">
        <f t="shared" si="210"/>
        <v>#REF!</v>
      </c>
      <c r="AH97" s="47"/>
      <c r="AI97" s="101" t="e">
        <f t="shared" si="204"/>
        <v>#REF!</v>
      </c>
      <c r="AJ97" s="101" t="e">
        <f>AI97+COUNTIF(AI$2:$AI97,AI97)-1</f>
        <v>#REF!</v>
      </c>
      <c r="AK97" s="103" t="str">
        <f t="shared" si="127"/>
        <v>Honduras</v>
      </c>
      <c r="AL97" s="71" t="e">
        <f t="shared" si="205"/>
        <v>#REF!</v>
      </c>
      <c r="AM97" s="45" t="e">
        <f t="shared" si="128"/>
        <v>#REF!</v>
      </c>
      <c r="AN97" s="45" t="e">
        <f t="shared" si="129"/>
        <v>#REF!</v>
      </c>
      <c r="AO97" s="45" t="e">
        <f t="shared" si="130"/>
        <v>#REF!</v>
      </c>
      <c r="AP97" s="45" t="e">
        <f t="shared" si="131"/>
        <v>#REF!</v>
      </c>
      <c r="AQ97" s="45" t="e">
        <f t="shared" si="132"/>
        <v>#REF!</v>
      </c>
      <c r="AR97" s="45" t="e">
        <f t="shared" si="133"/>
        <v>#REF!</v>
      </c>
      <c r="AS97" s="45" t="e">
        <f t="shared" si="134"/>
        <v>#REF!</v>
      </c>
      <c r="AT97" s="45" t="e">
        <f t="shared" si="135"/>
        <v>#REF!</v>
      </c>
      <c r="AU97" s="45" t="e">
        <f t="shared" si="136"/>
        <v>#REF!</v>
      </c>
      <c r="AV97" s="45" t="e">
        <f t="shared" si="137"/>
        <v>#REF!</v>
      </c>
      <c r="AW97" s="45" t="e">
        <f t="shared" si="138"/>
        <v>#REF!</v>
      </c>
      <c r="AX97" s="45" t="e">
        <f t="shared" si="139"/>
        <v>#REF!</v>
      </c>
      <c r="AY97" s="45" t="e">
        <f t="shared" si="140"/>
        <v>#REF!</v>
      </c>
      <c r="AZ97" s="45" t="e">
        <f t="shared" si="141"/>
        <v>#REF!</v>
      </c>
      <c r="BA97" s="45" t="e">
        <f t="shared" si="142"/>
        <v>#REF!</v>
      </c>
      <c r="BB97" s="45" t="e">
        <f t="shared" si="143"/>
        <v>#REF!</v>
      </c>
      <c r="BC97" s="45" t="e">
        <f t="shared" si="144"/>
        <v>#REF!</v>
      </c>
      <c r="BD97" s="45" t="e">
        <f t="shared" si="145"/>
        <v>#REF!</v>
      </c>
      <c r="BE97" s="45" t="e">
        <f t="shared" si="146"/>
        <v>#REF!</v>
      </c>
      <c r="BF97" s="45" t="e">
        <f t="shared" si="147"/>
        <v>#REF!</v>
      </c>
      <c r="BG97" s="45" t="e">
        <f t="shared" si="148"/>
        <v>#REF!</v>
      </c>
      <c r="BH97" s="45" t="e">
        <f t="shared" si="149"/>
        <v>#REF!</v>
      </c>
      <c r="BI97" s="45" t="e">
        <f t="shared" si="150"/>
        <v>#REF!</v>
      </c>
      <c r="BJ97" s="45" t="e">
        <f t="shared" si="151"/>
        <v>#REF!</v>
      </c>
      <c r="BK97" s="45"/>
      <c r="BL97" s="49">
        <v>96</v>
      </c>
      <c r="BM97" t="e">
        <f t="shared" si="206"/>
        <v>#REF!</v>
      </c>
      <c r="BN97" s="45" t="e">
        <f t="shared" si="211"/>
        <v>#REF!</v>
      </c>
      <c r="BO97" s="45">
        <f t="shared" si="152"/>
        <v>0</v>
      </c>
      <c r="BP97" s="45">
        <f t="shared" si="153"/>
        <v>0</v>
      </c>
      <c r="BQ97" s="45">
        <f t="shared" si="154"/>
        <v>0</v>
      </c>
      <c r="BR97" s="45">
        <f t="shared" si="155"/>
        <v>0</v>
      </c>
      <c r="BS97" s="45">
        <f t="shared" si="156"/>
        <v>0</v>
      </c>
      <c r="BT97" s="45">
        <f t="shared" si="157"/>
        <v>0</v>
      </c>
      <c r="BU97" s="45">
        <f t="shared" si="158"/>
        <v>0</v>
      </c>
      <c r="BV97" s="45">
        <f t="shared" si="159"/>
        <v>0</v>
      </c>
      <c r="BW97" s="45">
        <f t="shared" si="160"/>
        <v>0</v>
      </c>
      <c r="BX97" s="45">
        <f t="shared" si="161"/>
        <v>0</v>
      </c>
      <c r="BY97" s="45">
        <f t="shared" si="162"/>
        <v>0</v>
      </c>
      <c r="BZ97" s="45">
        <f t="shared" si="163"/>
        <v>0</v>
      </c>
      <c r="CA97" s="45">
        <f t="shared" si="164"/>
        <v>0</v>
      </c>
      <c r="CB97" s="45">
        <f t="shared" si="165"/>
        <v>0</v>
      </c>
      <c r="CC97" s="45">
        <f t="shared" si="166"/>
        <v>0</v>
      </c>
      <c r="CD97" s="45">
        <f t="shared" si="167"/>
        <v>0</v>
      </c>
      <c r="CE97" s="45">
        <f t="shared" si="168"/>
        <v>0</v>
      </c>
      <c r="CF97" s="45">
        <f t="shared" si="169"/>
        <v>0</v>
      </c>
      <c r="CG97" s="45">
        <f t="shared" si="170"/>
        <v>0</v>
      </c>
      <c r="CH97" s="45">
        <f t="shared" si="171"/>
        <v>0</v>
      </c>
      <c r="CI97" s="45">
        <f t="shared" si="172"/>
        <v>0</v>
      </c>
      <c r="CJ97" s="45">
        <f t="shared" si="173"/>
        <v>0</v>
      </c>
      <c r="CK97" s="45">
        <f t="shared" si="174"/>
        <v>0</v>
      </c>
      <c r="CL97" s="45">
        <f t="shared" si="175"/>
        <v>0</v>
      </c>
      <c r="CM97" s="45"/>
      <c r="CN97" s="106" t="e">
        <f t="shared" si="207"/>
        <v>#REF!</v>
      </c>
      <c r="CO97" s="106">
        <v>96</v>
      </c>
      <c r="CP97" s="101" t="e">
        <f t="shared" si="208"/>
        <v>#REF!</v>
      </c>
      <c r="CQ97" s="101" t="e">
        <f>CP97+COUNTIF($CP$2:CP97,CP97)-1</f>
        <v>#REF!</v>
      </c>
      <c r="CR97" s="103" t="str">
        <f t="shared" si="176"/>
        <v>Honduras</v>
      </c>
      <c r="CS97" s="71" t="e">
        <f t="shared" si="209"/>
        <v>#REF!</v>
      </c>
      <c r="CT97" s="45" t="e">
        <f t="shared" si="177"/>
        <v>#REF!</v>
      </c>
      <c r="CU97" s="45" t="e">
        <f t="shared" si="178"/>
        <v>#REF!</v>
      </c>
      <c r="CV97" s="45" t="e">
        <f t="shared" si="179"/>
        <v>#REF!</v>
      </c>
      <c r="CW97" s="45" t="e">
        <f t="shared" si="180"/>
        <v>#REF!</v>
      </c>
      <c r="CX97" s="45" t="e">
        <f t="shared" si="181"/>
        <v>#REF!</v>
      </c>
      <c r="CY97" s="45" t="e">
        <f t="shared" si="182"/>
        <v>#REF!</v>
      </c>
      <c r="CZ97" s="45" t="e">
        <f t="shared" si="183"/>
        <v>#REF!</v>
      </c>
      <c r="DA97" s="45" t="e">
        <f t="shared" si="184"/>
        <v>#REF!</v>
      </c>
      <c r="DB97" s="45" t="e">
        <f t="shared" si="185"/>
        <v>#REF!</v>
      </c>
      <c r="DC97" s="45" t="e">
        <f t="shared" si="186"/>
        <v>#REF!</v>
      </c>
      <c r="DD97" s="45" t="e">
        <f t="shared" si="187"/>
        <v>#REF!</v>
      </c>
      <c r="DE97" s="45" t="e">
        <f t="shared" si="188"/>
        <v>#REF!</v>
      </c>
      <c r="DF97" s="45" t="e">
        <f t="shared" si="189"/>
        <v>#REF!</v>
      </c>
      <c r="DG97" s="45" t="e">
        <f t="shared" si="190"/>
        <v>#REF!</v>
      </c>
      <c r="DH97" s="45" t="e">
        <f t="shared" si="191"/>
        <v>#REF!</v>
      </c>
      <c r="DI97" s="45" t="e">
        <f t="shared" si="192"/>
        <v>#REF!</v>
      </c>
      <c r="DJ97" s="45" t="e">
        <f t="shared" si="193"/>
        <v>#REF!</v>
      </c>
      <c r="DK97" s="45" t="e">
        <f t="shared" si="194"/>
        <v>#REF!</v>
      </c>
      <c r="DL97" s="45" t="e">
        <f t="shared" si="195"/>
        <v>#REF!</v>
      </c>
      <c r="DM97" s="45" t="e">
        <f t="shared" si="196"/>
        <v>#REF!</v>
      </c>
      <c r="DN97" s="45" t="e">
        <f t="shared" si="197"/>
        <v>#REF!</v>
      </c>
      <c r="DO97" s="45" t="e">
        <f t="shared" si="198"/>
        <v>#REF!</v>
      </c>
      <c r="DP97" s="45" t="e">
        <f t="shared" si="199"/>
        <v>#REF!</v>
      </c>
      <c r="DQ97" s="45" t="e">
        <f t="shared" si="200"/>
        <v>#REF!</v>
      </c>
    </row>
    <row r="98" spans="1:121">
      <c r="A98" s="101">
        <v>97</v>
      </c>
      <c r="B98" s="135" t="e">
        <f t="shared" si="201"/>
        <v>#REF!</v>
      </c>
      <c r="C98" s="136" t="e">
        <f>B98+COUNTIF(B$2:$B98,B98)-1</f>
        <v>#REF!</v>
      </c>
      <c r="D98" s="137" t="str">
        <f>Tables!AI98</f>
        <v>Hong Kong</v>
      </c>
      <c r="E98" s="138" t="e">
        <f t="shared" si="202"/>
        <v>#REF!</v>
      </c>
      <c r="F98" s="47" t="e">
        <f>SUMIFS(#REF!,#REF!,'Graph Tables'!$D98)</f>
        <v>#REF!</v>
      </c>
      <c r="G98" s="47" t="e">
        <f>SUMIFS(#REF!,#REF!,'Graph Tables'!$D98)</f>
        <v>#REF!</v>
      </c>
      <c r="H98" s="47" t="e">
        <f>SUMIFS(#REF!,#REF!,'Graph Tables'!$D98)</f>
        <v>#REF!</v>
      </c>
      <c r="I98" s="47" t="e">
        <f>SUMIFS(#REF!,#REF!,'Graph Tables'!$D98)</f>
        <v>#REF!</v>
      </c>
      <c r="J98" s="47" t="e">
        <f>SUMIFS(#REF!,#REF!,'Graph Tables'!$D98)</f>
        <v>#REF!</v>
      </c>
      <c r="K98" s="47" t="e">
        <f>SUMIFS(#REF!,#REF!,'Graph Tables'!$D98)</f>
        <v>#REF!</v>
      </c>
      <c r="L98" s="47" t="e">
        <f>SUMIFS(#REF!,#REF!,'Graph Tables'!$D98)</f>
        <v>#REF!</v>
      </c>
      <c r="M98" s="47" t="e">
        <f>SUMIFS(#REF!,#REF!,'Graph Tables'!$D98)</f>
        <v>#REF!</v>
      </c>
      <c r="N98" s="47" t="e">
        <f>SUMIFS(#REF!,#REF!,'Graph Tables'!$D98)</f>
        <v>#REF!</v>
      </c>
      <c r="O98" s="47" t="e">
        <f>SUMIFS(#REF!,#REF!,'Graph Tables'!$D98)</f>
        <v>#REF!</v>
      </c>
      <c r="P98" s="47" t="e">
        <f>SUMIFS(#REF!,#REF!,'Graph Tables'!$D98)</f>
        <v>#REF!</v>
      </c>
      <c r="Q98" s="47" t="e">
        <f>SUMIFS(#REF!,#REF!,'Graph Tables'!$D98)</f>
        <v>#REF!</v>
      </c>
      <c r="R98" s="47" t="e">
        <f>SUMIFS(#REF!,#REF!,'Graph Tables'!$D98)</f>
        <v>#REF!</v>
      </c>
      <c r="S98" s="47" t="e">
        <f>SUMIFS(#REF!,#REF!,'Graph Tables'!$D98)</f>
        <v>#REF!</v>
      </c>
      <c r="T98" s="47" t="e">
        <f>SUMIFS(#REF!,#REF!,'Graph Tables'!$D98)</f>
        <v>#REF!</v>
      </c>
      <c r="U98" s="47" t="e">
        <f>SUMIFS(#REF!,#REF!,'Graph Tables'!$D98)</f>
        <v>#REF!</v>
      </c>
      <c r="V98" s="47" t="e">
        <f>SUMIFS(#REF!,#REF!,'Graph Tables'!$D98)</f>
        <v>#REF!</v>
      </c>
      <c r="W98" s="47" t="e">
        <f>SUMIFS(#REF!,#REF!,'Graph Tables'!$D98)</f>
        <v>#REF!</v>
      </c>
      <c r="X98" s="47" t="e">
        <f>SUMIFS(#REF!,#REF!,'Graph Tables'!$D98)</f>
        <v>#REF!</v>
      </c>
      <c r="Y98" s="47" t="e">
        <f>SUMIFS(#REF!,#REF!,'Graph Tables'!$D98)</f>
        <v>#REF!</v>
      </c>
      <c r="Z98" s="47" t="e">
        <f>SUMIFS(#REF!,#REF!,'Graph Tables'!$D98)</f>
        <v>#REF!</v>
      </c>
      <c r="AA98" s="47" t="e">
        <f>SUMIFS(#REF!,#REF!,'Graph Tables'!$D98)</f>
        <v>#REF!</v>
      </c>
      <c r="AB98" s="47" t="e">
        <f>SUMIFS(#REF!,#REF!,'Graph Tables'!$D98)</f>
        <v>#REF!</v>
      </c>
      <c r="AC98" s="47" t="e">
        <f>SUMIFS(#REF!,#REF!,'Graph Tables'!$D98)</f>
        <v>#REF!</v>
      </c>
      <c r="AD98" s="47"/>
      <c r="AE98" s="49">
        <v>97</v>
      </c>
      <c r="AF98" t="e">
        <f t="shared" si="203"/>
        <v>#REF!</v>
      </c>
      <c r="AG98" s="45" t="e">
        <f t="shared" si="210"/>
        <v>#REF!</v>
      </c>
      <c r="AH98" s="47"/>
      <c r="AI98" s="101" t="e">
        <f t="shared" si="204"/>
        <v>#REF!</v>
      </c>
      <c r="AJ98" s="101" t="e">
        <f>AI98+COUNTIF(AI$2:$AI98,AI98)-1</f>
        <v>#REF!</v>
      </c>
      <c r="AK98" s="103" t="str">
        <f t="shared" si="127"/>
        <v>Hong Kong</v>
      </c>
      <c r="AL98" s="71" t="e">
        <f t="shared" si="205"/>
        <v>#REF!</v>
      </c>
      <c r="AM98" s="45" t="e">
        <f t="shared" si="128"/>
        <v>#REF!</v>
      </c>
      <c r="AN98" s="45" t="e">
        <f t="shared" si="129"/>
        <v>#REF!</v>
      </c>
      <c r="AO98" s="45" t="e">
        <f t="shared" si="130"/>
        <v>#REF!</v>
      </c>
      <c r="AP98" s="45" t="e">
        <f t="shared" si="131"/>
        <v>#REF!</v>
      </c>
      <c r="AQ98" s="45" t="e">
        <f t="shared" si="132"/>
        <v>#REF!</v>
      </c>
      <c r="AR98" s="45" t="e">
        <f t="shared" si="133"/>
        <v>#REF!</v>
      </c>
      <c r="AS98" s="45" t="e">
        <f t="shared" si="134"/>
        <v>#REF!</v>
      </c>
      <c r="AT98" s="45" t="e">
        <f t="shared" si="135"/>
        <v>#REF!</v>
      </c>
      <c r="AU98" s="45" t="e">
        <f t="shared" si="136"/>
        <v>#REF!</v>
      </c>
      <c r="AV98" s="45" t="e">
        <f t="shared" si="137"/>
        <v>#REF!</v>
      </c>
      <c r="AW98" s="45" t="e">
        <f t="shared" si="138"/>
        <v>#REF!</v>
      </c>
      <c r="AX98" s="45" t="e">
        <f t="shared" si="139"/>
        <v>#REF!</v>
      </c>
      <c r="AY98" s="45" t="e">
        <f t="shared" si="140"/>
        <v>#REF!</v>
      </c>
      <c r="AZ98" s="45" t="e">
        <f t="shared" si="141"/>
        <v>#REF!</v>
      </c>
      <c r="BA98" s="45" t="e">
        <f t="shared" si="142"/>
        <v>#REF!</v>
      </c>
      <c r="BB98" s="45" t="e">
        <f t="shared" si="143"/>
        <v>#REF!</v>
      </c>
      <c r="BC98" s="45" t="e">
        <f t="shared" si="144"/>
        <v>#REF!</v>
      </c>
      <c r="BD98" s="45" t="e">
        <f t="shared" si="145"/>
        <v>#REF!</v>
      </c>
      <c r="BE98" s="45" t="e">
        <f t="shared" si="146"/>
        <v>#REF!</v>
      </c>
      <c r="BF98" s="45" t="e">
        <f t="shared" si="147"/>
        <v>#REF!</v>
      </c>
      <c r="BG98" s="45" t="e">
        <f t="shared" si="148"/>
        <v>#REF!</v>
      </c>
      <c r="BH98" s="45" t="e">
        <f t="shared" si="149"/>
        <v>#REF!</v>
      </c>
      <c r="BI98" s="45" t="e">
        <f t="shared" si="150"/>
        <v>#REF!</v>
      </c>
      <c r="BJ98" s="45" t="e">
        <f t="shared" si="151"/>
        <v>#REF!</v>
      </c>
      <c r="BK98" s="45"/>
      <c r="BL98" s="49">
        <v>97</v>
      </c>
      <c r="BM98" t="e">
        <f t="shared" si="206"/>
        <v>#REF!</v>
      </c>
      <c r="BN98" s="45" t="e">
        <f t="shared" si="211"/>
        <v>#REF!</v>
      </c>
      <c r="BO98" s="45">
        <f t="shared" si="152"/>
        <v>0</v>
      </c>
      <c r="BP98" s="45">
        <f t="shared" si="153"/>
        <v>0</v>
      </c>
      <c r="BQ98" s="45">
        <f t="shared" si="154"/>
        <v>0</v>
      </c>
      <c r="BR98" s="45">
        <f t="shared" si="155"/>
        <v>0</v>
      </c>
      <c r="BS98" s="45">
        <f t="shared" si="156"/>
        <v>0</v>
      </c>
      <c r="BT98" s="45">
        <f t="shared" si="157"/>
        <v>0</v>
      </c>
      <c r="BU98" s="45">
        <f t="shared" si="158"/>
        <v>0</v>
      </c>
      <c r="BV98" s="45">
        <f t="shared" si="159"/>
        <v>0</v>
      </c>
      <c r="BW98" s="45">
        <f t="shared" si="160"/>
        <v>0</v>
      </c>
      <c r="BX98" s="45">
        <f t="shared" si="161"/>
        <v>0</v>
      </c>
      <c r="BY98" s="45">
        <f t="shared" si="162"/>
        <v>0</v>
      </c>
      <c r="BZ98" s="45">
        <f t="shared" si="163"/>
        <v>0</v>
      </c>
      <c r="CA98" s="45">
        <f t="shared" si="164"/>
        <v>0</v>
      </c>
      <c r="CB98" s="45">
        <f t="shared" si="165"/>
        <v>0</v>
      </c>
      <c r="CC98" s="45">
        <f t="shared" si="166"/>
        <v>0</v>
      </c>
      <c r="CD98" s="45">
        <f t="shared" si="167"/>
        <v>0</v>
      </c>
      <c r="CE98" s="45">
        <f t="shared" si="168"/>
        <v>0</v>
      </c>
      <c r="CF98" s="45">
        <f t="shared" si="169"/>
        <v>0</v>
      </c>
      <c r="CG98" s="45">
        <f t="shared" si="170"/>
        <v>0</v>
      </c>
      <c r="CH98" s="45">
        <f t="shared" si="171"/>
        <v>0</v>
      </c>
      <c r="CI98" s="45">
        <f t="shared" si="172"/>
        <v>0</v>
      </c>
      <c r="CJ98" s="45">
        <f t="shared" si="173"/>
        <v>0</v>
      </c>
      <c r="CK98" s="45">
        <f t="shared" si="174"/>
        <v>0</v>
      </c>
      <c r="CL98" s="45">
        <f t="shared" si="175"/>
        <v>0</v>
      </c>
      <c r="CM98" s="45"/>
      <c r="CN98" s="106" t="e">
        <f t="shared" si="207"/>
        <v>#REF!</v>
      </c>
      <c r="CO98" s="106">
        <v>97</v>
      </c>
      <c r="CP98" s="101" t="e">
        <f t="shared" si="208"/>
        <v>#REF!</v>
      </c>
      <c r="CQ98" s="101" t="e">
        <f>CP98+COUNTIF($CP$2:CP98,CP98)-1</f>
        <v>#REF!</v>
      </c>
      <c r="CR98" s="103" t="str">
        <f t="shared" si="176"/>
        <v>Hong Kong</v>
      </c>
      <c r="CS98" s="71" t="e">
        <f t="shared" si="209"/>
        <v>#REF!</v>
      </c>
      <c r="CT98" s="45" t="e">
        <f t="shared" si="177"/>
        <v>#REF!</v>
      </c>
      <c r="CU98" s="45" t="e">
        <f t="shared" si="178"/>
        <v>#REF!</v>
      </c>
      <c r="CV98" s="45" t="e">
        <f t="shared" si="179"/>
        <v>#REF!</v>
      </c>
      <c r="CW98" s="45" t="e">
        <f t="shared" si="180"/>
        <v>#REF!</v>
      </c>
      <c r="CX98" s="45" t="e">
        <f t="shared" si="181"/>
        <v>#REF!</v>
      </c>
      <c r="CY98" s="45" t="e">
        <f t="shared" si="182"/>
        <v>#REF!</v>
      </c>
      <c r="CZ98" s="45" t="e">
        <f t="shared" si="183"/>
        <v>#REF!</v>
      </c>
      <c r="DA98" s="45" t="e">
        <f t="shared" si="184"/>
        <v>#REF!</v>
      </c>
      <c r="DB98" s="45" t="e">
        <f t="shared" si="185"/>
        <v>#REF!</v>
      </c>
      <c r="DC98" s="45" t="e">
        <f t="shared" si="186"/>
        <v>#REF!</v>
      </c>
      <c r="DD98" s="45" t="e">
        <f t="shared" si="187"/>
        <v>#REF!</v>
      </c>
      <c r="DE98" s="45" t="e">
        <f t="shared" si="188"/>
        <v>#REF!</v>
      </c>
      <c r="DF98" s="45" t="e">
        <f t="shared" si="189"/>
        <v>#REF!</v>
      </c>
      <c r="DG98" s="45" t="e">
        <f t="shared" si="190"/>
        <v>#REF!</v>
      </c>
      <c r="DH98" s="45" t="e">
        <f t="shared" si="191"/>
        <v>#REF!</v>
      </c>
      <c r="DI98" s="45" t="e">
        <f t="shared" si="192"/>
        <v>#REF!</v>
      </c>
      <c r="DJ98" s="45" t="e">
        <f t="shared" si="193"/>
        <v>#REF!</v>
      </c>
      <c r="DK98" s="45" t="e">
        <f t="shared" si="194"/>
        <v>#REF!</v>
      </c>
      <c r="DL98" s="45" t="e">
        <f t="shared" si="195"/>
        <v>#REF!</v>
      </c>
      <c r="DM98" s="45" t="e">
        <f t="shared" si="196"/>
        <v>#REF!</v>
      </c>
      <c r="DN98" s="45" t="e">
        <f t="shared" si="197"/>
        <v>#REF!</v>
      </c>
      <c r="DO98" s="45" t="e">
        <f t="shared" si="198"/>
        <v>#REF!</v>
      </c>
      <c r="DP98" s="45" t="e">
        <f t="shared" si="199"/>
        <v>#REF!</v>
      </c>
      <c r="DQ98" s="45" t="e">
        <f t="shared" si="200"/>
        <v>#REF!</v>
      </c>
    </row>
    <row r="99" spans="1:121">
      <c r="A99" s="101">
        <v>98</v>
      </c>
      <c r="B99" s="135" t="e">
        <f t="shared" si="201"/>
        <v>#REF!</v>
      </c>
      <c r="C99" s="136" t="e">
        <f>B99+COUNTIF(B$2:$B99,B99)-1</f>
        <v>#REF!</v>
      </c>
      <c r="D99" s="137" t="str">
        <f>Tables!AI99</f>
        <v>Hungary</v>
      </c>
      <c r="E99" s="138" t="e">
        <f t="shared" si="202"/>
        <v>#REF!</v>
      </c>
      <c r="F99" s="47" t="e">
        <f>SUMIFS(#REF!,#REF!,'Graph Tables'!$D99)</f>
        <v>#REF!</v>
      </c>
      <c r="G99" s="47" t="e">
        <f>SUMIFS(#REF!,#REF!,'Graph Tables'!$D99)</f>
        <v>#REF!</v>
      </c>
      <c r="H99" s="47" t="e">
        <f>SUMIFS(#REF!,#REF!,'Graph Tables'!$D99)</f>
        <v>#REF!</v>
      </c>
      <c r="I99" s="47" t="e">
        <f>SUMIFS(#REF!,#REF!,'Graph Tables'!$D99)</f>
        <v>#REF!</v>
      </c>
      <c r="J99" s="47" t="e">
        <f>SUMIFS(#REF!,#REF!,'Graph Tables'!$D99)</f>
        <v>#REF!</v>
      </c>
      <c r="K99" s="47" t="e">
        <f>SUMIFS(#REF!,#REF!,'Graph Tables'!$D99)</f>
        <v>#REF!</v>
      </c>
      <c r="L99" s="47" t="e">
        <f>SUMIFS(#REF!,#REF!,'Graph Tables'!$D99)</f>
        <v>#REF!</v>
      </c>
      <c r="M99" s="47" t="e">
        <f>SUMIFS(#REF!,#REF!,'Graph Tables'!$D99)</f>
        <v>#REF!</v>
      </c>
      <c r="N99" s="47" t="e">
        <f>SUMIFS(#REF!,#REF!,'Graph Tables'!$D99)</f>
        <v>#REF!</v>
      </c>
      <c r="O99" s="47" t="e">
        <f>SUMIFS(#REF!,#REF!,'Graph Tables'!$D99)</f>
        <v>#REF!</v>
      </c>
      <c r="P99" s="47" t="e">
        <f>SUMIFS(#REF!,#REF!,'Graph Tables'!$D99)</f>
        <v>#REF!</v>
      </c>
      <c r="Q99" s="47" t="e">
        <f>SUMIFS(#REF!,#REF!,'Graph Tables'!$D99)</f>
        <v>#REF!</v>
      </c>
      <c r="R99" s="47" t="e">
        <f>SUMIFS(#REF!,#REF!,'Graph Tables'!$D99)</f>
        <v>#REF!</v>
      </c>
      <c r="S99" s="47" t="e">
        <f>SUMIFS(#REF!,#REF!,'Graph Tables'!$D99)</f>
        <v>#REF!</v>
      </c>
      <c r="T99" s="47" t="e">
        <f>SUMIFS(#REF!,#REF!,'Graph Tables'!$D99)</f>
        <v>#REF!</v>
      </c>
      <c r="U99" s="47" t="e">
        <f>SUMIFS(#REF!,#REF!,'Graph Tables'!$D99)</f>
        <v>#REF!</v>
      </c>
      <c r="V99" s="47" t="e">
        <f>SUMIFS(#REF!,#REF!,'Graph Tables'!$D99)</f>
        <v>#REF!</v>
      </c>
      <c r="W99" s="47" t="e">
        <f>SUMIFS(#REF!,#REF!,'Graph Tables'!$D99)</f>
        <v>#REF!</v>
      </c>
      <c r="X99" s="47" t="e">
        <f>SUMIFS(#REF!,#REF!,'Graph Tables'!$D99)</f>
        <v>#REF!</v>
      </c>
      <c r="Y99" s="47" t="e">
        <f>SUMIFS(#REF!,#REF!,'Graph Tables'!$D99)</f>
        <v>#REF!</v>
      </c>
      <c r="Z99" s="47" t="e">
        <f>SUMIFS(#REF!,#REF!,'Graph Tables'!$D99)</f>
        <v>#REF!</v>
      </c>
      <c r="AA99" s="47" t="e">
        <f>SUMIFS(#REF!,#REF!,'Graph Tables'!$D99)</f>
        <v>#REF!</v>
      </c>
      <c r="AB99" s="47" t="e">
        <f>SUMIFS(#REF!,#REF!,'Graph Tables'!$D99)</f>
        <v>#REF!</v>
      </c>
      <c r="AC99" s="47" t="e">
        <f>SUMIFS(#REF!,#REF!,'Graph Tables'!$D99)</f>
        <v>#REF!</v>
      </c>
      <c r="AD99" s="47"/>
      <c r="AE99" s="49">
        <v>98</v>
      </c>
      <c r="AF99" t="e">
        <f>IF(AG99&lt;&gt;0,VLOOKUP(AE99,Ranking7,2,FALSE)," ")</f>
        <v>#REF!</v>
      </c>
      <c r="AG99" s="45" t="e">
        <f t="shared" si="210"/>
        <v>#REF!</v>
      </c>
      <c r="AH99" s="47"/>
      <c r="AI99" s="101" t="e">
        <f t="shared" si="204"/>
        <v>#REF!</v>
      </c>
      <c r="AJ99" s="101" t="e">
        <f>AI99+COUNTIF(AI$2:$AI99,AI99)-1</f>
        <v>#REF!</v>
      </c>
      <c r="AK99" s="103" t="str">
        <f t="shared" si="127"/>
        <v>Hungary</v>
      </c>
      <c r="AL99" s="71" t="e">
        <f t="shared" si="205"/>
        <v>#REF!</v>
      </c>
      <c r="AM99" s="45" t="e">
        <f t="shared" si="128"/>
        <v>#REF!</v>
      </c>
      <c r="AN99" s="45" t="e">
        <f t="shared" si="129"/>
        <v>#REF!</v>
      </c>
      <c r="AO99" s="45" t="e">
        <f t="shared" si="130"/>
        <v>#REF!</v>
      </c>
      <c r="AP99" s="45" t="e">
        <f t="shared" si="131"/>
        <v>#REF!</v>
      </c>
      <c r="AQ99" s="45" t="e">
        <f t="shared" si="132"/>
        <v>#REF!</v>
      </c>
      <c r="AR99" s="45" t="e">
        <f t="shared" si="133"/>
        <v>#REF!</v>
      </c>
      <c r="AS99" s="45" t="e">
        <f t="shared" si="134"/>
        <v>#REF!</v>
      </c>
      <c r="AT99" s="45" t="e">
        <f t="shared" si="135"/>
        <v>#REF!</v>
      </c>
      <c r="AU99" s="45" t="e">
        <f t="shared" si="136"/>
        <v>#REF!</v>
      </c>
      <c r="AV99" s="45" t="e">
        <f t="shared" si="137"/>
        <v>#REF!</v>
      </c>
      <c r="AW99" s="45" t="e">
        <f t="shared" si="138"/>
        <v>#REF!</v>
      </c>
      <c r="AX99" s="45" t="e">
        <f t="shared" si="139"/>
        <v>#REF!</v>
      </c>
      <c r="AY99" s="45" t="e">
        <f t="shared" si="140"/>
        <v>#REF!</v>
      </c>
      <c r="AZ99" s="45" t="e">
        <f t="shared" si="141"/>
        <v>#REF!</v>
      </c>
      <c r="BA99" s="45" t="e">
        <f t="shared" si="142"/>
        <v>#REF!</v>
      </c>
      <c r="BB99" s="45" t="e">
        <f t="shared" si="143"/>
        <v>#REF!</v>
      </c>
      <c r="BC99" s="45" t="e">
        <f t="shared" si="144"/>
        <v>#REF!</v>
      </c>
      <c r="BD99" s="45" t="e">
        <f t="shared" si="145"/>
        <v>#REF!</v>
      </c>
      <c r="BE99" s="45" t="e">
        <f t="shared" si="146"/>
        <v>#REF!</v>
      </c>
      <c r="BF99" s="45" t="e">
        <f t="shared" si="147"/>
        <v>#REF!</v>
      </c>
      <c r="BG99" s="45" t="e">
        <f t="shared" si="148"/>
        <v>#REF!</v>
      </c>
      <c r="BH99" s="45" t="e">
        <f t="shared" si="149"/>
        <v>#REF!</v>
      </c>
      <c r="BI99" s="45" t="e">
        <f t="shared" si="150"/>
        <v>#REF!</v>
      </c>
      <c r="BJ99" s="45" t="e">
        <f t="shared" si="151"/>
        <v>#REF!</v>
      </c>
      <c r="BK99" s="45"/>
      <c r="BL99" s="49">
        <v>98</v>
      </c>
      <c r="BM99" t="e">
        <f>IF(BN99&lt;&gt;0,VLOOKUP(BL99,Ranking1,2,FALSE),0)</f>
        <v>#REF!</v>
      </c>
      <c r="BN99" s="45" t="e">
        <f t="shared" si="211"/>
        <v>#REF!</v>
      </c>
      <c r="BO99" s="45">
        <f t="shared" si="152"/>
        <v>0</v>
      </c>
      <c r="BP99" s="45">
        <f t="shared" si="153"/>
        <v>0</v>
      </c>
      <c r="BQ99" s="45">
        <f t="shared" si="154"/>
        <v>0</v>
      </c>
      <c r="BR99" s="45">
        <f t="shared" si="155"/>
        <v>0</v>
      </c>
      <c r="BS99" s="45">
        <f t="shared" si="156"/>
        <v>0</v>
      </c>
      <c r="BT99" s="45">
        <f t="shared" si="157"/>
        <v>0</v>
      </c>
      <c r="BU99" s="45">
        <f t="shared" si="158"/>
        <v>0</v>
      </c>
      <c r="BV99" s="45">
        <f t="shared" si="159"/>
        <v>0</v>
      </c>
      <c r="BW99" s="45">
        <f t="shared" si="160"/>
        <v>0</v>
      </c>
      <c r="BX99" s="45">
        <f t="shared" si="161"/>
        <v>0</v>
      </c>
      <c r="BY99" s="45">
        <f t="shared" si="162"/>
        <v>0</v>
      </c>
      <c r="BZ99" s="45">
        <f t="shared" si="163"/>
        <v>0</v>
      </c>
      <c r="CA99" s="45">
        <f t="shared" si="164"/>
        <v>0</v>
      </c>
      <c r="CB99" s="45">
        <f t="shared" si="165"/>
        <v>0</v>
      </c>
      <c r="CC99" s="45">
        <f t="shared" si="166"/>
        <v>0</v>
      </c>
      <c r="CD99" s="45">
        <f t="shared" si="167"/>
        <v>0</v>
      </c>
      <c r="CE99" s="45">
        <f t="shared" si="168"/>
        <v>0</v>
      </c>
      <c r="CF99" s="45">
        <f t="shared" si="169"/>
        <v>0</v>
      </c>
      <c r="CG99" s="45">
        <f t="shared" si="170"/>
        <v>0</v>
      </c>
      <c r="CH99" s="45">
        <f t="shared" si="171"/>
        <v>0</v>
      </c>
      <c r="CI99" s="45">
        <f t="shared" si="172"/>
        <v>0</v>
      </c>
      <c r="CJ99" s="45">
        <f t="shared" si="173"/>
        <v>0</v>
      </c>
      <c r="CK99" s="45">
        <f t="shared" si="174"/>
        <v>0</v>
      </c>
      <c r="CL99" s="45">
        <f t="shared" si="175"/>
        <v>0</v>
      </c>
      <c r="CM99" s="45"/>
      <c r="CN99" s="106" t="e">
        <f t="shared" si="207"/>
        <v>#REF!</v>
      </c>
      <c r="CO99" s="106">
        <v>98</v>
      </c>
      <c r="CP99" s="101" t="e">
        <f t="shared" si="208"/>
        <v>#REF!</v>
      </c>
      <c r="CQ99" s="101" t="e">
        <f>CP99+COUNTIF($CP$2:CP99,CP99)-1</f>
        <v>#REF!</v>
      </c>
      <c r="CR99" s="103" t="str">
        <f t="shared" si="176"/>
        <v>Hungary</v>
      </c>
      <c r="CS99" s="71" t="e">
        <f t="shared" si="209"/>
        <v>#REF!</v>
      </c>
      <c r="CT99" s="45" t="e">
        <f t="shared" si="177"/>
        <v>#REF!</v>
      </c>
      <c r="CU99" s="45" t="e">
        <f t="shared" si="178"/>
        <v>#REF!</v>
      </c>
      <c r="CV99" s="45" t="e">
        <f t="shared" si="179"/>
        <v>#REF!</v>
      </c>
      <c r="CW99" s="45" t="e">
        <f t="shared" si="180"/>
        <v>#REF!</v>
      </c>
      <c r="CX99" s="45" t="e">
        <f t="shared" si="181"/>
        <v>#REF!</v>
      </c>
      <c r="CY99" s="45" t="e">
        <f t="shared" si="182"/>
        <v>#REF!</v>
      </c>
      <c r="CZ99" s="45" t="e">
        <f t="shared" si="183"/>
        <v>#REF!</v>
      </c>
      <c r="DA99" s="45" t="e">
        <f t="shared" si="184"/>
        <v>#REF!</v>
      </c>
      <c r="DB99" s="45" t="e">
        <f t="shared" si="185"/>
        <v>#REF!</v>
      </c>
      <c r="DC99" s="45" t="e">
        <f t="shared" si="186"/>
        <v>#REF!</v>
      </c>
      <c r="DD99" s="45" t="e">
        <f t="shared" si="187"/>
        <v>#REF!</v>
      </c>
      <c r="DE99" s="45" t="e">
        <f t="shared" si="188"/>
        <v>#REF!</v>
      </c>
      <c r="DF99" s="45" t="e">
        <f t="shared" si="189"/>
        <v>#REF!</v>
      </c>
      <c r="DG99" s="45" t="e">
        <f t="shared" si="190"/>
        <v>#REF!</v>
      </c>
      <c r="DH99" s="45" t="e">
        <f t="shared" si="191"/>
        <v>#REF!</v>
      </c>
      <c r="DI99" s="45" t="e">
        <f t="shared" si="192"/>
        <v>#REF!</v>
      </c>
      <c r="DJ99" s="45" t="e">
        <f t="shared" si="193"/>
        <v>#REF!</v>
      </c>
      <c r="DK99" s="45" t="e">
        <f t="shared" si="194"/>
        <v>#REF!</v>
      </c>
      <c r="DL99" s="45" t="e">
        <f t="shared" si="195"/>
        <v>#REF!</v>
      </c>
      <c r="DM99" s="45" t="e">
        <f t="shared" si="196"/>
        <v>#REF!</v>
      </c>
      <c r="DN99" s="45" t="e">
        <f t="shared" si="197"/>
        <v>#REF!</v>
      </c>
      <c r="DO99" s="45" t="e">
        <f t="shared" si="198"/>
        <v>#REF!</v>
      </c>
      <c r="DP99" s="45" t="e">
        <f t="shared" si="199"/>
        <v>#REF!</v>
      </c>
      <c r="DQ99" s="45" t="e">
        <f t="shared" si="200"/>
        <v>#REF!</v>
      </c>
    </row>
    <row r="100" spans="1:121">
      <c r="A100" s="101">
        <v>99</v>
      </c>
      <c r="B100" s="135" t="e">
        <f t="shared" si="201"/>
        <v>#REF!</v>
      </c>
      <c r="C100" s="136" t="e">
        <f>B100+COUNTIF(B$2:$B100,B100)-1</f>
        <v>#REF!</v>
      </c>
      <c r="D100" s="137" t="str">
        <f>Tables!AI100</f>
        <v>Iceland</v>
      </c>
      <c r="E100" s="138" t="e">
        <f t="shared" si="202"/>
        <v>#REF!</v>
      </c>
      <c r="F100" s="47" t="e">
        <f>SUMIFS(#REF!,#REF!,'Graph Tables'!$D100)</f>
        <v>#REF!</v>
      </c>
      <c r="G100" s="47" t="e">
        <f>SUMIFS(#REF!,#REF!,'Graph Tables'!$D100)</f>
        <v>#REF!</v>
      </c>
      <c r="H100" s="47" t="e">
        <f>SUMIFS(#REF!,#REF!,'Graph Tables'!$D100)</f>
        <v>#REF!</v>
      </c>
      <c r="I100" s="47" t="e">
        <f>SUMIFS(#REF!,#REF!,'Graph Tables'!$D100)</f>
        <v>#REF!</v>
      </c>
      <c r="J100" s="47" t="e">
        <f>SUMIFS(#REF!,#REF!,'Graph Tables'!$D100)</f>
        <v>#REF!</v>
      </c>
      <c r="K100" s="47" t="e">
        <f>SUMIFS(#REF!,#REF!,'Graph Tables'!$D100)</f>
        <v>#REF!</v>
      </c>
      <c r="L100" s="47" t="e">
        <f>SUMIFS(#REF!,#REF!,'Graph Tables'!$D100)</f>
        <v>#REF!</v>
      </c>
      <c r="M100" s="47" t="e">
        <f>SUMIFS(#REF!,#REF!,'Graph Tables'!$D100)</f>
        <v>#REF!</v>
      </c>
      <c r="N100" s="47" t="e">
        <f>SUMIFS(#REF!,#REF!,'Graph Tables'!$D100)</f>
        <v>#REF!</v>
      </c>
      <c r="O100" s="47" t="e">
        <f>SUMIFS(#REF!,#REF!,'Graph Tables'!$D100)</f>
        <v>#REF!</v>
      </c>
      <c r="P100" s="47" t="e">
        <f>SUMIFS(#REF!,#REF!,'Graph Tables'!$D100)</f>
        <v>#REF!</v>
      </c>
      <c r="Q100" s="47" t="e">
        <f>SUMIFS(#REF!,#REF!,'Graph Tables'!$D100)</f>
        <v>#REF!</v>
      </c>
      <c r="R100" s="47" t="e">
        <f>SUMIFS(#REF!,#REF!,'Graph Tables'!$D100)</f>
        <v>#REF!</v>
      </c>
      <c r="S100" s="47" t="e">
        <f>SUMIFS(#REF!,#REF!,'Graph Tables'!$D100)</f>
        <v>#REF!</v>
      </c>
      <c r="T100" s="47" t="e">
        <f>SUMIFS(#REF!,#REF!,'Graph Tables'!$D100)</f>
        <v>#REF!</v>
      </c>
      <c r="U100" s="47" t="e">
        <f>SUMIFS(#REF!,#REF!,'Graph Tables'!$D100)</f>
        <v>#REF!</v>
      </c>
      <c r="V100" s="47" t="e">
        <f>SUMIFS(#REF!,#REF!,'Graph Tables'!$D100)</f>
        <v>#REF!</v>
      </c>
      <c r="W100" s="47" t="e">
        <f>SUMIFS(#REF!,#REF!,'Graph Tables'!$D100)</f>
        <v>#REF!</v>
      </c>
      <c r="X100" s="47" t="e">
        <f>SUMIFS(#REF!,#REF!,'Graph Tables'!$D100)</f>
        <v>#REF!</v>
      </c>
      <c r="Y100" s="47" t="e">
        <f>SUMIFS(#REF!,#REF!,'Graph Tables'!$D100)</f>
        <v>#REF!</v>
      </c>
      <c r="Z100" s="47" t="e">
        <f>SUMIFS(#REF!,#REF!,'Graph Tables'!$D100)</f>
        <v>#REF!</v>
      </c>
      <c r="AA100" s="47" t="e">
        <f>SUMIFS(#REF!,#REF!,'Graph Tables'!$D100)</f>
        <v>#REF!</v>
      </c>
      <c r="AB100" s="47" t="e">
        <f>SUMIFS(#REF!,#REF!,'Graph Tables'!$D100)</f>
        <v>#REF!</v>
      </c>
      <c r="AC100" s="47" t="e">
        <f>SUMIFS(#REF!,#REF!,'Graph Tables'!$D100)</f>
        <v>#REF!</v>
      </c>
      <c r="AD100" s="47"/>
      <c r="AE100" s="49">
        <v>99</v>
      </c>
      <c r="AF100" t="e">
        <f>IF(AG100&lt;&gt;0,VLOOKUP(AE100,Ranking7,2,FALSE)," ")</f>
        <v>#REF!</v>
      </c>
      <c r="AG100" s="45" t="e">
        <f t="shared" si="210"/>
        <v>#REF!</v>
      </c>
      <c r="AH100" s="47"/>
      <c r="AI100" s="101" t="e">
        <f t="shared" si="204"/>
        <v>#REF!</v>
      </c>
      <c r="AJ100" s="101" t="e">
        <f>AI100+COUNTIF(AI$2:$AI100,AI100)-1</f>
        <v>#REF!</v>
      </c>
      <c r="AK100" s="103" t="str">
        <f t="shared" si="127"/>
        <v>Iceland</v>
      </c>
      <c r="AL100" s="71" t="e">
        <f t="shared" si="205"/>
        <v>#REF!</v>
      </c>
      <c r="AM100" s="45" t="e">
        <f t="shared" si="128"/>
        <v>#REF!</v>
      </c>
      <c r="AN100" s="45" t="e">
        <f t="shared" si="129"/>
        <v>#REF!</v>
      </c>
      <c r="AO100" s="45" t="e">
        <f t="shared" si="130"/>
        <v>#REF!</v>
      </c>
      <c r="AP100" s="45" t="e">
        <f t="shared" si="131"/>
        <v>#REF!</v>
      </c>
      <c r="AQ100" s="45" t="e">
        <f t="shared" si="132"/>
        <v>#REF!</v>
      </c>
      <c r="AR100" s="45" t="e">
        <f t="shared" si="133"/>
        <v>#REF!</v>
      </c>
      <c r="AS100" s="45" t="e">
        <f t="shared" si="134"/>
        <v>#REF!</v>
      </c>
      <c r="AT100" s="45" t="e">
        <f t="shared" si="135"/>
        <v>#REF!</v>
      </c>
      <c r="AU100" s="45" t="e">
        <f t="shared" si="136"/>
        <v>#REF!</v>
      </c>
      <c r="AV100" s="45" t="e">
        <f t="shared" si="137"/>
        <v>#REF!</v>
      </c>
      <c r="AW100" s="45" t="e">
        <f t="shared" si="138"/>
        <v>#REF!</v>
      </c>
      <c r="AX100" s="45" t="e">
        <f t="shared" si="139"/>
        <v>#REF!</v>
      </c>
      <c r="AY100" s="45" t="e">
        <f t="shared" si="140"/>
        <v>#REF!</v>
      </c>
      <c r="AZ100" s="45" t="e">
        <f t="shared" si="141"/>
        <v>#REF!</v>
      </c>
      <c r="BA100" s="45" t="e">
        <f t="shared" si="142"/>
        <v>#REF!</v>
      </c>
      <c r="BB100" s="45" t="e">
        <f t="shared" si="143"/>
        <v>#REF!</v>
      </c>
      <c r="BC100" s="45" t="e">
        <f t="shared" si="144"/>
        <v>#REF!</v>
      </c>
      <c r="BD100" s="45" t="e">
        <f t="shared" si="145"/>
        <v>#REF!</v>
      </c>
      <c r="BE100" s="45" t="e">
        <f t="shared" si="146"/>
        <v>#REF!</v>
      </c>
      <c r="BF100" s="45" t="e">
        <f t="shared" si="147"/>
        <v>#REF!</v>
      </c>
      <c r="BG100" s="45" t="e">
        <f t="shared" si="148"/>
        <v>#REF!</v>
      </c>
      <c r="BH100" s="45" t="e">
        <f t="shared" si="149"/>
        <v>#REF!</v>
      </c>
      <c r="BI100" s="45" t="e">
        <f t="shared" si="150"/>
        <v>#REF!</v>
      </c>
      <c r="BJ100" s="45" t="e">
        <f t="shared" si="151"/>
        <v>#REF!</v>
      </c>
      <c r="BK100" s="45"/>
      <c r="BL100" s="49">
        <v>99</v>
      </c>
      <c r="BM100" t="e">
        <f>IF(BN100&lt;&gt;0,VLOOKUP(BL100,Ranking1,2,FALSE),0)</f>
        <v>#REF!</v>
      </c>
      <c r="BN100" s="45" t="e">
        <f t="shared" si="211"/>
        <v>#REF!</v>
      </c>
      <c r="BO100" s="45">
        <f t="shared" si="152"/>
        <v>0</v>
      </c>
      <c r="BP100" s="45">
        <f t="shared" si="153"/>
        <v>0</v>
      </c>
      <c r="BQ100" s="45">
        <f t="shared" si="154"/>
        <v>0</v>
      </c>
      <c r="BR100" s="45">
        <f t="shared" si="155"/>
        <v>0</v>
      </c>
      <c r="BS100" s="45">
        <f t="shared" si="156"/>
        <v>0</v>
      </c>
      <c r="BT100" s="45">
        <f t="shared" si="157"/>
        <v>0</v>
      </c>
      <c r="BU100" s="45">
        <f t="shared" si="158"/>
        <v>0</v>
      </c>
      <c r="BV100" s="45">
        <f t="shared" si="159"/>
        <v>0</v>
      </c>
      <c r="BW100" s="45">
        <f t="shared" si="160"/>
        <v>0</v>
      </c>
      <c r="BX100" s="45">
        <f t="shared" si="161"/>
        <v>0</v>
      </c>
      <c r="BY100" s="45">
        <f t="shared" si="162"/>
        <v>0</v>
      </c>
      <c r="BZ100" s="45">
        <f t="shared" si="163"/>
        <v>0</v>
      </c>
      <c r="CA100" s="45">
        <f t="shared" si="164"/>
        <v>0</v>
      </c>
      <c r="CB100" s="45">
        <f t="shared" si="165"/>
        <v>0</v>
      </c>
      <c r="CC100" s="45">
        <f t="shared" si="166"/>
        <v>0</v>
      </c>
      <c r="CD100" s="45">
        <f t="shared" si="167"/>
        <v>0</v>
      </c>
      <c r="CE100" s="45">
        <f t="shared" si="168"/>
        <v>0</v>
      </c>
      <c r="CF100" s="45">
        <f t="shared" si="169"/>
        <v>0</v>
      </c>
      <c r="CG100" s="45">
        <f t="shared" si="170"/>
        <v>0</v>
      </c>
      <c r="CH100" s="45">
        <f t="shared" si="171"/>
        <v>0</v>
      </c>
      <c r="CI100" s="45">
        <f t="shared" si="172"/>
        <v>0</v>
      </c>
      <c r="CJ100" s="45">
        <f t="shared" si="173"/>
        <v>0</v>
      </c>
      <c r="CK100" s="45">
        <f t="shared" si="174"/>
        <v>0</v>
      </c>
      <c r="CL100" s="45">
        <f t="shared" si="175"/>
        <v>0</v>
      </c>
      <c r="CM100" s="45"/>
      <c r="CN100" s="106" t="e">
        <f t="shared" si="207"/>
        <v>#REF!</v>
      </c>
      <c r="CO100" s="106">
        <v>99</v>
      </c>
      <c r="CP100" s="101" t="e">
        <f t="shared" si="208"/>
        <v>#REF!</v>
      </c>
      <c r="CQ100" s="101" t="e">
        <f>CP100+COUNTIF($CP$2:CP100,CP100)-1</f>
        <v>#REF!</v>
      </c>
      <c r="CR100" s="103" t="str">
        <f t="shared" si="176"/>
        <v>Iceland</v>
      </c>
      <c r="CS100" s="71" t="e">
        <f t="shared" si="209"/>
        <v>#REF!</v>
      </c>
      <c r="CT100" s="45" t="e">
        <f t="shared" si="177"/>
        <v>#REF!</v>
      </c>
      <c r="CU100" s="45" t="e">
        <f t="shared" si="178"/>
        <v>#REF!</v>
      </c>
      <c r="CV100" s="45" t="e">
        <f t="shared" si="179"/>
        <v>#REF!</v>
      </c>
      <c r="CW100" s="45" t="e">
        <f t="shared" si="180"/>
        <v>#REF!</v>
      </c>
      <c r="CX100" s="45" t="e">
        <f t="shared" si="181"/>
        <v>#REF!</v>
      </c>
      <c r="CY100" s="45" t="e">
        <f t="shared" si="182"/>
        <v>#REF!</v>
      </c>
      <c r="CZ100" s="45" t="e">
        <f t="shared" si="183"/>
        <v>#REF!</v>
      </c>
      <c r="DA100" s="45" t="e">
        <f t="shared" si="184"/>
        <v>#REF!</v>
      </c>
      <c r="DB100" s="45" t="e">
        <f t="shared" si="185"/>
        <v>#REF!</v>
      </c>
      <c r="DC100" s="45" t="e">
        <f t="shared" si="186"/>
        <v>#REF!</v>
      </c>
      <c r="DD100" s="45" t="e">
        <f t="shared" si="187"/>
        <v>#REF!</v>
      </c>
      <c r="DE100" s="45" t="e">
        <f t="shared" si="188"/>
        <v>#REF!</v>
      </c>
      <c r="DF100" s="45" t="e">
        <f t="shared" si="189"/>
        <v>#REF!</v>
      </c>
      <c r="DG100" s="45" t="e">
        <f t="shared" si="190"/>
        <v>#REF!</v>
      </c>
      <c r="DH100" s="45" t="e">
        <f t="shared" si="191"/>
        <v>#REF!</v>
      </c>
      <c r="DI100" s="45" t="e">
        <f t="shared" si="192"/>
        <v>#REF!</v>
      </c>
      <c r="DJ100" s="45" t="e">
        <f t="shared" si="193"/>
        <v>#REF!</v>
      </c>
      <c r="DK100" s="45" t="e">
        <f t="shared" si="194"/>
        <v>#REF!</v>
      </c>
      <c r="DL100" s="45" t="e">
        <f t="shared" si="195"/>
        <v>#REF!</v>
      </c>
      <c r="DM100" s="45" t="e">
        <f t="shared" si="196"/>
        <v>#REF!</v>
      </c>
      <c r="DN100" s="45" t="e">
        <f t="shared" si="197"/>
        <v>#REF!</v>
      </c>
      <c r="DO100" s="45" t="e">
        <f t="shared" si="198"/>
        <v>#REF!</v>
      </c>
      <c r="DP100" s="45" t="e">
        <f t="shared" si="199"/>
        <v>#REF!</v>
      </c>
      <c r="DQ100" s="45" t="e">
        <f t="shared" si="200"/>
        <v>#REF!</v>
      </c>
    </row>
    <row r="101" spans="1:121">
      <c r="A101" s="101">
        <v>100</v>
      </c>
      <c r="B101" s="135" t="e">
        <f t="shared" si="201"/>
        <v>#REF!</v>
      </c>
      <c r="C101" s="136" t="e">
        <f>B101+COUNTIF(B$2:$B101,B101)-1</f>
        <v>#REF!</v>
      </c>
      <c r="D101" s="137" t="str">
        <f>Tables!AI101</f>
        <v>India</v>
      </c>
      <c r="E101" s="138" t="e">
        <f t="shared" si="202"/>
        <v>#REF!</v>
      </c>
      <c r="F101" s="47" t="e">
        <f>SUMIFS(#REF!,#REF!,'Graph Tables'!$D101)</f>
        <v>#REF!</v>
      </c>
      <c r="G101" s="47" t="e">
        <f>SUMIFS(#REF!,#REF!,'Graph Tables'!$D101)</f>
        <v>#REF!</v>
      </c>
      <c r="H101" s="47" t="e">
        <f>SUMIFS(#REF!,#REF!,'Graph Tables'!$D101)</f>
        <v>#REF!</v>
      </c>
      <c r="I101" s="47" t="e">
        <f>SUMIFS(#REF!,#REF!,'Graph Tables'!$D101)</f>
        <v>#REF!</v>
      </c>
      <c r="J101" s="47" t="e">
        <f>SUMIFS(#REF!,#REF!,'Graph Tables'!$D101)</f>
        <v>#REF!</v>
      </c>
      <c r="K101" s="47" t="e">
        <f>SUMIFS(#REF!,#REF!,'Graph Tables'!$D101)</f>
        <v>#REF!</v>
      </c>
      <c r="L101" s="47" t="e">
        <f>SUMIFS(#REF!,#REF!,'Graph Tables'!$D101)</f>
        <v>#REF!</v>
      </c>
      <c r="M101" s="47" t="e">
        <f>SUMIFS(#REF!,#REF!,'Graph Tables'!$D101)</f>
        <v>#REF!</v>
      </c>
      <c r="N101" s="47" t="e">
        <f>SUMIFS(#REF!,#REF!,'Graph Tables'!$D101)</f>
        <v>#REF!</v>
      </c>
      <c r="O101" s="47" t="e">
        <f>SUMIFS(#REF!,#REF!,'Graph Tables'!$D101)</f>
        <v>#REF!</v>
      </c>
      <c r="P101" s="47" t="e">
        <f>SUMIFS(#REF!,#REF!,'Graph Tables'!$D101)</f>
        <v>#REF!</v>
      </c>
      <c r="Q101" s="47" t="e">
        <f>SUMIFS(#REF!,#REF!,'Graph Tables'!$D101)</f>
        <v>#REF!</v>
      </c>
      <c r="R101" s="47" t="e">
        <f>SUMIFS(#REF!,#REF!,'Graph Tables'!$D101)</f>
        <v>#REF!</v>
      </c>
      <c r="S101" s="47" t="e">
        <f>SUMIFS(#REF!,#REF!,'Graph Tables'!$D101)</f>
        <v>#REF!</v>
      </c>
      <c r="T101" s="47" t="e">
        <f>SUMIFS(#REF!,#REF!,'Graph Tables'!$D101)</f>
        <v>#REF!</v>
      </c>
      <c r="U101" s="47" t="e">
        <f>SUMIFS(#REF!,#REF!,'Graph Tables'!$D101)</f>
        <v>#REF!</v>
      </c>
      <c r="V101" s="47" t="e">
        <f>SUMIFS(#REF!,#REF!,'Graph Tables'!$D101)</f>
        <v>#REF!</v>
      </c>
      <c r="W101" s="47" t="e">
        <f>SUMIFS(#REF!,#REF!,'Graph Tables'!$D101)</f>
        <v>#REF!</v>
      </c>
      <c r="X101" s="47" t="e">
        <f>SUMIFS(#REF!,#REF!,'Graph Tables'!$D101)</f>
        <v>#REF!</v>
      </c>
      <c r="Y101" s="47" t="e">
        <f>SUMIFS(#REF!,#REF!,'Graph Tables'!$D101)</f>
        <v>#REF!</v>
      </c>
      <c r="Z101" s="47" t="e">
        <f>SUMIFS(#REF!,#REF!,'Graph Tables'!$D101)</f>
        <v>#REF!</v>
      </c>
      <c r="AA101" s="47" t="e">
        <f>SUMIFS(#REF!,#REF!,'Graph Tables'!$D101)</f>
        <v>#REF!</v>
      </c>
      <c r="AB101" s="47" t="e">
        <f>SUMIFS(#REF!,#REF!,'Graph Tables'!$D101)</f>
        <v>#REF!</v>
      </c>
      <c r="AC101" s="47" t="e">
        <f>SUMIFS(#REF!,#REF!,'Graph Tables'!$D101)</f>
        <v>#REF!</v>
      </c>
      <c r="AD101" s="47"/>
      <c r="AE101" s="49">
        <v>100</v>
      </c>
      <c r="AF101" t="e">
        <f>IF(AG101&lt;&gt;0,VLOOKUP(AE101,Ranking7,2,FALSE)," ")</f>
        <v>#REF!</v>
      </c>
      <c r="AG101" s="45" t="e">
        <f t="shared" si="210"/>
        <v>#REF!</v>
      </c>
      <c r="AH101" s="47"/>
      <c r="AI101" s="101" t="e">
        <f t="shared" si="204"/>
        <v>#REF!</v>
      </c>
      <c r="AJ101" s="101" t="e">
        <f>AI101+COUNTIF(AI$2:$AI101,AI101)-1</f>
        <v>#REF!</v>
      </c>
      <c r="AK101" s="103" t="str">
        <f t="shared" si="127"/>
        <v>India</v>
      </c>
      <c r="AL101" s="71" t="e">
        <f t="shared" si="205"/>
        <v>#REF!</v>
      </c>
      <c r="AM101" s="45" t="e">
        <f t="shared" si="128"/>
        <v>#REF!</v>
      </c>
      <c r="AN101" s="45" t="e">
        <f t="shared" si="129"/>
        <v>#REF!</v>
      </c>
      <c r="AO101" s="45" t="e">
        <f t="shared" si="130"/>
        <v>#REF!</v>
      </c>
      <c r="AP101" s="45" t="e">
        <f t="shared" si="131"/>
        <v>#REF!</v>
      </c>
      <c r="AQ101" s="45" t="e">
        <f t="shared" si="132"/>
        <v>#REF!</v>
      </c>
      <c r="AR101" s="45" t="e">
        <f t="shared" si="133"/>
        <v>#REF!</v>
      </c>
      <c r="AS101" s="45" t="e">
        <f t="shared" si="134"/>
        <v>#REF!</v>
      </c>
      <c r="AT101" s="45" t="e">
        <f t="shared" si="135"/>
        <v>#REF!</v>
      </c>
      <c r="AU101" s="45" t="e">
        <f t="shared" si="136"/>
        <v>#REF!</v>
      </c>
      <c r="AV101" s="45" t="e">
        <f t="shared" si="137"/>
        <v>#REF!</v>
      </c>
      <c r="AW101" s="45" t="e">
        <f t="shared" si="138"/>
        <v>#REF!</v>
      </c>
      <c r="AX101" s="45" t="e">
        <f t="shared" si="139"/>
        <v>#REF!</v>
      </c>
      <c r="AY101" s="45" t="e">
        <f t="shared" si="140"/>
        <v>#REF!</v>
      </c>
      <c r="AZ101" s="45" t="e">
        <f t="shared" si="141"/>
        <v>#REF!</v>
      </c>
      <c r="BA101" s="45" t="e">
        <f t="shared" si="142"/>
        <v>#REF!</v>
      </c>
      <c r="BB101" s="45" t="e">
        <f t="shared" si="143"/>
        <v>#REF!</v>
      </c>
      <c r="BC101" s="45" t="e">
        <f t="shared" si="144"/>
        <v>#REF!</v>
      </c>
      <c r="BD101" s="45" t="e">
        <f t="shared" si="145"/>
        <v>#REF!</v>
      </c>
      <c r="BE101" s="45" t="e">
        <f t="shared" si="146"/>
        <v>#REF!</v>
      </c>
      <c r="BF101" s="45" t="e">
        <f t="shared" si="147"/>
        <v>#REF!</v>
      </c>
      <c r="BG101" s="45" t="e">
        <f t="shared" si="148"/>
        <v>#REF!</v>
      </c>
      <c r="BH101" s="45" t="e">
        <f t="shared" si="149"/>
        <v>#REF!</v>
      </c>
      <c r="BI101" s="45" t="e">
        <f t="shared" si="150"/>
        <v>#REF!</v>
      </c>
      <c r="BJ101" s="45" t="e">
        <f t="shared" si="151"/>
        <v>#REF!</v>
      </c>
      <c r="BK101" s="45"/>
      <c r="BL101" s="49">
        <v>100</v>
      </c>
      <c r="BM101" t="e">
        <f>IF(BN101&lt;&gt;0,VLOOKUP(BL101,Ranking1,2,FALSE),0)</f>
        <v>#REF!</v>
      </c>
      <c r="BN101" s="45" t="e">
        <f t="shared" si="211"/>
        <v>#REF!</v>
      </c>
      <c r="BO101" s="45">
        <f t="shared" si="152"/>
        <v>0</v>
      </c>
      <c r="BP101" s="45">
        <f t="shared" si="153"/>
        <v>0</v>
      </c>
      <c r="BQ101" s="45">
        <f t="shared" si="154"/>
        <v>0</v>
      </c>
      <c r="BR101" s="45">
        <f t="shared" si="155"/>
        <v>0</v>
      </c>
      <c r="BS101" s="45">
        <f t="shared" si="156"/>
        <v>0</v>
      </c>
      <c r="BT101" s="45">
        <f t="shared" si="157"/>
        <v>0</v>
      </c>
      <c r="BU101" s="45">
        <f t="shared" si="158"/>
        <v>0</v>
      </c>
      <c r="BV101" s="45">
        <f t="shared" si="159"/>
        <v>0</v>
      </c>
      <c r="BW101" s="45">
        <f t="shared" si="160"/>
        <v>0</v>
      </c>
      <c r="BX101" s="45">
        <f t="shared" si="161"/>
        <v>0</v>
      </c>
      <c r="BY101" s="45">
        <f t="shared" si="162"/>
        <v>0</v>
      </c>
      <c r="BZ101" s="45">
        <f t="shared" si="163"/>
        <v>0</v>
      </c>
      <c r="CA101" s="45">
        <f t="shared" si="164"/>
        <v>0</v>
      </c>
      <c r="CB101" s="45">
        <f t="shared" si="165"/>
        <v>0</v>
      </c>
      <c r="CC101" s="45">
        <f t="shared" si="166"/>
        <v>0</v>
      </c>
      <c r="CD101" s="45">
        <f t="shared" si="167"/>
        <v>0</v>
      </c>
      <c r="CE101" s="45">
        <f t="shared" si="168"/>
        <v>0</v>
      </c>
      <c r="CF101" s="45">
        <f t="shared" si="169"/>
        <v>0</v>
      </c>
      <c r="CG101" s="45">
        <f t="shared" si="170"/>
        <v>0</v>
      </c>
      <c r="CH101" s="45">
        <f t="shared" si="171"/>
        <v>0</v>
      </c>
      <c r="CI101" s="45">
        <f t="shared" si="172"/>
        <v>0</v>
      </c>
      <c r="CJ101" s="45">
        <f t="shared" si="173"/>
        <v>0</v>
      </c>
      <c r="CK101" s="45">
        <f t="shared" si="174"/>
        <v>0</v>
      </c>
      <c r="CL101" s="45">
        <f t="shared" si="175"/>
        <v>0</v>
      </c>
      <c r="CM101" s="45"/>
      <c r="CN101" s="106" t="e">
        <f t="shared" si="207"/>
        <v>#REF!</v>
      </c>
      <c r="CO101" s="106">
        <v>100</v>
      </c>
      <c r="CP101" s="101" t="e">
        <f t="shared" si="208"/>
        <v>#REF!</v>
      </c>
      <c r="CQ101" s="101" t="e">
        <f>CP101+COUNTIF($CP$2:CP101,CP101)-1</f>
        <v>#REF!</v>
      </c>
      <c r="CR101" s="103" t="str">
        <f t="shared" si="176"/>
        <v>India</v>
      </c>
      <c r="CS101" s="71" t="e">
        <f t="shared" si="209"/>
        <v>#REF!</v>
      </c>
      <c r="CT101" s="45" t="e">
        <f t="shared" si="177"/>
        <v>#REF!</v>
      </c>
      <c r="CU101" s="45" t="e">
        <f t="shared" si="178"/>
        <v>#REF!</v>
      </c>
      <c r="CV101" s="45" t="e">
        <f t="shared" si="179"/>
        <v>#REF!</v>
      </c>
      <c r="CW101" s="45" t="e">
        <f t="shared" si="180"/>
        <v>#REF!</v>
      </c>
      <c r="CX101" s="45" t="e">
        <f t="shared" si="181"/>
        <v>#REF!</v>
      </c>
      <c r="CY101" s="45" t="e">
        <f t="shared" si="182"/>
        <v>#REF!</v>
      </c>
      <c r="CZ101" s="45" t="e">
        <f t="shared" si="183"/>
        <v>#REF!</v>
      </c>
      <c r="DA101" s="45" t="e">
        <f t="shared" si="184"/>
        <v>#REF!</v>
      </c>
      <c r="DB101" s="45" t="e">
        <f t="shared" si="185"/>
        <v>#REF!</v>
      </c>
      <c r="DC101" s="45" t="e">
        <f t="shared" si="186"/>
        <v>#REF!</v>
      </c>
      <c r="DD101" s="45" t="e">
        <f t="shared" si="187"/>
        <v>#REF!</v>
      </c>
      <c r="DE101" s="45" t="e">
        <f t="shared" si="188"/>
        <v>#REF!</v>
      </c>
      <c r="DF101" s="45" t="e">
        <f t="shared" si="189"/>
        <v>#REF!</v>
      </c>
      <c r="DG101" s="45" t="e">
        <f t="shared" si="190"/>
        <v>#REF!</v>
      </c>
      <c r="DH101" s="45" t="e">
        <f t="shared" si="191"/>
        <v>#REF!</v>
      </c>
      <c r="DI101" s="45" t="e">
        <f t="shared" si="192"/>
        <v>#REF!</v>
      </c>
      <c r="DJ101" s="45" t="e">
        <f t="shared" si="193"/>
        <v>#REF!</v>
      </c>
      <c r="DK101" s="45" t="e">
        <f t="shared" si="194"/>
        <v>#REF!</v>
      </c>
      <c r="DL101" s="45" t="e">
        <f t="shared" si="195"/>
        <v>#REF!</v>
      </c>
      <c r="DM101" s="45" t="e">
        <f t="shared" si="196"/>
        <v>#REF!</v>
      </c>
      <c r="DN101" s="45" t="e">
        <f t="shared" si="197"/>
        <v>#REF!</v>
      </c>
      <c r="DO101" s="45" t="e">
        <f t="shared" si="198"/>
        <v>#REF!</v>
      </c>
      <c r="DP101" s="45" t="e">
        <f t="shared" si="199"/>
        <v>#REF!</v>
      </c>
      <c r="DQ101" s="45" t="e">
        <f t="shared" si="200"/>
        <v>#REF!</v>
      </c>
    </row>
    <row r="102" spans="1:121">
      <c r="A102" s="101">
        <v>101</v>
      </c>
      <c r="B102" s="135" t="e">
        <f t="shared" si="201"/>
        <v>#REF!</v>
      </c>
      <c r="C102" s="136" t="e">
        <f>B102+COUNTIF(B$2:$B102,B102)-1</f>
        <v>#REF!</v>
      </c>
      <c r="D102" s="137" t="str">
        <f>Tables!AI102</f>
        <v>Indonesia</v>
      </c>
      <c r="E102" s="138" t="e">
        <f t="shared" si="202"/>
        <v>#REF!</v>
      </c>
      <c r="F102" s="47" t="e">
        <f>SUMIFS(#REF!,#REF!,'Graph Tables'!$D102)</f>
        <v>#REF!</v>
      </c>
      <c r="G102" s="47" t="e">
        <f>SUMIFS(#REF!,#REF!,'Graph Tables'!$D102)</f>
        <v>#REF!</v>
      </c>
      <c r="H102" s="47" t="e">
        <f>SUMIFS(#REF!,#REF!,'Graph Tables'!$D102)</f>
        <v>#REF!</v>
      </c>
      <c r="I102" s="47" t="e">
        <f>SUMIFS(#REF!,#REF!,'Graph Tables'!$D102)</f>
        <v>#REF!</v>
      </c>
      <c r="J102" s="47" t="e">
        <f>SUMIFS(#REF!,#REF!,'Graph Tables'!$D102)</f>
        <v>#REF!</v>
      </c>
      <c r="K102" s="47" t="e">
        <f>SUMIFS(#REF!,#REF!,'Graph Tables'!$D102)</f>
        <v>#REF!</v>
      </c>
      <c r="L102" s="47" t="e">
        <f>SUMIFS(#REF!,#REF!,'Graph Tables'!$D102)</f>
        <v>#REF!</v>
      </c>
      <c r="M102" s="47" t="e">
        <f>SUMIFS(#REF!,#REF!,'Graph Tables'!$D102)</f>
        <v>#REF!</v>
      </c>
      <c r="N102" s="47" t="e">
        <f>SUMIFS(#REF!,#REF!,'Graph Tables'!$D102)</f>
        <v>#REF!</v>
      </c>
      <c r="O102" s="47" t="e">
        <f>SUMIFS(#REF!,#REF!,'Graph Tables'!$D102)</f>
        <v>#REF!</v>
      </c>
      <c r="P102" s="47" t="e">
        <f>SUMIFS(#REF!,#REF!,'Graph Tables'!$D102)</f>
        <v>#REF!</v>
      </c>
      <c r="Q102" s="47" t="e">
        <f>SUMIFS(#REF!,#REF!,'Graph Tables'!$D102)</f>
        <v>#REF!</v>
      </c>
      <c r="R102" s="47" t="e">
        <f>SUMIFS(#REF!,#REF!,'Graph Tables'!$D102)</f>
        <v>#REF!</v>
      </c>
      <c r="S102" s="47" t="e">
        <f>SUMIFS(#REF!,#REF!,'Graph Tables'!$D102)</f>
        <v>#REF!</v>
      </c>
      <c r="T102" s="47" t="e">
        <f>SUMIFS(#REF!,#REF!,'Graph Tables'!$D102)</f>
        <v>#REF!</v>
      </c>
      <c r="U102" s="47" t="e">
        <f>SUMIFS(#REF!,#REF!,'Graph Tables'!$D102)</f>
        <v>#REF!</v>
      </c>
      <c r="V102" s="47" t="e">
        <f>SUMIFS(#REF!,#REF!,'Graph Tables'!$D102)</f>
        <v>#REF!</v>
      </c>
      <c r="W102" s="47" t="e">
        <f>SUMIFS(#REF!,#REF!,'Graph Tables'!$D102)</f>
        <v>#REF!</v>
      </c>
      <c r="X102" s="47" t="e">
        <f>SUMIFS(#REF!,#REF!,'Graph Tables'!$D102)</f>
        <v>#REF!</v>
      </c>
      <c r="Y102" s="47" t="e">
        <f>SUMIFS(#REF!,#REF!,'Graph Tables'!$D102)</f>
        <v>#REF!</v>
      </c>
      <c r="Z102" s="47" t="e">
        <f>SUMIFS(#REF!,#REF!,'Graph Tables'!$D102)</f>
        <v>#REF!</v>
      </c>
      <c r="AA102" s="47" t="e">
        <f>SUMIFS(#REF!,#REF!,'Graph Tables'!$D102)</f>
        <v>#REF!</v>
      </c>
      <c r="AB102" s="47" t="e">
        <f>SUMIFS(#REF!,#REF!,'Graph Tables'!$D102)</f>
        <v>#REF!</v>
      </c>
      <c r="AC102" s="47" t="e">
        <f>SUMIFS(#REF!,#REF!,'Graph Tables'!$D102)</f>
        <v>#REF!</v>
      </c>
      <c r="AD102" s="47"/>
      <c r="AH102" s="47"/>
      <c r="AI102" s="101" t="e">
        <f t="shared" si="204"/>
        <v>#REF!</v>
      </c>
      <c r="AJ102" s="101" t="e">
        <f>AI102+COUNTIF(AI$2:$AI102,AI102)-1</f>
        <v>#REF!</v>
      </c>
      <c r="AK102" s="103" t="str">
        <f t="shared" si="127"/>
        <v>Indonesia</v>
      </c>
      <c r="AL102" s="71" t="e">
        <f t="shared" si="205"/>
        <v>#REF!</v>
      </c>
      <c r="AM102" s="45" t="e">
        <f t="shared" si="128"/>
        <v>#REF!</v>
      </c>
      <c r="AN102" s="45" t="e">
        <f t="shared" si="129"/>
        <v>#REF!</v>
      </c>
      <c r="AO102" s="45" t="e">
        <f t="shared" si="130"/>
        <v>#REF!</v>
      </c>
      <c r="AP102" s="45" t="e">
        <f t="shared" si="131"/>
        <v>#REF!</v>
      </c>
      <c r="AQ102" s="45" t="e">
        <f t="shared" si="132"/>
        <v>#REF!</v>
      </c>
      <c r="AR102" s="45" t="e">
        <f t="shared" si="133"/>
        <v>#REF!</v>
      </c>
      <c r="AS102" s="45" t="e">
        <f t="shared" si="134"/>
        <v>#REF!</v>
      </c>
      <c r="AT102" s="45" t="e">
        <f t="shared" si="135"/>
        <v>#REF!</v>
      </c>
      <c r="AU102" s="45" t="e">
        <f t="shared" si="136"/>
        <v>#REF!</v>
      </c>
      <c r="AV102" s="45" t="e">
        <f t="shared" si="137"/>
        <v>#REF!</v>
      </c>
      <c r="AW102" s="45" t="e">
        <f t="shared" si="138"/>
        <v>#REF!</v>
      </c>
      <c r="AX102" s="45" t="e">
        <f t="shared" si="139"/>
        <v>#REF!</v>
      </c>
      <c r="AY102" s="45" t="e">
        <f t="shared" si="140"/>
        <v>#REF!</v>
      </c>
      <c r="AZ102" s="45" t="e">
        <f t="shared" si="141"/>
        <v>#REF!</v>
      </c>
      <c r="BA102" s="45" t="e">
        <f t="shared" si="142"/>
        <v>#REF!</v>
      </c>
      <c r="BB102" s="45" t="e">
        <f t="shared" si="143"/>
        <v>#REF!</v>
      </c>
      <c r="BC102" s="45" t="e">
        <f t="shared" si="144"/>
        <v>#REF!</v>
      </c>
      <c r="BD102" s="45" t="e">
        <f t="shared" si="145"/>
        <v>#REF!</v>
      </c>
      <c r="BE102" s="45" t="e">
        <f t="shared" si="146"/>
        <v>#REF!</v>
      </c>
      <c r="BF102" s="45" t="e">
        <f t="shared" si="147"/>
        <v>#REF!</v>
      </c>
      <c r="BG102" s="45" t="e">
        <f t="shared" si="148"/>
        <v>#REF!</v>
      </c>
      <c r="BH102" s="45" t="e">
        <f t="shared" si="149"/>
        <v>#REF!</v>
      </c>
      <c r="BI102" s="45" t="e">
        <f t="shared" si="150"/>
        <v>#REF!</v>
      </c>
      <c r="BJ102" s="45" t="e">
        <f t="shared" si="151"/>
        <v>#REF!</v>
      </c>
      <c r="BK102" s="45"/>
      <c r="CN102" s="106" t="e">
        <f t="shared" si="207"/>
        <v>#REF!</v>
      </c>
      <c r="CO102" s="106">
        <v>101</v>
      </c>
      <c r="CP102" s="101" t="e">
        <f t="shared" si="208"/>
        <v>#REF!</v>
      </c>
      <c r="CQ102" s="101" t="e">
        <f>CP102+COUNTIF($CP$2:CP102,CP102)-1</f>
        <v>#REF!</v>
      </c>
      <c r="CR102" s="103" t="str">
        <f t="shared" si="176"/>
        <v>Indonesia</v>
      </c>
      <c r="CS102" s="71" t="e">
        <f t="shared" si="209"/>
        <v>#REF!</v>
      </c>
      <c r="CT102" s="45" t="e">
        <f t="shared" si="177"/>
        <v>#REF!</v>
      </c>
      <c r="CU102" s="45" t="e">
        <f t="shared" si="178"/>
        <v>#REF!</v>
      </c>
      <c r="CV102" s="45" t="e">
        <f t="shared" si="179"/>
        <v>#REF!</v>
      </c>
      <c r="CW102" s="45" t="e">
        <f t="shared" si="180"/>
        <v>#REF!</v>
      </c>
      <c r="CX102" s="45" t="e">
        <f t="shared" si="181"/>
        <v>#REF!</v>
      </c>
      <c r="CY102" s="45" t="e">
        <f t="shared" si="182"/>
        <v>#REF!</v>
      </c>
      <c r="CZ102" s="45" t="e">
        <f t="shared" si="183"/>
        <v>#REF!</v>
      </c>
      <c r="DA102" s="45" t="e">
        <f t="shared" si="184"/>
        <v>#REF!</v>
      </c>
      <c r="DB102" s="45" t="e">
        <f t="shared" si="185"/>
        <v>#REF!</v>
      </c>
      <c r="DC102" s="45" t="e">
        <f t="shared" si="186"/>
        <v>#REF!</v>
      </c>
      <c r="DD102" s="45" t="e">
        <f t="shared" si="187"/>
        <v>#REF!</v>
      </c>
      <c r="DE102" s="45" t="e">
        <f t="shared" si="188"/>
        <v>#REF!</v>
      </c>
      <c r="DF102" s="45" t="e">
        <f t="shared" si="189"/>
        <v>#REF!</v>
      </c>
      <c r="DG102" s="45" t="e">
        <f t="shared" si="190"/>
        <v>#REF!</v>
      </c>
      <c r="DH102" s="45" t="e">
        <f t="shared" si="191"/>
        <v>#REF!</v>
      </c>
      <c r="DI102" s="45" t="e">
        <f t="shared" si="192"/>
        <v>#REF!</v>
      </c>
      <c r="DJ102" s="45" t="e">
        <f t="shared" si="193"/>
        <v>#REF!</v>
      </c>
      <c r="DK102" s="45" t="e">
        <f t="shared" si="194"/>
        <v>#REF!</v>
      </c>
      <c r="DL102" s="45" t="e">
        <f t="shared" si="195"/>
        <v>#REF!</v>
      </c>
      <c r="DM102" s="45" t="e">
        <f t="shared" si="196"/>
        <v>#REF!</v>
      </c>
      <c r="DN102" s="45" t="e">
        <f t="shared" si="197"/>
        <v>#REF!</v>
      </c>
      <c r="DO102" s="45" t="e">
        <f t="shared" si="198"/>
        <v>#REF!</v>
      </c>
      <c r="DP102" s="45" t="e">
        <f t="shared" si="199"/>
        <v>#REF!</v>
      </c>
      <c r="DQ102" s="45" t="e">
        <f t="shared" si="200"/>
        <v>#REF!</v>
      </c>
    </row>
    <row r="103" spans="1:121">
      <c r="A103" s="101">
        <v>102</v>
      </c>
      <c r="B103" s="135" t="e">
        <f t="shared" si="201"/>
        <v>#REF!</v>
      </c>
      <c r="C103" s="136" t="e">
        <f>B103+COUNTIF(B$2:$B103,B103)-1</f>
        <v>#REF!</v>
      </c>
      <c r="D103" s="137" t="str">
        <f>Tables!AI103</f>
        <v>Iran</v>
      </c>
      <c r="E103" s="138" t="e">
        <f t="shared" si="202"/>
        <v>#REF!</v>
      </c>
      <c r="F103" s="47" t="e">
        <f>SUMIFS(#REF!,#REF!,'Graph Tables'!$D103)</f>
        <v>#REF!</v>
      </c>
      <c r="G103" s="47" t="e">
        <f>SUMIFS(#REF!,#REF!,'Graph Tables'!$D103)</f>
        <v>#REF!</v>
      </c>
      <c r="H103" s="47" t="e">
        <f>SUMIFS(#REF!,#REF!,'Graph Tables'!$D103)</f>
        <v>#REF!</v>
      </c>
      <c r="I103" s="47" t="e">
        <f>SUMIFS(#REF!,#REF!,'Graph Tables'!$D103)</f>
        <v>#REF!</v>
      </c>
      <c r="J103" s="47" t="e">
        <f>SUMIFS(#REF!,#REF!,'Graph Tables'!$D103)</f>
        <v>#REF!</v>
      </c>
      <c r="K103" s="47" t="e">
        <f>SUMIFS(#REF!,#REF!,'Graph Tables'!$D103)</f>
        <v>#REF!</v>
      </c>
      <c r="L103" s="47" t="e">
        <f>SUMIFS(#REF!,#REF!,'Graph Tables'!$D103)</f>
        <v>#REF!</v>
      </c>
      <c r="M103" s="47" t="e">
        <f>SUMIFS(#REF!,#REF!,'Graph Tables'!$D103)</f>
        <v>#REF!</v>
      </c>
      <c r="N103" s="47" t="e">
        <f>SUMIFS(#REF!,#REF!,'Graph Tables'!$D103)</f>
        <v>#REF!</v>
      </c>
      <c r="O103" s="47" t="e">
        <f>SUMIFS(#REF!,#REF!,'Graph Tables'!$D103)</f>
        <v>#REF!</v>
      </c>
      <c r="P103" s="47" t="e">
        <f>SUMIFS(#REF!,#REF!,'Graph Tables'!$D103)</f>
        <v>#REF!</v>
      </c>
      <c r="Q103" s="47" t="e">
        <f>SUMIFS(#REF!,#REF!,'Graph Tables'!$D103)</f>
        <v>#REF!</v>
      </c>
      <c r="R103" s="47" t="e">
        <f>SUMIFS(#REF!,#REF!,'Graph Tables'!$D103)</f>
        <v>#REF!</v>
      </c>
      <c r="S103" s="47" t="e">
        <f>SUMIFS(#REF!,#REF!,'Graph Tables'!$D103)</f>
        <v>#REF!</v>
      </c>
      <c r="T103" s="47" t="e">
        <f>SUMIFS(#REF!,#REF!,'Graph Tables'!$D103)</f>
        <v>#REF!</v>
      </c>
      <c r="U103" s="47" t="e">
        <f>SUMIFS(#REF!,#REF!,'Graph Tables'!$D103)</f>
        <v>#REF!</v>
      </c>
      <c r="V103" s="47" t="e">
        <f>SUMIFS(#REF!,#REF!,'Graph Tables'!$D103)</f>
        <v>#REF!</v>
      </c>
      <c r="W103" s="47" t="e">
        <f>SUMIFS(#REF!,#REF!,'Graph Tables'!$D103)</f>
        <v>#REF!</v>
      </c>
      <c r="X103" s="47" t="e">
        <f>SUMIFS(#REF!,#REF!,'Graph Tables'!$D103)</f>
        <v>#REF!</v>
      </c>
      <c r="Y103" s="47" t="e">
        <f>SUMIFS(#REF!,#REF!,'Graph Tables'!$D103)</f>
        <v>#REF!</v>
      </c>
      <c r="Z103" s="47" t="e">
        <f>SUMIFS(#REF!,#REF!,'Graph Tables'!$D103)</f>
        <v>#REF!</v>
      </c>
      <c r="AA103" s="47" t="e">
        <f>SUMIFS(#REF!,#REF!,'Graph Tables'!$D103)</f>
        <v>#REF!</v>
      </c>
      <c r="AB103" s="47" t="e">
        <f>SUMIFS(#REF!,#REF!,'Graph Tables'!$D103)</f>
        <v>#REF!</v>
      </c>
      <c r="AC103" s="47" t="e">
        <f>SUMIFS(#REF!,#REF!,'Graph Tables'!$D103)</f>
        <v>#REF!</v>
      </c>
      <c r="AD103" s="47"/>
      <c r="AH103" s="47"/>
      <c r="AI103" s="101" t="e">
        <f t="shared" si="204"/>
        <v>#REF!</v>
      </c>
      <c r="AJ103" s="101" t="e">
        <f>AI103+COUNTIF(AI$2:$AI103,AI103)-1</f>
        <v>#REF!</v>
      </c>
      <c r="AK103" s="103" t="str">
        <f t="shared" si="127"/>
        <v>Iran</v>
      </c>
      <c r="AL103" s="71" t="e">
        <f t="shared" si="205"/>
        <v>#REF!</v>
      </c>
      <c r="AM103" s="45" t="e">
        <f t="shared" si="128"/>
        <v>#REF!</v>
      </c>
      <c r="AN103" s="45" t="e">
        <f t="shared" si="129"/>
        <v>#REF!</v>
      </c>
      <c r="AO103" s="45" t="e">
        <f t="shared" si="130"/>
        <v>#REF!</v>
      </c>
      <c r="AP103" s="45" t="e">
        <f t="shared" si="131"/>
        <v>#REF!</v>
      </c>
      <c r="AQ103" s="45" t="e">
        <f t="shared" si="132"/>
        <v>#REF!</v>
      </c>
      <c r="AR103" s="45" t="e">
        <f t="shared" si="133"/>
        <v>#REF!</v>
      </c>
      <c r="AS103" s="45" t="e">
        <f t="shared" si="134"/>
        <v>#REF!</v>
      </c>
      <c r="AT103" s="45" t="e">
        <f t="shared" si="135"/>
        <v>#REF!</v>
      </c>
      <c r="AU103" s="45" t="e">
        <f t="shared" si="136"/>
        <v>#REF!</v>
      </c>
      <c r="AV103" s="45" t="e">
        <f t="shared" si="137"/>
        <v>#REF!</v>
      </c>
      <c r="AW103" s="45" t="e">
        <f t="shared" si="138"/>
        <v>#REF!</v>
      </c>
      <c r="AX103" s="45" t="e">
        <f t="shared" si="139"/>
        <v>#REF!</v>
      </c>
      <c r="AY103" s="45" t="e">
        <f t="shared" si="140"/>
        <v>#REF!</v>
      </c>
      <c r="AZ103" s="45" t="e">
        <f t="shared" si="141"/>
        <v>#REF!</v>
      </c>
      <c r="BA103" s="45" t="e">
        <f t="shared" si="142"/>
        <v>#REF!</v>
      </c>
      <c r="BB103" s="45" t="e">
        <f t="shared" si="143"/>
        <v>#REF!</v>
      </c>
      <c r="BC103" s="45" t="e">
        <f t="shared" si="144"/>
        <v>#REF!</v>
      </c>
      <c r="BD103" s="45" t="e">
        <f t="shared" si="145"/>
        <v>#REF!</v>
      </c>
      <c r="BE103" s="45" t="e">
        <f t="shared" si="146"/>
        <v>#REF!</v>
      </c>
      <c r="BF103" s="45" t="e">
        <f t="shared" si="147"/>
        <v>#REF!</v>
      </c>
      <c r="BG103" s="45" t="e">
        <f t="shared" si="148"/>
        <v>#REF!</v>
      </c>
      <c r="BH103" s="45" t="e">
        <f t="shared" si="149"/>
        <v>#REF!</v>
      </c>
      <c r="BI103" s="45" t="e">
        <f t="shared" si="150"/>
        <v>#REF!</v>
      </c>
      <c r="BJ103" s="45" t="e">
        <f t="shared" si="151"/>
        <v>#REF!</v>
      </c>
      <c r="BK103" s="45"/>
      <c r="BL103" s="102" t="s">
        <v>322</v>
      </c>
      <c r="BM103" s="102"/>
      <c r="BO103" s="105" t="e">
        <f>EE2</f>
        <v>#REF!</v>
      </c>
      <c r="BP103" s="105" t="e">
        <f>EE3</f>
        <v>#REF!</v>
      </c>
      <c r="BQ103" s="105" t="e">
        <f>EE4</f>
        <v>#REF!</v>
      </c>
      <c r="BR103" s="105" t="e">
        <f>EE5</f>
        <v>#REF!</v>
      </c>
      <c r="BS103" s="105" t="e">
        <f>EE6</f>
        <v>#REF!</v>
      </c>
      <c r="BT103" s="105" t="e">
        <f>EE7</f>
        <v>#REF!</v>
      </c>
      <c r="BU103" s="105" t="e">
        <f>EE8</f>
        <v>#REF!</v>
      </c>
      <c r="BV103" s="105" t="e">
        <f>EE9</f>
        <v>#REF!</v>
      </c>
      <c r="BW103" s="105" t="e">
        <f>EE10</f>
        <v>#REF!</v>
      </c>
      <c r="BX103" s="105" t="e">
        <f>EE11</f>
        <v>#REF!</v>
      </c>
      <c r="BY103" s="105" t="e">
        <f>EE12</f>
        <v>#REF!</v>
      </c>
      <c r="BZ103" s="105" t="e">
        <f>EE13</f>
        <v>#REF!</v>
      </c>
      <c r="CA103" s="105" t="e">
        <f>EE14</f>
        <v>#REF!</v>
      </c>
      <c r="CB103" s="105" t="e">
        <f>EE15</f>
        <v>#REF!</v>
      </c>
      <c r="CC103" s="105" t="e">
        <f>EE16</f>
        <v>#REF!</v>
      </c>
      <c r="CD103" s="105" t="e">
        <f>EE17</f>
        <v>#REF!</v>
      </c>
      <c r="CE103" s="105" t="e">
        <f>EE18</f>
        <v>#REF!</v>
      </c>
      <c r="CF103" s="105" t="e">
        <f>EE19</f>
        <v>#REF!</v>
      </c>
      <c r="CG103" s="105" t="e">
        <f>EE20</f>
        <v>#REF!</v>
      </c>
      <c r="CH103" s="105" t="e">
        <f>EE21</f>
        <v>#REF!</v>
      </c>
      <c r="CI103" s="105" t="e">
        <f>EE22</f>
        <v>#REF!</v>
      </c>
      <c r="CJ103" s="105" t="e">
        <f>EE23</f>
        <v>#REF!</v>
      </c>
      <c r="CK103" s="105" t="e">
        <f>EE24</f>
        <v>#REF!</v>
      </c>
      <c r="CL103" s="105" t="e">
        <f>EE25</f>
        <v>#REF!</v>
      </c>
      <c r="CN103" s="106" t="e">
        <f t="shared" si="207"/>
        <v>#REF!</v>
      </c>
      <c r="CO103" s="106">
        <v>102</v>
      </c>
      <c r="CP103" s="101" t="e">
        <f t="shared" si="208"/>
        <v>#REF!</v>
      </c>
      <c r="CQ103" s="101" t="e">
        <f>CP103+COUNTIF($CP$2:CP103,CP103)-1</f>
        <v>#REF!</v>
      </c>
      <c r="CR103" s="103" t="str">
        <f t="shared" si="176"/>
        <v>Iran</v>
      </c>
      <c r="CS103" s="71" t="e">
        <f t="shared" si="209"/>
        <v>#REF!</v>
      </c>
      <c r="CT103" s="45" t="e">
        <f t="shared" si="177"/>
        <v>#REF!</v>
      </c>
      <c r="CU103" s="45" t="e">
        <f t="shared" si="178"/>
        <v>#REF!</v>
      </c>
      <c r="CV103" s="45" t="e">
        <f t="shared" si="179"/>
        <v>#REF!</v>
      </c>
      <c r="CW103" s="45" t="e">
        <f t="shared" si="180"/>
        <v>#REF!</v>
      </c>
      <c r="CX103" s="45" t="e">
        <f t="shared" si="181"/>
        <v>#REF!</v>
      </c>
      <c r="CY103" s="45" t="e">
        <f t="shared" si="182"/>
        <v>#REF!</v>
      </c>
      <c r="CZ103" s="45" t="e">
        <f t="shared" si="183"/>
        <v>#REF!</v>
      </c>
      <c r="DA103" s="45" t="e">
        <f t="shared" si="184"/>
        <v>#REF!</v>
      </c>
      <c r="DB103" s="45" t="e">
        <f t="shared" si="185"/>
        <v>#REF!</v>
      </c>
      <c r="DC103" s="45" t="e">
        <f t="shared" si="186"/>
        <v>#REF!</v>
      </c>
      <c r="DD103" s="45" t="e">
        <f t="shared" si="187"/>
        <v>#REF!</v>
      </c>
      <c r="DE103" s="45" t="e">
        <f t="shared" si="188"/>
        <v>#REF!</v>
      </c>
      <c r="DF103" s="45" t="e">
        <f t="shared" si="189"/>
        <v>#REF!</v>
      </c>
      <c r="DG103" s="45" t="e">
        <f t="shared" si="190"/>
        <v>#REF!</v>
      </c>
      <c r="DH103" s="45" t="e">
        <f t="shared" si="191"/>
        <v>#REF!</v>
      </c>
      <c r="DI103" s="45" t="e">
        <f t="shared" si="192"/>
        <v>#REF!</v>
      </c>
      <c r="DJ103" s="45" t="e">
        <f t="shared" si="193"/>
        <v>#REF!</v>
      </c>
      <c r="DK103" s="45" t="e">
        <f t="shared" si="194"/>
        <v>#REF!</v>
      </c>
      <c r="DL103" s="45" t="e">
        <f t="shared" si="195"/>
        <v>#REF!</v>
      </c>
      <c r="DM103" s="45" t="e">
        <f t="shared" si="196"/>
        <v>#REF!</v>
      </c>
      <c r="DN103" s="45" t="e">
        <f t="shared" si="197"/>
        <v>#REF!</v>
      </c>
      <c r="DO103" s="45" t="e">
        <f t="shared" si="198"/>
        <v>#REF!</v>
      </c>
      <c r="DP103" s="45" t="e">
        <f t="shared" si="199"/>
        <v>#REF!</v>
      </c>
      <c r="DQ103" s="45" t="e">
        <f t="shared" si="200"/>
        <v>#REF!</v>
      </c>
    </row>
    <row r="104" spans="1:121">
      <c r="A104" s="101">
        <v>103</v>
      </c>
      <c r="B104" s="135" t="e">
        <f t="shared" si="201"/>
        <v>#REF!</v>
      </c>
      <c r="C104" s="136" t="e">
        <f>B104+COUNTIF(B$2:$B104,B104)-1</f>
        <v>#REF!</v>
      </c>
      <c r="D104" s="137" t="str">
        <f>Tables!AI104</f>
        <v>Iraq</v>
      </c>
      <c r="E104" s="138" t="e">
        <f t="shared" si="202"/>
        <v>#REF!</v>
      </c>
      <c r="F104" s="47" t="e">
        <f>SUMIFS(#REF!,#REF!,'Graph Tables'!$D104)</f>
        <v>#REF!</v>
      </c>
      <c r="G104" s="47" t="e">
        <f>SUMIFS(#REF!,#REF!,'Graph Tables'!$D104)</f>
        <v>#REF!</v>
      </c>
      <c r="H104" s="47" t="e">
        <f>SUMIFS(#REF!,#REF!,'Graph Tables'!$D104)</f>
        <v>#REF!</v>
      </c>
      <c r="I104" s="47" t="e">
        <f>SUMIFS(#REF!,#REF!,'Graph Tables'!$D104)</f>
        <v>#REF!</v>
      </c>
      <c r="J104" s="47" t="e">
        <f>SUMIFS(#REF!,#REF!,'Graph Tables'!$D104)</f>
        <v>#REF!</v>
      </c>
      <c r="K104" s="47" t="e">
        <f>SUMIFS(#REF!,#REF!,'Graph Tables'!$D104)</f>
        <v>#REF!</v>
      </c>
      <c r="L104" s="47" t="e">
        <f>SUMIFS(#REF!,#REF!,'Graph Tables'!$D104)</f>
        <v>#REF!</v>
      </c>
      <c r="M104" s="47" t="e">
        <f>SUMIFS(#REF!,#REF!,'Graph Tables'!$D104)</f>
        <v>#REF!</v>
      </c>
      <c r="N104" s="47" t="e">
        <f>SUMIFS(#REF!,#REF!,'Graph Tables'!$D104)</f>
        <v>#REF!</v>
      </c>
      <c r="O104" s="47" t="e">
        <f>SUMIFS(#REF!,#REF!,'Graph Tables'!$D104)</f>
        <v>#REF!</v>
      </c>
      <c r="P104" s="47" t="e">
        <f>SUMIFS(#REF!,#REF!,'Graph Tables'!$D104)</f>
        <v>#REF!</v>
      </c>
      <c r="Q104" s="47" t="e">
        <f>SUMIFS(#REF!,#REF!,'Graph Tables'!$D104)</f>
        <v>#REF!</v>
      </c>
      <c r="R104" s="47" t="e">
        <f>SUMIFS(#REF!,#REF!,'Graph Tables'!$D104)</f>
        <v>#REF!</v>
      </c>
      <c r="S104" s="47" t="e">
        <f>SUMIFS(#REF!,#REF!,'Graph Tables'!$D104)</f>
        <v>#REF!</v>
      </c>
      <c r="T104" s="47" t="e">
        <f>SUMIFS(#REF!,#REF!,'Graph Tables'!$D104)</f>
        <v>#REF!</v>
      </c>
      <c r="U104" s="47" t="e">
        <f>SUMIFS(#REF!,#REF!,'Graph Tables'!$D104)</f>
        <v>#REF!</v>
      </c>
      <c r="V104" s="47" t="e">
        <f>SUMIFS(#REF!,#REF!,'Graph Tables'!$D104)</f>
        <v>#REF!</v>
      </c>
      <c r="W104" s="47" t="e">
        <f>SUMIFS(#REF!,#REF!,'Graph Tables'!$D104)</f>
        <v>#REF!</v>
      </c>
      <c r="X104" s="47" t="e">
        <f>SUMIFS(#REF!,#REF!,'Graph Tables'!$D104)</f>
        <v>#REF!</v>
      </c>
      <c r="Y104" s="47" t="e">
        <f>SUMIFS(#REF!,#REF!,'Graph Tables'!$D104)</f>
        <v>#REF!</v>
      </c>
      <c r="Z104" s="47" t="e">
        <f>SUMIFS(#REF!,#REF!,'Graph Tables'!$D104)</f>
        <v>#REF!</v>
      </c>
      <c r="AA104" s="47" t="e">
        <f>SUMIFS(#REF!,#REF!,'Graph Tables'!$D104)</f>
        <v>#REF!</v>
      </c>
      <c r="AB104" s="47" t="e">
        <f>SUMIFS(#REF!,#REF!,'Graph Tables'!$D104)</f>
        <v>#REF!</v>
      </c>
      <c r="AC104" s="47" t="e">
        <f>SUMIFS(#REF!,#REF!,'Graph Tables'!$D104)</f>
        <v>#REF!</v>
      </c>
      <c r="AD104" s="47"/>
      <c r="AH104" s="47"/>
      <c r="AI104" s="101" t="e">
        <f t="shared" si="204"/>
        <v>#REF!</v>
      </c>
      <c r="AJ104" s="101" t="e">
        <f>AI104+COUNTIF(AI$2:$AI104,AI104)-1</f>
        <v>#REF!</v>
      </c>
      <c r="AK104" s="103" t="str">
        <f t="shared" si="127"/>
        <v>Iraq</v>
      </c>
      <c r="AL104" s="71" t="e">
        <f t="shared" si="205"/>
        <v>#REF!</v>
      </c>
      <c r="AM104" s="45" t="e">
        <f t="shared" si="128"/>
        <v>#REF!</v>
      </c>
      <c r="AN104" s="45" t="e">
        <f t="shared" si="129"/>
        <v>#REF!</v>
      </c>
      <c r="AO104" s="45" t="e">
        <f t="shared" si="130"/>
        <v>#REF!</v>
      </c>
      <c r="AP104" s="45" t="e">
        <f t="shared" si="131"/>
        <v>#REF!</v>
      </c>
      <c r="AQ104" s="45" t="e">
        <f t="shared" si="132"/>
        <v>#REF!</v>
      </c>
      <c r="AR104" s="45" t="e">
        <f t="shared" si="133"/>
        <v>#REF!</v>
      </c>
      <c r="AS104" s="45" t="e">
        <f t="shared" si="134"/>
        <v>#REF!</v>
      </c>
      <c r="AT104" s="45" t="e">
        <f t="shared" si="135"/>
        <v>#REF!</v>
      </c>
      <c r="AU104" s="45" t="e">
        <f t="shared" si="136"/>
        <v>#REF!</v>
      </c>
      <c r="AV104" s="45" t="e">
        <f t="shared" si="137"/>
        <v>#REF!</v>
      </c>
      <c r="AW104" s="45" t="e">
        <f t="shared" si="138"/>
        <v>#REF!</v>
      </c>
      <c r="AX104" s="45" t="e">
        <f t="shared" si="139"/>
        <v>#REF!</v>
      </c>
      <c r="AY104" s="45" t="e">
        <f t="shared" si="140"/>
        <v>#REF!</v>
      </c>
      <c r="AZ104" s="45" t="e">
        <f t="shared" si="141"/>
        <v>#REF!</v>
      </c>
      <c r="BA104" s="45" t="e">
        <f t="shared" si="142"/>
        <v>#REF!</v>
      </c>
      <c r="BB104" s="45" t="e">
        <f t="shared" si="143"/>
        <v>#REF!</v>
      </c>
      <c r="BC104" s="45" t="e">
        <f t="shared" si="144"/>
        <v>#REF!</v>
      </c>
      <c r="BD104" s="45" t="e">
        <f t="shared" si="145"/>
        <v>#REF!</v>
      </c>
      <c r="BE104" s="45" t="e">
        <f t="shared" si="146"/>
        <v>#REF!</v>
      </c>
      <c r="BF104" s="45" t="e">
        <f t="shared" si="147"/>
        <v>#REF!</v>
      </c>
      <c r="BG104" s="45" t="e">
        <f t="shared" si="148"/>
        <v>#REF!</v>
      </c>
      <c r="BH104" s="45" t="e">
        <f t="shared" si="149"/>
        <v>#REF!</v>
      </c>
      <c r="BI104" s="45" t="e">
        <f t="shared" si="150"/>
        <v>#REF!</v>
      </c>
      <c r="BJ104" s="45" t="e">
        <f t="shared" si="151"/>
        <v>#REF!</v>
      </c>
      <c r="BK104" s="45"/>
      <c r="BL104" s="102"/>
      <c r="BO104" s="45" t="e">
        <f t="shared" ref="BO104:CL104" si="212">SUM(AM2:AM241)</f>
        <v>#REF!</v>
      </c>
      <c r="BP104" s="45" t="e">
        <f t="shared" si="212"/>
        <v>#REF!</v>
      </c>
      <c r="BQ104" s="45" t="e">
        <f t="shared" si="212"/>
        <v>#REF!</v>
      </c>
      <c r="BR104" s="45" t="e">
        <f t="shared" si="212"/>
        <v>#REF!</v>
      </c>
      <c r="BS104" s="45" t="e">
        <f t="shared" si="212"/>
        <v>#REF!</v>
      </c>
      <c r="BT104" s="45" t="e">
        <f t="shared" si="212"/>
        <v>#REF!</v>
      </c>
      <c r="BU104" s="45" t="e">
        <f t="shared" si="212"/>
        <v>#REF!</v>
      </c>
      <c r="BV104" s="45" t="e">
        <f t="shared" si="212"/>
        <v>#REF!</v>
      </c>
      <c r="BW104" s="45" t="e">
        <f t="shared" si="212"/>
        <v>#REF!</v>
      </c>
      <c r="BX104" s="45" t="e">
        <f t="shared" si="212"/>
        <v>#REF!</v>
      </c>
      <c r="BY104" s="45" t="e">
        <f t="shared" si="212"/>
        <v>#REF!</v>
      </c>
      <c r="BZ104" s="45" t="e">
        <f t="shared" si="212"/>
        <v>#REF!</v>
      </c>
      <c r="CA104" s="45" t="e">
        <f t="shared" si="212"/>
        <v>#REF!</v>
      </c>
      <c r="CB104" s="45" t="e">
        <f t="shared" si="212"/>
        <v>#REF!</v>
      </c>
      <c r="CC104" s="45" t="e">
        <f t="shared" si="212"/>
        <v>#REF!</v>
      </c>
      <c r="CD104" s="45" t="e">
        <f t="shared" si="212"/>
        <v>#REF!</v>
      </c>
      <c r="CE104" s="45" t="e">
        <f t="shared" si="212"/>
        <v>#REF!</v>
      </c>
      <c r="CF104" s="45" t="e">
        <f t="shared" si="212"/>
        <v>#REF!</v>
      </c>
      <c r="CG104" s="45" t="e">
        <f t="shared" si="212"/>
        <v>#REF!</v>
      </c>
      <c r="CH104" s="45" t="e">
        <f t="shared" si="212"/>
        <v>#REF!</v>
      </c>
      <c r="CI104" s="45" t="e">
        <f t="shared" si="212"/>
        <v>#REF!</v>
      </c>
      <c r="CJ104" s="45" t="e">
        <f t="shared" si="212"/>
        <v>#REF!</v>
      </c>
      <c r="CK104" s="45" t="e">
        <f t="shared" si="212"/>
        <v>#REF!</v>
      </c>
      <c r="CL104" s="45" t="e">
        <f t="shared" si="212"/>
        <v>#REF!</v>
      </c>
      <c r="CN104" s="106" t="e">
        <f t="shared" si="207"/>
        <v>#REF!</v>
      </c>
      <c r="CO104" s="106">
        <v>103</v>
      </c>
      <c r="CP104" s="101" t="e">
        <f t="shared" si="208"/>
        <v>#REF!</v>
      </c>
      <c r="CQ104" s="101" t="e">
        <f>CP104+COUNTIF($CP$2:CP104,CP104)-1</f>
        <v>#REF!</v>
      </c>
      <c r="CR104" s="103" t="str">
        <f t="shared" si="176"/>
        <v>Iraq</v>
      </c>
      <c r="CS104" s="71" t="e">
        <f t="shared" si="209"/>
        <v>#REF!</v>
      </c>
      <c r="CT104" s="45" t="e">
        <f t="shared" si="177"/>
        <v>#REF!</v>
      </c>
      <c r="CU104" s="45" t="e">
        <f t="shared" si="178"/>
        <v>#REF!</v>
      </c>
      <c r="CV104" s="45" t="e">
        <f t="shared" si="179"/>
        <v>#REF!</v>
      </c>
      <c r="CW104" s="45" t="e">
        <f t="shared" si="180"/>
        <v>#REF!</v>
      </c>
      <c r="CX104" s="45" t="e">
        <f t="shared" si="181"/>
        <v>#REF!</v>
      </c>
      <c r="CY104" s="45" t="e">
        <f t="shared" si="182"/>
        <v>#REF!</v>
      </c>
      <c r="CZ104" s="45" t="e">
        <f t="shared" si="183"/>
        <v>#REF!</v>
      </c>
      <c r="DA104" s="45" t="e">
        <f t="shared" si="184"/>
        <v>#REF!</v>
      </c>
      <c r="DB104" s="45" t="e">
        <f t="shared" si="185"/>
        <v>#REF!</v>
      </c>
      <c r="DC104" s="45" t="e">
        <f t="shared" si="186"/>
        <v>#REF!</v>
      </c>
      <c r="DD104" s="45" t="e">
        <f t="shared" si="187"/>
        <v>#REF!</v>
      </c>
      <c r="DE104" s="45" t="e">
        <f t="shared" si="188"/>
        <v>#REF!</v>
      </c>
      <c r="DF104" s="45" t="e">
        <f t="shared" si="189"/>
        <v>#REF!</v>
      </c>
      <c r="DG104" s="45" t="e">
        <f t="shared" si="190"/>
        <v>#REF!</v>
      </c>
      <c r="DH104" s="45" t="e">
        <f t="shared" si="191"/>
        <v>#REF!</v>
      </c>
      <c r="DI104" s="45" t="e">
        <f t="shared" si="192"/>
        <v>#REF!</v>
      </c>
      <c r="DJ104" s="45" t="e">
        <f t="shared" si="193"/>
        <v>#REF!</v>
      </c>
      <c r="DK104" s="45" t="e">
        <f t="shared" si="194"/>
        <v>#REF!</v>
      </c>
      <c r="DL104" s="45" t="e">
        <f t="shared" si="195"/>
        <v>#REF!</v>
      </c>
      <c r="DM104" s="45" t="e">
        <f t="shared" si="196"/>
        <v>#REF!</v>
      </c>
      <c r="DN104" s="45" t="e">
        <f t="shared" si="197"/>
        <v>#REF!</v>
      </c>
      <c r="DO104" s="45" t="e">
        <f t="shared" si="198"/>
        <v>#REF!</v>
      </c>
      <c r="DP104" s="45" t="e">
        <f t="shared" si="199"/>
        <v>#REF!</v>
      </c>
      <c r="DQ104" s="45" t="e">
        <f t="shared" si="200"/>
        <v>#REF!</v>
      </c>
    </row>
    <row r="105" spans="1:121">
      <c r="A105" s="101">
        <v>104</v>
      </c>
      <c r="B105" s="135" t="e">
        <f t="shared" si="201"/>
        <v>#REF!</v>
      </c>
      <c r="C105" s="136" t="e">
        <f>B105+COUNTIF(B$2:$B105,B105)-1</f>
        <v>#REF!</v>
      </c>
      <c r="D105" s="137" t="str">
        <f>Tables!AI105</f>
        <v>Ireland</v>
      </c>
      <c r="E105" s="138" t="e">
        <f t="shared" si="202"/>
        <v>#REF!</v>
      </c>
      <c r="F105" s="47" t="e">
        <f>SUMIFS(#REF!,#REF!,'Graph Tables'!$D105)</f>
        <v>#REF!</v>
      </c>
      <c r="G105" s="47" t="e">
        <f>SUMIFS(#REF!,#REF!,'Graph Tables'!$D105)</f>
        <v>#REF!</v>
      </c>
      <c r="H105" s="47" t="e">
        <f>SUMIFS(#REF!,#REF!,'Graph Tables'!$D105)</f>
        <v>#REF!</v>
      </c>
      <c r="I105" s="47" t="e">
        <f>SUMIFS(#REF!,#REF!,'Graph Tables'!$D105)</f>
        <v>#REF!</v>
      </c>
      <c r="J105" s="47" t="e">
        <f>SUMIFS(#REF!,#REF!,'Graph Tables'!$D105)</f>
        <v>#REF!</v>
      </c>
      <c r="K105" s="47" t="e">
        <f>SUMIFS(#REF!,#REF!,'Graph Tables'!$D105)</f>
        <v>#REF!</v>
      </c>
      <c r="L105" s="47" t="e">
        <f>SUMIFS(#REF!,#REF!,'Graph Tables'!$D105)</f>
        <v>#REF!</v>
      </c>
      <c r="M105" s="47" t="e">
        <f>SUMIFS(#REF!,#REF!,'Graph Tables'!$D105)</f>
        <v>#REF!</v>
      </c>
      <c r="N105" s="47" t="e">
        <f>SUMIFS(#REF!,#REF!,'Graph Tables'!$D105)</f>
        <v>#REF!</v>
      </c>
      <c r="O105" s="47" t="e">
        <f>SUMIFS(#REF!,#REF!,'Graph Tables'!$D105)</f>
        <v>#REF!</v>
      </c>
      <c r="P105" s="47" t="e">
        <f>SUMIFS(#REF!,#REF!,'Graph Tables'!$D105)</f>
        <v>#REF!</v>
      </c>
      <c r="Q105" s="47" t="e">
        <f>SUMIFS(#REF!,#REF!,'Graph Tables'!$D105)</f>
        <v>#REF!</v>
      </c>
      <c r="R105" s="47" t="e">
        <f>SUMIFS(#REF!,#REF!,'Graph Tables'!$D105)</f>
        <v>#REF!</v>
      </c>
      <c r="S105" s="47" t="e">
        <f>SUMIFS(#REF!,#REF!,'Graph Tables'!$D105)</f>
        <v>#REF!</v>
      </c>
      <c r="T105" s="47" t="e">
        <f>SUMIFS(#REF!,#REF!,'Graph Tables'!$D105)</f>
        <v>#REF!</v>
      </c>
      <c r="U105" s="47" t="e">
        <f>SUMIFS(#REF!,#REF!,'Graph Tables'!$D105)</f>
        <v>#REF!</v>
      </c>
      <c r="V105" s="47" t="e">
        <f>SUMIFS(#REF!,#REF!,'Graph Tables'!$D105)</f>
        <v>#REF!</v>
      </c>
      <c r="W105" s="47" t="e">
        <f>SUMIFS(#REF!,#REF!,'Graph Tables'!$D105)</f>
        <v>#REF!</v>
      </c>
      <c r="X105" s="47" t="e">
        <f>SUMIFS(#REF!,#REF!,'Graph Tables'!$D105)</f>
        <v>#REF!</v>
      </c>
      <c r="Y105" s="47" t="e">
        <f>SUMIFS(#REF!,#REF!,'Graph Tables'!$D105)</f>
        <v>#REF!</v>
      </c>
      <c r="Z105" s="47" t="e">
        <f>SUMIFS(#REF!,#REF!,'Graph Tables'!$D105)</f>
        <v>#REF!</v>
      </c>
      <c r="AA105" s="47" t="e">
        <f>SUMIFS(#REF!,#REF!,'Graph Tables'!$D105)</f>
        <v>#REF!</v>
      </c>
      <c r="AB105" s="47" t="e">
        <f>SUMIFS(#REF!,#REF!,'Graph Tables'!$D105)</f>
        <v>#REF!</v>
      </c>
      <c r="AC105" s="47" t="e">
        <f>SUMIFS(#REF!,#REF!,'Graph Tables'!$D105)</f>
        <v>#REF!</v>
      </c>
      <c r="AD105" s="47"/>
      <c r="AH105" s="47"/>
      <c r="AI105" s="101" t="e">
        <f t="shared" si="204"/>
        <v>#REF!</v>
      </c>
      <c r="AJ105" s="101" t="e">
        <f>AI105+COUNTIF(AI$2:$AI105,AI105)-1</f>
        <v>#REF!</v>
      </c>
      <c r="AK105" s="103" t="str">
        <f t="shared" si="127"/>
        <v>Ireland</v>
      </c>
      <c r="AL105" s="71" t="e">
        <f t="shared" si="205"/>
        <v>#REF!</v>
      </c>
      <c r="AM105" s="45" t="e">
        <f t="shared" si="128"/>
        <v>#REF!</v>
      </c>
      <c r="AN105" s="45" t="e">
        <f t="shared" si="129"/>
        <v>#REF!</v>
      </c>
      <c r="AO105" s="45" t="e">
        <f t="shared" si="130"/>
        <v>#REF!</v>
      </c>
      <c r="AP105" s="45" t="e">
        <f t="shared" si="131"/>
        <v>#REF!</v>
      </c>
      <c r="AQ105" s="45" t="e">
        <f t="shared" si="132"/>
        <v>#REF!</v>
      </c>
      <c r="AR105" s="45" t="e">
        <f t="shared" si="133"/>
        <v>#REF!</v>
      </c>
      <c r="AS105" s="45" t="e">
        <f t="shared" si="134"/>
        <v>#REF!</v>
      </c>
      <c r="AT105" s="45" t="e">
        <f t="shared" si="135"/>
        <v>#REF!</v>
      </c>
      <c r="AU105" s="45" t="e">
        <f t="shared" si="136"/>
        <v>#REF!</v>
      </c>
      <c r="AV105" s="45" t="e">
        <f t="shared" si="137"/>
        <v>#REF!</v>
      </c>
      <c r="AW105" s="45" t="e">
        <f t="shared" si="138"/>
        <v>#REF!</v>
      </c>
      <c r="AX105" s="45" t="e">
        <f t="shared" si="139"/>
        <v>#REF!</v>
      </c>
      <c r="AY105" s="45" t="e">
        <f t="shared" si="140"/>
        <v>#REF!</v>
      </c>
      <c r="AZ105" s="45" t="e">
        <f t="shared" si="141"/>
        <v>#REF!</v>
      </c>
      <c r="BA105" s="45" t="e">
        <f t="shared" si="142"/>
        <v>#REF!</v>
      </c>
      <c r="BB105" s="45" t="e">
        <f t="shared" si="143"/>
        <v>#REF!</v>
      </c>
      <c r="BC105" s="45" t="e">
        <f t="shared" si="144"/>
        <v>#REF!</v>
      </c>
      <c r="BD105" s="45" t="e">
        <f t="shared" si="145"/>
        <v>#REF!</v>
      </c>
      <c r="BE105" s="45" t="e">
        <f t="shared" si="146"/>
        <v>#REF!</v>
      </c>
      <c r="BF105" s="45" t="e">
        <f t="shared" si="147"/>
        <v>#REF!</v>
      </c>
      <c r="BG105" s="45" t="e">
        <f t="shared" si="148"/>
        <v>#REF!</v>
      </c>
      <c r="BH105" s="45" t="e">
        <f t="shared" si="149"/>
        <v>#REF!</v>
      </c>
      <c r="BI105" s="45" t="e">
        <f t="shared" si="150"/>
        <v>#REF!</v>
      </c>
      <c r="BJ105" s="45" t="e">
        <f t="shared" si="151"/>
        <v>#REF!</v>
      </c>
      <c r="BK105" s="45"/>
      <c r="BL105" s="102"/>
      <c r="BO105" s="104">
        <v>1</v>
      </c>
      <c r="BP105" s="104">
        <v>2</v>
      </c>
      <c r="BQ105" s="104">
        <v>3</v>
      </c>
      <c r="BR105" s="104">
        <v>4</v>
      </c>
      <c r="BS105" s="104">
        <v>5</v>
      </c>
      <c r="BT105" s="104">
        <v>6</v>
      </c>
      <c r="BU105" s="104">
        <v>7</v>
      </c>
      <c r="BV105" s="104">
        <v>8</v>
      </c>
      <c r="BW105" s="104">
        <v>9</v>
      </c>
      <c r="BX105" s="104">
        <v>10</v>
      </c>
      <c r="BY105" s="104">
        <v>11</v>
      </c>
      <c r="BZ105" s="104">
        <v>12</v>
      </c>
      <c r="CA105" s="104">
        <v>13</v>
      </c>
      <c r="CB105" s="104">
        <v>14</v>
      </c>
      <c r="CC105" s="104">
        <v>15</v>
      </c>
      <c r="CD105" s="104">
        <v>16</v>
      </c>
      <c r="CE105" s="104">
        <v>17</v>
      </c>
      <c r="CF105" s="104">
        <v>18</v>
      </c>
      <c r="CG105" s="104">
        <v>19</v>
      </c>
      <c r="CH105" s="104">
        <v>20</v>
      </c>
      <c r="CI105" s="104">
        <v>21</v>
      </c>
      <c r="CJ105" s="104">
        <v>22</v>
      </c>
      <c r="CK105" s="104">
        <v>23</v>
      </c>
      <c r="CL105" s="104">
        <v>24</v>
      </c>
      <c r="CN105" s="106" t="e">
        <f t="shared" si="207"/>
        <v>#REF!</v>
      </c>
      <c r="CO105" s="106">
        <v>104</v>
      </c>
      <c r="CP105" s="101" t="e">
        <f t="shared" si="208"/>
        <v>#REF!</v>
      </c>
      <c r="CQ105" s="101" t="e">
        <f>CP105+COUNTIF($CP$2:CP105,CP105)-1</f>
        <v>#REF!</v>
      </c>
      <c r="CR105" s="103" t="str">
        <f t="shared" si="176"/>
        <v>Ireland</v>
      </c>
      <c r="CS105" s="71" t="e">
        <f t="shared" si="209"/>
        <v>#REF!</v>
      </c>
      <c r="CT105" s="45" t="e">
        <f t="shared" si="177"/>
        <v>#REF!</v>
      </c>
      <c r="CU105" s="45" t="e">
        <f t="shared" si="178"/>
        <v>#REF!</v>
      </c>
      <c r="CV105" s="45" t="e">
        <f t="shared" si="179"/>
        <v>#REF!</v>
      </c>
      <c r="CW105" s="45" t="e">
        <f t="shared" si="180"/>
        <v>#REF!</v>
      </c>
      <c r="CX105" s="45" t="e">
        <f t="shared" si="181"/>
        <v>#REF!</v>
      </c>
      <c r="CY105" s="45" t="e">
        <f t="shared" si="182"/>
        <v>#REF!</v>
      </c>
      <c r="CZ105" s="45" t="e">
        <f t="shared" si="183"/>
        <v>#REF!</v>
      </c>
      <c r="DA105" s="45" t="e">
        <f t="shared" si="184"/>
        <v>#REF!</v>
      </c>
      <c r="DB105" s="45" t="e">
        <f t="shared" si="185"/>
        <v>#REF!</v>
      </c>
      <c r="DC105" s="45" t="e">
        <f t="shared" si="186"/>
        <v>#REF!</v>
      </c>
      <c r="DD105" s="45" t="e">
        <f t="shared" si="187"/>
        <v>#REF!</v>
      </c>
      <c r="DE105" s="45" t="e">
        <f t="shared" si="188"/>
        <v>#REF!</v>
      </c>
      <c r="DF105" s="45" t="e">
        <f t="shared" si="189"/>
        <v>#REF!</v>
      </c>
      <c r="DG105" s="45" t="e">
        <f t="shared" si="190"/>
        <v>#REF!</v>
      </c>
      <c r="DH105" s="45" t="e">
        <f t="shared" si="191"/>
        <v>#REF!</v>
      </c>
      <c r="DI105" s="45" t="e">
        <f t="shared" si="192"/>
        <v>#REF!</v>
      </c>
      <c r="DJ105" s="45" t="e">
        <f t="shared" si="193"/>
        <v>#REF!</v>
      </c>
      <c r="DK105" s="45" t="e">
        <f t="shared" si="194"/>
        <v>#REF!</v>
      </c>
      <c r="DL105" s="45" t="e">
        <f t="shared" si="195"/>
        <v>#REF!</v>
      </c>
      <c r="DM105" s="45" t="e">
        <f t="shared" si="196"/>
        <v>#REF!</v>
      </c>
      <c r="DN105" s="45" t="e">
        <f t="shared" si="197"/>
        <v>#REF!</v>
      </c>
      <c r="DO105" s="45" t="e">
        <f t="shared" si="198"/>
        <v>#REF!</v>
      </c>
      <c r="DP105" s="45" t="e">
        <f t="shared" si="199"/>
        <v>#REF!</v>
      </c>
      <c r="DQ105" s="45" t="e">
        <f t="shared" si="200"/>
        <v>#REF!</v>
      </c>
    </row>
    <row r="106" spans="1:121">
      <c r="A106" s="101">
        <v>105</v>
      </c>
      <c r="B106" s="135" t="e">
        <f t="shared" si="201"/>
        <v>#REF!</v>
      </c>
      <c r="C106" s="136" t="e">
        <f>B106+COUNTIF(B$2:$B106,B106)-1</f>
        <v>#REF!</v>
      </c>
      <c r="D106" s="137" t="str">
        <f>Tables!AI106</f>
        <v>Israel</v>
      </c>
      <c r="E106" s="138" t="e">
        <f t="shared" si="202"/>
        <v>#REF!</v>
      </c>
      <c r="F106" s="47" t="e">
        <f>SUMIFS(#REF!,#REF!,'Graph Tables'!$D106)</f>
        <v>#REF!</v>
      </c>
      <c r="G106" s="47" t="e">
        <f>SUMIFS(#REF!,#REF!,'Graph Tables'!$D106)</f>
        <v>#REF!</v>
      </c>
      <c r="H106" s="47" t="e">
        <f>SUMIFS(#REF!,#REF!,'Graph Tables'!$D106)</f>
        <v>#REF!</v>
      </c>
      <c r="I106" s="47" t="e">
        <f>SUMIFS(#REF!,#REF!,'Graph Tables'!$D106)</f>
        <v>#REF!</v>
      </c>
      <c r="J106" s="47" t="e">
        <f>SUMIFS(#REF!,#REF!,'Graph Tables'!$D106)</f>
        <v>#REF!</v>
      </c>
      <c r="K106" s="47" t="e">
        <f>SUMIFS(#REF!,#REF!,'Graph Tables'!$D106)</f>
        <v>#REF!</v>
      </c>
      <c r="L106" s="47" t="e">
        <f>SUMIFS(#REF!,#REF!,'Graph Tables'!$D106)</f>
        <v>#REF!</v>
      </c>
      <c r="M106" s="47" t="e">
        <f>SUMIFS(#REF!,#REF!,'Graph Tables'!$D106)</f>
        <v>#REF!</v>
      </c>
      <c r="N106" s="47" t="e">
        <f>SUMIFS(#REF!,#REF!,'Graph Tables'!$D106)</f>
        <v>#REF!</v>
      </c>
      <c r="O106" s="47" t="e">
        <f>SUMIFS(#REF!,#REF!,'Graph Tables'!$D106)</f>
        <v>#REF!</v>
      </c>
      <c r="P106" s="47" t="e">
        <f>SUMIFS(#REF!,#REF!,'Graph Tables'!$D106)</f>
        <v>#REF!</v>
      </c>
      <c r="Q106" s="47" t="e">
        <f>SUMIFS(#REF!,#REF!,'Graph Tables'!$D106)</f>
        <v>#REF!</v>
      </c>
      <c r="R106" s="47" t="e">
        <f>SUMIFS(#REF!,#REF!,'Graph Tables'!$D106)</f>
        <v>#REF!</v>
      </c>
      <c r="S106" s="47" t="e">
        <f>SUMIFS(#REF!,#REF!,'Graph Tables'!$D106)</f>
        <v>#REF!</v>
      </c>
      <c r="T106" s="47" t="e">
        <f>SUMIFS(#REF!,#REF!,'Graph Tables'!$D106)</f>
        <v>#REF!</v>
      </c>
      <c r="U106" s="47" t="e">
        <f>SUMIFS(#REF!,#REF!,'Graph Tables'!$D106)</f>
        <v>#REF!</v>
      </c>
      <c r="V106" s="47" t="e">
        <f>SUMIFS(#REF!,#REF!,'Graph Tables'!$D106)</f>
        <v>#REF!</v>
      </c>
      <c r="W106" s="47" t="e">
        <f>SUMIFS(#REF!,#REF!,'Graph Tables'!$D106)</f>
        <v>#REF!</v>
      </c>
      <c r="X106" s="47" t="e">
        <f>SUMIFS(#REF!,#REF!,'Graph Tables'!$D106)</f>
        <v>#REF!</v>
      </c>
      <c r="Y106" s="47" t="e">
        <f>SUMIFS(#REF!,#REF!,'Graph Tables'!$D106)</f>
        <v>#REF!</v>
      </c>
      <c r="Z106" s="47" t="e">
        <f>SUMIFS(#REF!,#REF!,'Graph Tables'!$D106)</f>
        <v>#REF!</v>
      </c>
      <c r="AA106" s="47" t="e">
        <f>SUMIFS(#REF!,#REF!,'Graph Tables'!$D106)</f>
        <v>#REF!</v>
      </c>
      <c r="AB106" s="47" t="e">
        <f>SUMIFS(#REF!,#REF!,'Graph Tables'!$D106)</f>
        <v>#REF!</v>
      </c>
      <c r="AC106" s="47" t="e">
        <f>SUMIFS(#REF!,#REF!,'Graph Tables'!$D106)</f>
        <v>#REF!</v>
      </c>
      <c r="AD106" s="47"/>
      <c r="AH106" s="47"/>
      <c r="AI106" s="101" t="e">
        <f t="shared" si="204"/>
        <v>#REF!</v>
      </c>
      <c r="AJ106" s="101" t="e">
        <f>AI106+COUNTIF(AI$2:$AI106,AI106)-1</f>
        <v>#REF!</v>
      </c>
      <c r="AK106" s="103" t="str">
        <f t="shared" si="127"/>
        <v>Israel</v>
      </c>
      <c r="AL106" s="71" t="e">
        <f t="shared" si="205"/>
        <v>#REF!</v>
      </c>
      <c r="AM106" s="45" t="e">
        <f t="shared" si="128"/>
        <v>#REF!</v>
      </c>
      <c r="AN106" s="45" t="e">
        <f t="shared" si="129"/>
        <v>#REF!</v>
      </c>
      <c r="AO106" s="45" t="e">
        <f t="shared" si="130"/>
        <v>#REF!</v>
      </c>
      <c r="AP106" s="45" t="e">
        <f t="shared" si="131"/>
        <v>#REF!</v>
      </c>
      <c r="AQ106" s="45" t="e">
        <f t="shared" si="132"/>
        <v>#REF!</v>
      </c>
      <c r="AR106" s="45" t="e">
        <f t="shared" si="133"/>
        <v>#REF!</v>
      </c>
      <c r="AS106" s="45" t="e">
        <f t="shared" si="134"/>
        <v>#REF!</v>
      </c>
      <c r="AT106" s="45" t="e">
        <f t="shared" si="135"/>
        <v>#REF!</v>
      </c>
      <c r="AU106" s="45" t="e">
        <f t="shared" si="136"/>
        <v>#REF!</v>
      </c>
      <c r="AV106" s="45" t="e">
        <f t="shared" si="137"/>
        <v>#REF!</v>
      </c>
      <c r="AW106" s="45" t="e">
        <f t="shared" si="138"/>
        <v>#REF!</v>
      </c>
      <c r="AX106" s="45" t="e">
        <f t="shared" si="139"/>
        <v>#REF!</v>
      </c>
      <c r="AY106" s="45" t="e">
        <f t="shared" si="140"/>
        <v>#REF!</v>
      </c>
      <c r="AZ106" s="45" t="e">
        <f t="shared" si="141"/>
        <v>#REF!</v>
      </c>
      <c r="BA106" s="45" t="e">
        <f t="shared" si="142"/>
        <v>#REF!</v>
      </c>
      <c r="BB106" s="45" t="e">
        <f t="shared" si="143"/>
        <v>#REF!</v>
      </c>
      <c r="BC106" s="45" t="e">
        <f t="shared" si="144"/>
        <v>#REF!</v>
      </c>
      <c r="BD106" s="45" t="e">
        <f t="shared" si="145"/>
        <v>#REF!</v>
      </c>
      <c r="BE106" s="45" t="e">
        <f t="shared" si="146"/>
        <v>#REF!</v>
      </c>
      <c r="BF106" s="45" t="e">
        <f t="shared" si="147"/>
        <v>#REF!</v>
      </c>
      <c r="BG106" s="45" t="e">
        <f t="shared" si="148"/>
        <v>#REF!</v>
      </c>
      <c r="BH106" s="45" t="e">
        <f t="shared" si="149"/>
        <v>#REF!</v>
      </c>
      <c r="BI106" s="45" t="e">
        <f t="shared" si="150"/>
        <v>#REF!</v>
      </c>
      <c r="BJ106" s="45" t="e">
        <f t="shared" si="151"/>
        <v>#REF!</v>
      </c>
      <c r="BK106" s="45"/>
      <c r="BL106" s="102"/>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70"/>
      <c r="CN106" s="106" t="e">
        <f t="shared" si="207"/>
        <v>#REF!</v>
      </c>
      <c r="CO106" s="106">
        <v>105</v>
      </c>
      <c r="CP106" s="101" t="e">
        <f t="shared" si="208"/>
        <v>#REF!</v>
      </c>
      <c r="CQ106" s="101" t="e">
        <f>CP106+COUNTIF($CP$2:CP106,CP106)-1</f>
        <v>#REF!</v>
      </c>
      <c r="CR106" s="103" t="str">
        <f t="shared" si="176"/>
        <v>Israel</v>
      </c>
      <c r="CS106" s="71" t="e">
        <f t="shared" si="209"/>
        <v>#REF!</v>
      </c>
      <c r="CT106" s="45" t="e">
        <f t="shared" si="177"/>
        <v>#REF!</v>
      </c>
      <c r="CU106" s="45" t="e">
        <f t="shared" si="178"/>
        <v>#REF!</v>
      </c>
      <c r="CV106" s="45" t="e">
        <f t="shared" si="179"/>
        <v>#REF!</v>
      </c>
      <c r="CW106" s="45" t="e">
        <f t="shared" si="180"/>
        <v>#REF!</v>
      </c>
      <c r="CX106" s="45" t="e">
        <f t="shared" si="181"/>
        <v>#REF!</v>
      </c>
      <c r="CY106" s="45" t="e">
        <f t="shared" si="182"/>
        <v>#REF!</v>
      </c>
      <c r="CZ106" s="45" t="e">
        <f t="shared" si="183"/>
        <v>#REF!</v>
      </c>
      <c r="DA106" s="45" t="e">
        <f t="shared" si="184"/>
        <v>#REF!</v>
      </c>
      <c r="DB106" s="45" t="e">
        <f t="shared" si="185"/>
        <v>#REF!</v>
      </c>
      <c r="DC106" s="45" t="e">
        <f t="shared" si="186"/>
        <v>#REF!</v>
      </c>
      <c r="DD106" s="45" t="e">
        <f t="shared" si="187"/>
        <v>#REF!</v>
      </c>
      <c r="DE106" s="45" t="e">
        <f t="shared" si="188"/>
        <v>#REF!</v>
      </c>
      <c r="DF106" s="45" t="e">
        <f t="shared" si="189"/>
        <v>#REF!</v>
      </c>
      <c r="DG106" s="45" t="e">
        <f t="shared" si="190"/>
        <v>#REF!</v>
      </c>
      <c r="DH106" s="45" t="e">
        <f t="shared" si="191"/>
        <v>#REF!</v>
      </c>
      <c r="DI106" s="45" t="e">
        <f t="shared" si="192"/>
        <v>#REF!</v>
      </c>
      <c r="DJ106" s="45" t="e">
        <f t="shared" si="193"/>
        <v>#REF!</v>
      </c>
      <c r="DK106" s="45" t="e">
        <f t="shared" si="194"/>
        <v>#REF!</v>
      </c>
      <c r="DL106" s="45" t="e">
        <f t="shared" si="195"/>
        <v>#REF!</v>
      </c>
      <c r="DM106" s="45" t="e">
        <f t="shared" si="196"/>
        <v>#REF!</v>
      </c>
      <c r="DN106" s="45" t="e">
        <f t="shared" si="197"/>
        <v>#REF!</v>
      </c>
      <c r="DO106" s="45" t="e">
        <f t="shared" si="198"/>
        <v>#REF!</v>
      </c>
      <c r="DP106" s="45" t="e">
        <f t="shared" si="199"/>
        <v>#REF!</v>
      </c>
      <c r="DQ106" s="45" t="e">
        <f t="shared" si="200"/>
        <v>#REF!</v>
      </c>
    </row>
    <row r="107" spans="1:121">
      <c r="A107" s="101">
        <v>106</v>
      </c>
      <c r="B107" s="135" t="e">
        <f t="shared" si="201"/>
        <v>#REF!</v>
      </c>
      <c r="C107" s="136" t="e">
        <f>B107+COUNTIF(B$2:$B107,B107)-1</f>
        <v>#REF!</v>
      </c>
      <c r="D107" s="137" t="str">
        <f>Tables!AI107</f>
        <v>Italy</v>
      </c>
      <c r="E107" s="138" t="e">
        <f t="shared" si="202"/>
        <v>#REF!</v>
      </c>
      <c r="F107" s="47" t="e">
        <f>SUMIFS(#REF!,#REF!,'Graph Tables'!$D107)</f>
        <v>#REF!</v>
      </c>
      <c r="G107" s="47" t="e">
        <f>SUMIFS(#REF!,#REF!,'Graph Tables'!$D107)</f>
        <v>#REF!</v>
      </c>
      <c r="H107" s="47" t="e">
        <f>SUMIFS(#REF!,#REF!,'Graph Tables'!$D107)</f>
        <v>#REF!</v>
      </c>
      <c r="I107" s="47" t="e">
        <f>SUMIFS(#REF!,#REF!,'Graph Tables'!$D107)</f>
        <v>#REF!</v>
      </c>
      <c r="J107" s="47" t="e">
        <f>SUMIFS(#REF!,#REF!,'Graph Tables'!$D107)</f>
        <v>#REF!</v>
      </c>
      <c r="K107" s="47" t="e">
        <f>SUMIFS(#REF!,#REF!,'Graph Tables'!$D107)</f>
        <v>#REF!</v>
      </c>
      <c r="L107" s="47" t="e">
        <f>SUMIFS(#REF!,#REF!,'Graph Tables'!$D107)</f>
        <v>#REF!</v>
      </c>
      <c r="M107" s="47" t="e">
        <f>SUMIFS(#REF!,#REF!,'Graph Tables'!$D107)</f>
        <v>#REF!</v>
      </c>
      <c r="N107" s="47" t="e">
        <f>SUMIFS(#REF!,#REF!,'Graph Tables'!$D107)</f>
        <v>#REF!</v>
      </c>
      <c r="O107" s="47" t="e">
        <f>SUMIFS(#REF!,#REF!,'Graph Tables'!$D107)</f>
        <v>#REF!</v>
      </c>
      <c r="P107" s="47" t="e">
        <f>SUMIFS(#REF!,#REF!,'Graph Tables'!$D107)</f>
        <v>#REF!</v>
      </c>
      <c r="Q107" s="47" t="e">
        <f>SUMIFS(#REF!,#REF!,'Graph Tables'!$D107)</f>
        <v>#REF!</v>
      </c>
      <c r="R107" s="47" t="e">
        <f>SUMIFS(#REF!,#REF!,'Graph Tables'!$D107)</f>
        <v>#REF!</v>
      </c>
      <c r="S107" s="47" t="e">
        <f>SUMIFS(#REF!,#REF!,'Graph Tables'!$D107)</f>
        <v>#REF!</v>
      </c>
      <c r="T107" s="47" t="e">
        <f>SUMIFS(#REF!,#REF!,'Graph Tables'!$D107)</f>
        <v>#REF!</v>
      </c>
      <c r="U107" s="47" t="e">
        <f>SUMIFS(#REF!,#REF!,'Graph Tables'!$D107)</f>
        <v>#REF!</v>
      </c>
      <c r="V107" s="47" t="e">
        <f>SUMIFS(#REF!,#REF!,'Graph Tables'!$D107)</f>
        <v>#REF!</v>
      </c>
      <c r="W107" s="47" t="e">
        <f>SUMIFS(#REF!,#REF!,'Graph Tables'!$D107)</f>
        <v>#REF!</v>
      </c>
      <c r="X107" s="47" t="e">
        <f>SUMIFS(#REF!,#REF!,'Graph Tables'!$D107)</f>
        <v>#REF!</v>
      </c>
      <c r="Y107" s="47" t="e">
        <f>SUMIFS(#REF!,#REF!,'Graph Tables'!$D107)</f>
        <v>#REF!</v>
      </c>
      <c r="Z107" s="47" t="e">
        <f>SUMIFS(#REF!,#REF!,'Graph Tables'!$D107)</f>
        <v>#REF!</v>
      </c>
      <c r="AA107" s="47" t="e">
        <f>SUMIFS(#REF!,#REF!,'Graph Tables'!$D107)</f>
        <v>#REF!</v>
      </c>
      <c r="AB107" s="47" t="e">
        <f>SUMIFS(#REF!,#REF!,'Graph Tables'!$D107)</f>
        <v>#REF!</v>
      </c>
      <c r="AC107" s="47" t="e">
        <f>SUMIFS(#REF!,#REF!,'Graph Tables'!$D107)</f>
        <v>#REF!</v>
      </c>
      <c r="AD107" s="47"/>
      <c r="AH107" s="47"/>
      <c r="AI107" s="101" t="e">
        <f t="shared" si="204"/>
        <v>#REF!</v>
      </c>
      <c r="AJ107" s="101" t="e">
        <f>AI107+COUNTIF(AI$2:$AI107,AI107)-1</f>
        <v>#REF!</v>
      </c>
      <c r="AK107" s="103" t="str">
        <f t="shared" si="127"/>
        <v>Italy</v>
      </c>
      <c r="AL107" s="71" t="e">
        <f t="shared" si="205"/>
        <v>#REF!</v>
      </c>
      <c r="AM107" s="45" t="e">
        <f t="shared" si="128"/>
        <v>#REF!</v>
      </c>
      <c r="AN107" s="45" t="e">
        <f t="shared" si="129"/>
        <v>#REF!</v>
      </c>
      <c r="AO107" s="45" t="e">
        <f t="shared" si="130"/>
        <v>#REF!</v>
      </c>
      <c r="AP107" s="45" t="e">
        <f t="shared" si="131"/>
        <v>#REF!</v>
      </c>
      <c r="AQ107" s="45" t="e">
        <f t="shared" si="132"/>
        <v>#REF!</v>
      </c>
      <c r="AR107" s="45" t="e">
        <f t="shared" si="133"/>
        <v>#REF!</v>
      </c>
      <c r="AS107" s="45" t="e">
        <f t="shared" si="134"/>
        <v>#REF!</v>
      </c>
      <c r="AT107" s="45" t="e">
        <f t="shared" si="135"/>
        <v>#REF!</v>
      </c>
      <c r="AU107" s="45" t="e">
        <f t="shared" si="136"/>
        <v>#REF!</v>
      </c>
      <c r="AV107" s="45" t="e">
        <f t="shared" si="137"/>
        <v>#REF!</v>
      </c>
      <c r="AW107" s="45" t="e">
        <f t="shared" si="138"/>
        <v>#REF!</v>
      </c>
      <c r="AX107" s="45" t="e">
        <f t="shared" si="139"/>
        <v>#REF!</v>
      </c>
      <c r="AY107" s="45" t="e">
        <f t="shared" si="140"/>
        <v>#REF!</v>
      </c>
      <c r="AZ107" s="45" t="e">
        <f t="shared" si="141"/>
        <v>#REF!</v>
      </c>
      <c r="BA107" s="45" t="e">
        <f t="shared" si="142"/>
        <v>#REF!</v>
      </c>
      <c r="BB107" s="45" t="e">
        <f t="shared" si="143"/>
        <v>#REF!</v>
      </c>
      <c r="BC107" s="45" t="e">
        <f t="shared" si="144"/>
        <v>#REF!</v>
      </c>
      <c r="BD107" s="45" t="e">
        <f t="shared" si="145"/>
        <v>#REF!</v>
      </c>
      <c r="BE107" s="45" t="e">
        <f t="shared" si="146"/>
        <v>#REF!</v>
      </c>
      <c r="BF107" s="45" t="e">
        <f t="shared" si="147"/>
        <v>#REF!</v>
      </c>
      <c r="BG107" s="45" t="e">
        <f t="shared" si="148"/>
        <v>#REF!</v>
      </c>
      <c r="BH107" s="45" t="e">
        <f t="shared" si="149"/>
        <v>#REF!</v>
      </c>
      <c r="BI107" s="45" t="e">
        <f t="shared" si="150"/>
        <v>#REF!</v>
      </c>
      <c r="BJ107" s="45" t="e">
        <f t="shared" si="151"/>
        <v>#REF!</v>
      </c>
      <c r="BK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N107" s="106" t="e">
        <f t="shared" si="207"/>
        <v>#REF!</v>
      </c>
      <c r="CO107" s="106">
        <v>106</v>
      </c>
      <c r="CP107" s="101" t="e">
        <f t="shared" si="208"/>
        <v>#REF!</v>
      </c>
      <c r="CQ107" s="101" t="e">
        <f>CP107+COUNTIF($CP$2:CP107,CP107)-1</f>
        <v>#REF!</v>
      </c>
      <c r="CR107" s="103" t="str">
        <f t="shared" si="176"/>
        <v>Italy</v>
      </c>
      <c r="CS107" s="71" t="e">
        <f t="shared" si="209"/>
        <v>#REF!</v>
      </c>
      <c r="CT107" s="45" t="e">
        <f t="shared" si="177"/>
        <v>#REF!</v>
      </c>
      <c r="CU107" s="45" t="e">
        <f t="shared" si="178"/>
        <v>#REF!</v>
      </c>
      <c r="CV107" s="45" t="e">
        <f t="shared" si="179"/>
        <v>#REF!</v>
      </c>
      <c r="CW107" s="45" t="e">
        <f t="shared" si="180"/>
        <v>#REF!</v>
      </c>
      <c r="CX107" s="45" t="e">
        <f t="shared" si="181"/>
        <v>#REF!</v>
      </c>
      <c r="CY107" s="45" t="e">
        <f t="shared" si="182"/>
        <v>#REF!</v>
      </c>
      <c r="CZ107" s="45" t="e">
        <f t="shared" si="183"/>
        <v>#REF!</v>
      </c>
      <c r="DA107" s="45" t="e">
        <f t="shared" si="184"/>
        <v>#REF!</v>
      </c>
      <c r="DB107" s="45" t="e">
        <f t="shared" si="185"/>
        <v>#REF!</v>
      </c>
      <c r="DC107" s="45" t="e">
        <f t="shared" si="186"/>
        <v>#REF!</v>
      </c>
      <c r="DD107" s="45" t="e">
        <f t="shared" si="187"/>
        <v>#REF!</v>
      </c>
      <c r="DE107" s="45" t="e">
        <f t="shared" si="188"/>
        <v>#REF!</v>
      </c>
      <c r="DF107" s="45" t="e">
        <f t="shared" si="189"/>
        <v>#REF!</v>
      </c>
      <c r="DG107" s="45" t="e">
        <f t="shared" si="190"/>
        <v>#REF!</v>
      </c>
      <c r="DH107" s="45" t="e">
        <f t="shared" si="191"/>
        <v>#REF!</v>
      </c>
      <c r="DI107" s="45" t="e">
        <f t="shared" si="192"/>
        <v>#REF!</v>
      </c>
      <c r="DJ107" s="45" t="e">
        <f t="shared" si="193"/>
        <v>#REF!</v>
      </c>
      <c r="DK107" s="45" t="e">
        <f t="shared" si="194"/>
        <v>#REF!</v>
      </c>
      <c r="DL107" s="45" t="e">
        <f t="shared" si="195"/>
        <v>#REF!</v>
      </c>
      <c r="DM107" s="45" t="e">
        <f t="shared" si="196"/>
        <v>#REF!</v>
      </c>
      <c r="DN107" s="45" t="e">
        <f t="shared" si="197"/>
        <v>#REF!</v>
      </c>
      <c r="DO107" s="45" t="e">
        <f t="shared" si="198"/>
        <v>#REF!</v>
      </c>
      <c r="DP107" s="45" t="e">
        <f t="shared" si="199"/>
        <v>#REF!</v>
      </c>
      <c r="DQ107" s="45" t="e">
        <f t="shared" si="200"/>
        <v>#REF!</v>
      </c>
    </row>
    <row r="108" spans="1:121">
      <c r="A108" s="101">
        <v>107</v>
      </c>
      <c r="B108" s="135" t="e">
        <f t="shared" si="201"/>
        <v>#REF!</v>
      </c>
      <c r="C108" s="136" t="e">
        <f>B108+COUNTIF(B$2:$B108,B108)-1</f>
        <v>#REF!</v>
      </c>
      <c r="D108" s="137" t="str">
        <f>Tables!AI108</f>
        <v>Jamaica</v>
      </c>
      <c r="E108" s="138" t="e">
        <f t="shared" si="202"/>
        <v>#REF!</v>
      </c>
      <c r="F108" s="47" t="e">
        <f>SUMIFS(#REF!,#REF!,'Graph Tables'!$D108)</f>
        <v>#REF!</v>
      </c>
      <c r="G108" s="47" t="e">
        <f>SUMIFS(#REF!,#REF!,'Graph Tables'!$D108)</f>
        <v>#REF!</v>
      </c>
      <c r="H108" s="47" t="e">
        <f>SUMIFS(#REF!,#REF!,'Graph Tables'!$D108)</f>
        <v>#REF!</v>
      </c>
      <c r="I108" s="47" t="e">
        <f>SUMIFS(#REF!,#REF!,'Graph Tables'!$D108)</f>
        <v>#REF!</v>
      </c>
      <c r="J108" s="47" t="e">
        <f>SUMIFS(#REF!,#REF!,'Graph Tables'!$D108)</f>
        <v>#REF!</v>
      </c>
      <c r="K108" s="47" t="e">
        <f>SUMIFS(#REF!,#REF!,'Graph Tables'!$D108)</f>
        <v>#REF!</v>
      </c>
      <c r="L108" s="47" t="e">
        <f>SUMIFS(#REF!,#REF!,'Graph Tables'!$D108)</f>
        <v>#REF!</v>
      </c>
      <c r="M108" s="47" t="e">
        <f>SUMIFS(#REF!,#REF!,'Graph Tables'!$D108)</f>
        <v>#REF!</v>
      </c>
      <c r="N108" s="47" t="e">
        <f>SUMIFS(#REF!,#REF!,'Graph Tables'!$D108)</f>
        <v>#REF!</v>
      </c>
      <c r="O108" s="47" t="e">
        <f>SUMIFS(#REF!,#REF!,'Graph Tables'!$D108)</f>
        <v>#REF!</v>
      </c>
      <c r="P108" s="47" t="e">
        <f>SUMIFS(#REF!,#REF!,'Graph Tables'!$D108)</f>
        <v>#REF!</v>
      </c>
      <c r="Q108" s="47" t="e">
        <f>SUMIFS(#REF!,#REF!,'Graph Tables'!$D108)</f>
        <v>#REF!</v>
      </c>
      <c r="R108" s="47" t="e">
        <f>SUMIFS(#REF!,#REF!,'Graph Tables'!$D108)</f>
        <v>#REF!</v>
      </c>
      <c r="S108" s="47" t="e">
        <f>SUMIFS(#REF!,#REF!,'Graph Tables'!$D108)</f>
        <v>#REF!</v>
      </c>
      <c r="T108" s="47" t="e">
        <f>SUMIFS(#REF!,#REF!,'Graph Tables'!$D108)</f>
        <v>#REF!</v>
      </c>
      <c r="U108" s="47" t="e">
        <f>SUMIFS(#REF!,#REF!,'Graph Tables'!$D108)</f>
        <v>#REF!</v>
      </c>
      <c r="V108" s="47" t="e">
        <f>SUMIFS(#REF!,#REF!,'Graph Tables'!$D108)</f>
        <v>#REF!</v>
      </c>
      <c r="W108" s="47" t="e">
        <f>SUMIFS(#REF!,#REF!,'Graph Tables'!$D108)</f>
        <v>#REF!</v>
      </c>
      <c r="X108" s="47" t="e">
        <f>SUMIFS(#REF!,#REF!,'Graph Tables'!$D108)</f>
        <v>#REF!</v>
      </c>
      <c r="Y108" s="47" t="e">
        <f>SUMIFS(#REF!,#REF!,'Graph Tables'!$D108)</f>
        <v>#REF!</v>
      </c>
      <c r="Z108" s="47" t="e">
        <f>SUMIFS(#REF!,#REF!,'Graph Tables'!$D108)</f>
        <v>#REF!</v>
      </c>
      <c r="AA108" s="47" t="e">
        <f>SUMIFS(#REF!,#REF!,'Graph Tables'!$D108)</f>
        <v>#REF!</v>
      </c>
      <c r="AB108" s="47" t="e">
        <f>SUMIFS(#REF!,#REF!,'Graph Tables'!$D108)</f>
        <v>#REF!</v>
      </c>
      <c r="AC108" s="47" t="e">
        <f>SUMIFS(#REF!,#REF!,'Graph Tables'!$D108)</f>
        <v>#REF!</v>
      </c>
      <c r="AD108" s="47"/>
      <c r="AH108" s="47"/>
      <c r="AI108" s="101" t="e">
        <f t="shared" si="204"/>
        <v>#REF!</v>
      </c>
      <c r="AJ108" s="101" t="e">
        <f>AI108+COUNTIF(AI$2:$AI108,AI108)-1</f>
        <v>#REF!</v>
      </c>
      <c r="AK108" s="103" t="str">
        <f t="shared" si="127"/>
        <v>Jamaica</v>
      </c>
      <c r="AL108" s="71" t="e">
        <f t="shared" si="205"/>
        <v>#REF!</v>
      </c>
      <c r="AM108" s="45" t="e">
        <f t="shared" si="128"/>
        <v>#REF!</v>
      </c>
      <c r="AN108" s="45" t="e">
        <f t="shared" si="129"/>
        <v>#REF!</v>
      </c>
      <c r="AO108" s="45" t="e">
        <f t="shared" si="130"/>
        <v>#REF!</v>
      </c>
      <c r="AP108" s="45" t="e">
        <f t="shared" si="131"/>
        <v>#REF!</v>
      </c>
      <c r="AQ108" s="45" t="e">
        <f t="shared" si="132"/>
        <v>#REF!</v>
      </c>
      <c r="AR108" s="45" t="e">
        <f t="shared" si="133"/>
        <v>#REF!</v>
      </c>
      <c r="AS108" s="45" t="e">
        <f t="shared" si="134"/>
        <v>#REF!</v>
      </c>
      <c r="AT108" s="45" t="e">
        <f t="shared" si="135"/>
        <v>#REF!</v>
      </c>
      <c r="AU108" s="45" t="e">
        <f t="shared" si="136"/>
        <v>#REF!</v>
      </c>
      <c r="AV108" s="45" t="e">
        <f t="shared" si="137"/>
        <v>#REF!</v>
      </c>
      <c r="AW108" s="45" t="e">
        <f t="shared" si="138"/>
        <v>#REF!</v>
      </c>
      <c r="AX108" s="45" t="e">
        <f t="shared" si="139"/>
        <v>#REF!</v>
      </c>
      <c r="AY108" s="45" t="e">
        <f t="shared" si="140"/>
        <v>#REF!</v>
      </c>
      <c r="AZ108" s="45" t="e">
        <f t="shared" si="141"/>
        <v>#REF!</v>
      </c>
      <c r="BA108" s="45" t="e">
        <f t="shared" si="142"/>
        <v>#REF!</v>
      </c>
      <c r="BB108" s="45" t="e">
        <f t="shared" si="143"/>
        <v>#REF!</v>
      </c>
      <c r="BC108" s="45" t="e">
        <f t="shared" si="144"/>
        <v>#REF!</v>
      </c>
      <c r="BD108" s="45" t="e">
        <f t="shared" si="145"/>
        <v>#REF!</v>
      </c>
      <c r="BE108" s="45" t="e">
        <f t="shared" si="146"/>
        <v>#REF!</v>
      </c>
      <c r="BF108" s="45" t="e">
        <f t="shared" si="147"/>
        <v>#REF!</v>
      </c>
      <c r="BG108" s="45" t="e">
        <f t="shared" si="148"/>
        <v>#REF!</v>
      </c>
      <c r="BH108" s="45" t="e">
        <f t="shared" si="149"/>
        <v>#REF!</v>
      </c>
      <c r="BI108" s="45" t="e">
        <f t="shared" si="150"/>
        <v>#REF!</v>
      </c>
      <c r="BJ108" s="45" t="e">
        <f t="shared" si="151"/>
        <v>#REF!</v>
      </c>
      <c r="BK108" s="45"/>
      <c r="BL108">
        <v>3</v>
      </c>
      <c r="CN108" s="106" t="e">
        <f t="shared" si="207"/>
        <v>#REF!</v>
      </c>
      <c r="CO108" s="106">
        <v>107</v>
      </c>
      <c r="CP108" s="101" t="e">
        <f t="shared" si="208"/>
        <v>#REF!</v>
      </c>
      <c r="CQ108" s="101" t="e">
        <f>CP108+COUNTIF($CP$2:CP108,CP108)-1</f>
        <v>#REF!</v>
      </c>
      <c r="CR108" s="103" t="str">
        <f t="shared" si="176"/>
        <v>Jamaica</v>
      </c>
      <c r="CS108" s="71" t="e">
        <f t="shared" si="209"/>
        <v>#REF!</v>
      </c>
      <c r="CT108" s="45" t="e">
        <f t="shared" si="177"/>
        <v>#REF!</v>
      </c>
      <c r="CU108" s="45" t="e">
        <f t="shared" si="178"/>
        <v>#REF!</v>
      </c>
      <c r="CV108" s="45" t="e">
        <f t="shared" si="179"/>
        <v>#REF!</v>
      </c>
      <c r="CW108" s="45" t="e">
        <f t="shared" si="180"/>
        <v>#REF!</v>
      </c>
      <c r="CX108" s="45" t="e">
        <f t="shared" si="181"/>
        <v>#REF!</v>
      </c>
      <c r="CY108" s="45" t="e">
        <f t="shared" si="182"/>
        <v>#REF!</v>
      </c>
      <c r="CZ108" s="45" t="e">
        <f t="shared" si="183"/>
        <v>#REF!</v>
      </c>
      <c r="DA108" s="45" t="e">
        <f t="shared" si="184"/>
        <v>#REF!</v>
      </c>
      <c r="DB108" s="45" t="e">
        <f t="shared" si="185"/>
        <v>#REF!</v>
      </c>
      <c r="DC108" s="45" t="e">
        <f t="shared" si="186"/>
        <v>#REF!</v>
      </c>
      <c r="DD108" s="45" t="e">
        <f t="shared" si="187"/>
        <v>#REF!</v>
      </c>
      <c r="DE108" s="45" t="e">
        <f t="shared" si="188"/>
        <v>#REF!</v>
      </c>
      <c r="DF108" s="45" t="e">
        <f t="shared" si="189"/>
        <v>#REF!</v>
      </c>
      <c r="DG108" s="45" t="e">
        <f t="shared" si="190"/>
        <v>#REF!</v>
      </c>
      <c r="DH108" s="45" t="e">
        <f t="shared" si="191"/>
        <v>#REF!</v>
      </c>
      <c r="DI108" s="45" t="e">
        <f t="shared" si="192"/>
        <v>#REF!</v>
      </c>
      <c r="DJ108" s="45" t="e">
        <f t="shared" si="193"/>
        <v>#REF!</v>
      </c>
      <c r="DK108" s="45" t="e">
        <f t="shared" si="194"/>
        <v>#REF!</v>
      </c>
      <c r="DL108" s="45" t="e">
        <f t="shared" si="195"/>
        <v>#REF!</v>
      </c>
      <c r="DM108" s="45" t="e">
        <f t="shared" si="196"/>
        <v>#REF!</v>
      </c>
      <c r="DN108" s="45" t="e">
        <f t="shared" si="197"/>
        <v>#REF!</v>
      </c>
      <c r="DO108" s="45" t="e">
        <f t="shared" si="198"/>
        <v>#REF!</v>
      </c>
      <c r="DP108" s="45" t="e">
        <f t="shared" si="199"/>
        <v>#REF!</v>
      </c>
      <c r="DQ108" s="45" t="e">
        <f t="shared" si="200"/>
        <v>#REF!</v>
      </c>
    </row>
    <row r="109" spans="1:121">
      <c r="A109" s="101">
        <v>108</v>
      </c>
      <c r="B109" s="135" t="e">
        <f t="shared" si="201"/>
        <v>#REF!</v>
      </c>
      <c r="C109" s="136" t="e">
        <f>B109+COUNTIF(B$2:$B109,B109)-1</f>
        <v>#REF!</v>
      </c>
      <c r="D109" s="137" t="str">
        <f>Tables!AI109</f>
        <v>Japan</v>
      </c>
      <c r="E109" s="138" t="e">
        <f t="shared" si="202"/>
        <v>#REF!</v>
      </c>
      <c r="F109" s="47" t="e">
        <f>SUMIFS(#REF!,#REF!,'Graph Tables'!$D109)</f>
        <v>#REF!</v>
      </c>
      <c r="G109" s="47" t="e">
        <f>SUMIFS(#REF!,#REF!,'Graph Tables'!$D109)</f>
        <v>#REF!</v>
      </c>
      <c r="H109" s="47" t="e">
        <f>SUMIFS(#REF!,#REF!,'Graph Tables'!$D109)</f>
        <v>#REF!</v>
      </c>
      <c r="I109" s="47" t="e">
        <f>SUMIFS(#REF!,#REF!,'Graph Tables'!$D109)</f>
        <v>#REF!</v>
      </c>
      <c r="J109" s="47" t="e">
        <f>SUMIFS(#REF!,#REF!,'Graph Tables'!$D109)</f>
        <v>#REF!</v>
      </c>
      <c r="K109" s="47" t="e">
        <f>SUMIFS(#REF!,#REF!,'Graph Tables'!$D109)</f>
        <v>#REF!</v>
      </c>
      <c r="L109" s="47" t="e">
        <f>SUMIFS(#REF!,#REF!,'Graph Tables'!$D109)</f>
        <v>#REF!</v>
      </c>
      <c r="M109" s="47" t="e">
        <f>SUMIFS(#REF!,#REF!,'Graph Tables'!$D109)</f>
        <v>#REF!</v>
      </c>
      <c r="N109" s="47" t="e">
        <f>SUMIFS(#REF!,#REF!,'Graph Tables'!$D109)</f>
        <v>#REF!</v>
      </c>
      <c r="O109" s="47" t="e">
        <f>SUMIFS(#REF!,#REF!,'Graph Tables'!$D109)</f>
        <v>#REF!</v>
      </c>
      <c r="P109" s="47" t="e">
        <f>SUMIFS(#REF!,#REF!,'Graph Tables'!$D109)</f>
        <v>#REF!</v>
      </c>
      <c r="Q109" s="47" t="e">
        <f>SUMIFS(#REF!,#REF!,'Graph Tables'!$D109)</f>
        <v>#REF!</v>
      </c>
      <c r="R109" s="47" t="e">
        <f>SUMIFS(#REF!,#REF!,'Graph Tables'!$D109)</f>
        <v>#REF!</v>
      </c>
      <c r="S109" s="47" t="e">
        <f>SUMIFS(#REF!,#REF!,'Graph Tables'!$D109)</f>
        <v>#REF!</v>
      </c>
      <c r="T109" s="47" t="e">
        <f>SUMIFS(#REF!,#REF!,'Graph Tables'!$D109)</f>
        <v>#REF!</v>
      </c>
      <c r="U109" s="47" t="e">
        <f>SUMIFS(#REF!,#REF!,'Graph Tables'!$D109)</f>
        <v>#REF!</v>
      </c>
      <c r="V109" s="47" t="e">
        <f>SUMIFS(#REF!,#REF!,'Graph Tables'!$D109)</f>
        <v>#REF!</v>
      </c>
      <c r="W109" s="47" t="e">
        <f>SUMIFS(#REF!,#REF!,'Graph Tables'!$D109)</f>
        <v>#REF!</v>
      </c>
      <c r="X109" s="47" t="e">
        <f>SUMIFS(#REF!,#REF!,'Graph Tables'!$D109)</f>
        <v>#REF!</v>
      </c>
      <c r="Y109" s="47" t="e">
        <f>SUMIFS(#REF!,#REF!,'Graph Tables'!$D109)</f>
        <v>#REF!</v>
      </c>
      <c r="Z109" s="47" t="e">
        <f>SUMIFS(#REF!,#REF!,'Graph Tables'!$D109)</f>
        <v>#REF!</v>
      </c>
      <c r="AA109" s="47" t="e">
        <f>SUMIFS(#REF!,#REF!,'Graph Tables'!$D109)</f>
        <v>#REF!</v>
      </c>
      <c r="AB109" s="47" t="e">
        <f>SUMIFS(#REF!,#REF!,'Graph Tables'!$D109)</f>
        <v>#REF!</v>
      </c>
      <c r="AC109" s="47" t="e">
        <f>SUMIFS(#REF!,#REF!,'Graph Tables'!$D109)</f>
        <v>#REF!</v>
      </c>
      <c r="AD109" s="47"/>
      <c r="AH109" s="47"/>
      <c r="AI109" s="101" t="e">
        <f t="shared" si="204"/>
        <v>#REF!</v>
      </c>
      <c r="AJ109" s="101" t="e">
        <f>AI109+COUNTIF(AI$2:$AI109,AI109)-1</f>
        <v>#REF!</v>
      </c>
      <c r="AK109" s="103" t="str">
        <f t="shared" si="127"/>
        <v>Japan</v>
      </c>
      <c r="AL109" s="71" t="e">
        <f t="shared" si="205"/>
        <v>#REF!</v>
      </c>
      <c r="AM109" s="45" t="e">
        <f t="shared" si="128"/>
        <v>#REF!</v>
      </c>
      <c r="AN109" s="45" t="e">
        <f t="shared" si="129"/>
        <v>#REF!</v>
      </c>
      <c r="AO109" s="45" t="e">
        <f t="shared" si="130"/>
        <v>#REF!</v>
      </c>
      <c r="AP109" s="45" t="e">
        <f t="shared" si="131"/>
        <v>#REF!</v>
      </c>
      <c r="AQ109" s="45" t="e">
        <f t="shared" si="132"/>
        <v>#REF!</v>
      </c>
      <c r="AR109" s="45" t="e">
        <f t="shared" si="133"/>
        <v>#REF!</v>
      </c>
      <c r="AS109" s="45" t="e">
        <f t="shared" si="134"/>
        <v>#REF!</v>
      </c>
      <c r="AT109" s="45" t="e">
        <f t="shared" si="135"/>
        <v>#REF!</v>
      </c>
      <c r="AU109" s="45" t="e">
        <f t="shared" si="136"/>
        <v>#REF!</v>
      </c>
      <c r="AV109" s="45" t="e">
        <f t="shared" si="137"/>
        <v>#REF!</v>
      </c>
      <c r="AW109" s="45" t="e">
        <f t="shared" si="138"/>
        <v>#REF!</v>
      </c>
      <c r="AX109" s="45" t="e">
        <f t="shared" si="139"/>
        <v>#REF!</v>
      </c>
      <c r="AY109" s="45" t="e">
        <f t="shared" si="140"/>
        <v>#REF!</v>
      </c>
      <c r="AZ109" s="45" t="e">
        <f t="shared" si="141"/>
        <v>#REF!</v>
      </c>
      <c r="BA109" s="45" t="e">
        <f t="shared" si="142"/>
        <v>#REF!</v>
      </c>
      <c r="BB109" s="45" t="e">
        <f t="shared" si="143"/>
        <v>#REF!</v>
      </c>
      <c r="BC109" s="45" t="e">
        <f t="shared" si="144"/>
        <v>#REF!</v>
      </c>
      <c r="BD109" s="45" t="e">
        <f t="shared" si="145"/>
        <v>#REF!</v>
      </c>
      <c r="BE109" s="45" t="e">
        <f t="shared" si="146"/>
        <v>#REF!</v>
      </c>
      <c r="BF109" s="45" t="e">
        <f t="shared" si="147"/>
        <v>#REF!</v>
      </c>
      <c r="BG109" s="45" t="e">
        <f t="shared" si="148"/>
        <v>#REF!</v>
      </c>
      <c r="BH109" s="45" t="e">
        <f t="shared" si="149"/>
        <v>#REF!</v>
      </c>
      <c r="BI109" s="45" t="e">
        <f t="shared" si="150"/>
        <v>#REF!</v>
      </c>
      <c r="BJ109" s="45" t="e">
        <f t="shared" si="151"/>
        <v>#REF!</v>
      </c>
      <c r="BK109" s="45"/>
      <c r="CN109" s="106" t="e">
        <f t="shared" si="207"/>
        <v>#REF!</v>
      </c>
      <c r="CO109" s="106">
        <v>108</v>
      </c>
      <c r="CP109" s="101" t="e">
        <f t="shared" si="208"/>
        <v>#REF!</v>
      </c>
      <c r="CQ109" s="101" t="e">
        <f>CP109+COUNTIF($CP$2:CP109,CP109)-1</f>
        <v>#REF!</v>
      </c>
      <c r="CR109" s="103" t="str">
        <f t="shared" si="176"/>
        <v>Japan</v>
      </c>
      <c r="CS109" s="71" t="e">
        <f t="shared" si="209"/>
        <v>#REF!</v>
      </c>
      <c r="CT109" s="45" t="e">
        <f t="shared" si="177"/>
        <v>#REF!</v>
      </c>
      <c r="CU109" s="45" t="e">
        <f t="shared" si="178"/>
        <v>#REF!</v>
      </c>
      <c r="CV109" s="45" t="e">
        <f t="shared" si="179"/>
        <v>#REF!</v>
      </c>
      <c r="CW109" s="45" t="e">
        <f t="shared" si="180"/>
        <v>#REF!</v>
      </c>
      <c r="CX109" s="45" t="e">
        <f t="shared" si="181"/>
        <v>#REF!</v>
      </c>
      <c r="CY109" s="45" t="e">
        <f t="shared" si="182"/>
        <v>#REF!</v>
      </c>
      <c r="CZ109" s="45" t="e">
        <f t="shared" si="183"/>
        <v>#REF!</v>
      </c>
      <c r="DA109" s="45" t="e">
        <f t="shared" si="184"/>
        <v>#REF!</v>
      </c>
      <c r="DB109" s="45" t="e">
        <f t="shared" si="185"/>
        <v>#REF!</v>
      </c>
      <c r="DC109" s="45" t="e">
        <f t="shared" si="186"/>
        <v>#REF!</v>
      </c>
      <c r="DD109" s="45" t="e">
        <f t="shared" si="187"/>
        <v>#REF!</v>
      </c>
      <c r="DE109" s="45" t="e">
        <f t="shared" si="188"/>
        <v>#REF!</v>
      </c>
      <c r="DF109" s="45" t="e">
        <f t="shared" si="189"/>
        <v>#REF!</v>
      </c>
      <c r="DG109" s="45" t="e">
        <f t="shared" si="190"/>
        <v>#REF!</v>
      </c>
      <c r="DH109" s="45" t="e">
        <f t="shared" si="191"/>
        <v>#REF!</v>
      </c>
      <c r="DI109" s="45" t="e">
        <f t="shared" si="192"/>
        <v>#REF!</v>
      </c>
      <c r="DJ109" s="45" t="e">
        <f t="shared" si="193"/>
        <v>#REF!</v>
      </c>
      <c r="DK109" s="45" t="e">
        <f t="shared" si="194"/>
        <v>#REF!</v>
      </c>
      <c r="DL109" s="45" t="e">
        <f t="shared" si="195"/>
        <v>#REF!</v>
      </c>
      <c r="DM109" s="45" t="e">
        <f t="shared" si="196"/>
        <v>#REF!</v>
      </c>
      <c r="DN109" s="45" t="e">
        <f t="shared" si="197"/>
        <v>#REF!</v>
      </c>
      <c r="DO109" s="45" t="e">
        <f t="shared" si="198"/>
        <v>#REF!</v>
      </c>
      <c r="DP109" s="45" t="e">
        <f t="shared" si="199"/>
        <v>#REF!</v>
      </c>
      <c r="DQ109" s="45" t="e">
        <f t="shared" si="200"/>
        <v>#REF!</v>
      </c>
    </row>
    <row r="110" spans="1:121">
      <c r="A110" s="101">
        <v>109</v>
      </c>
      <c r="B110" s="135" t="e">
        <f t="shared" si="201"/>
        <v>#REF!</v>
      </c>
      <c r="C110" s="136" t="e">
        <f>B110+COUNTIF(B$2:$B110,B110)-1</f>
        <v>#REF!</v>
      </c>
      <c r="D110" s="137" t="str">
        <f>Tables!AI110</f>
        <v>Jersey</v>
      </c>
      <c r="E110" s="138" t="e">
        <f t="shared" si="202"/>
        <v>#REF!</v>
      </c>
      <c r="F110" s="47" t="e">
        <f>SUMIFS(#REF!,#REF!,'Graph Tables'!$D110)</f>
        <v>#REF!</v>
      </c>
      <c r="G110" s="47" t="e">
        <f>SUMIFS(#REF!,#REF!,'Graph Tables'!$D110)</f>
        <v>#REF!</v>
      </c>
      <c r="H110" s="47" t="e">
        <f>SUMIFS(#REF!,#REF!,'Graph Tables'!$D110)</f>
        <v>#REF!</v>
      </c>
      <c r="I110" s="47" t="e">
        <f>SUMIFS(#REF!,#REF!,'Graph Tables'!$D110)</f>
        <v>#REF!</v>
      </c>
      <c r="J110" s="47" t="e">
        <f>SUMIFS(#REF!,#REF!,'Graph Tables'!$D110)</f>
        <v>#REF!</v>
      </c>
      <c r="K110" s="47" t="e">
        <f>SUMIFS(#REF!,#REF!,'Graph Tables'!$D110)</f>
        <v>#REF!</v>
      </c>
      <c r="L110" s="47" t="e">
        <f>SUMIFS(#REF!,#REF!,'Graph Tables'!$D110)</f>
        <v>#REF!</v>
      </c>
      <c r="M110" s="47" t="e">
        <f>SUMIFS(#REF!,#REF!,'Graph Tables'!$D110)</f>
        <v>#REF!</v>
      </c>
      <c r="N110" s="47" t="e">
        <f>SUMIFS(#REF!,#REF!,'Graph Tables'!$D110)</f>
        <v>#REF!</v>
      </c>
      <c r="O110" s="47" t="e">
        <f>SUMIFS(#REF!,#REF!,'Graph Tables'!$D110)</f>
        <v>#REF!</v>
      </c>
      <c r="P110" s="47" t="e">
        <f>SUMIFS(#REF!,#REF!,'Graph Tables'!$D110)</f>
        <v>#REF!</v>
      </c>
      <c r="Q110" s="47" t="e">
        <f>SUMIFS(#REF!,#REF!,'Graph Tables'!$D110)</f>
        <v>#REF!</v>
      </c>
      <c r="R110" s="47" t="e">
        <f>SUMIFS(#REF!,#REF!,'Graph Tables'!$D110)</f>
        <v>#REF!</v>
      </c>
      <c r="S110" s="47" t="e">
        <f>SUMIFS(#REF!,#REF!,'Graph Tables'!$D110)</f>
        <v>#REF!</v>
      </c>
      <c r="T110" s="47" t="e">
        <f>SUMIFS(#REF!,#REF!,'Graph Tables'!$D110)</f>
        <v>#REF!</v>
      </c>
      <c r="U110" s="47" t="e">
        <f>SUMIFS(#REF!,#REF!,'Graph Tables'!$D110)</f>
        <v>#REF!</v>
      </c>
      <c r="V110" s="47" t="e">
        <f>SUMIFS(#REF!,#REF!,'Graph Tables'!$D110)</f>
        <v>#REF!</v>
      </c>
      <c r="W110" s="47" t="e">
        <f>SUMIFS(#REF!,#REF!,'Graph Tables'!$D110)</f>
        <v>#REF!</v>
      </c>
      <c r="X110" s="47" t="e">
        <f>SUMIFS(#REF!,#REF!,'Graph Tables'!$D110)</f>
        <v>#REF!</v>
      </c>
      <c r="Y110" s="47" t="e">
        <f>SUMIFS(#REF!,#REF!,'Graph Tables'!$D110)</f>
        <v>#REF!</v>
      </c>
      <c r="Z110" s="47" t="e">
        <f>SUMIFS(#REF!,#REF!,'Graph Tables'!$D110)</f>
        <v>#REF!</v>
      </c>
      <c r="AA110" s="47" t="e">
        <f>SUMIFS(#REF!,#REF!,'Graph Tables'!$D110)</f>
        <v>#REF!</v>
      </c>
      <c r="AB110" s="47" t="e">
        <f>SUMIFS(#REF!,#REF!,'Graph Tables'!$D110)</f>
        <v>#REF!</v>
      </c>
      <c r="AC110" s="47" t="e">
        <f>SUMIFS(#REF!,#REF!,'Graph Tables'!$D110)</f>
        <v>#REF!</v>
      </c>
      <c r="AD110" s="47"/>
      <c r="AH110" s="47"/>
      <c r="AI110" s="101" t="e">
        <f t="shared" si="204"/>
        <v>#REF!</v>
      </c>
      <c r="AJ110" s="101" t="e">
        <f>AI110+COUNTIF(AI$2:$AI110,AI110)-1</f>
        <v>#REF!</v>
      </c>
      <c r="AK110" s="103" t="str">
        <f t="shared" si="127"/>
        <v>Jersey</v>
      </c>
      <c r="AL110" s="71" t="e">
        <f t="shared" si="205"/>
        <v>#REF!</v>
      </c>
      <c r="AM110" s="45" t="e">
        <f t="shared" si="128"/>
        <v>#REF!</v>
      </c>
      <c r="AN110" s="45" t="e">
        <f t="shared" si="129"/>
        <v>#REF!</v>
      </c>
      <c r="AO110" s="45" t="e">
        <f t="shared" si="130"/>
        <v>#REF!</v>
      </c>
      <c r="AP110" s="45" t="e">
        <f t="shared" si="131"/>
        <v>#REF!</v>
      </c>
      <c r="AQ110" s="45" t="e">
        <f t="shared" si="132"/>
        <v>#REF!</v>
      </c>
      <c r="AR110" s="45" t="e">
        <f t="shared" si="133"/>
        <v>#REF!</v>
      </c>
      <c r="AS110" s="45" t="e">
        <f t="shared" si="134"/>
        <v>#REF!</v>
      </c>
      <c r="AT110" s="45" t="e">
        <f t="shared" si="135"/>
        <v>#REF!</v>
      </c>
      <c r="AU110" s="45" t="e">
        <f t="shared" si="136"/>
        <v>#REF!</v>
      </c>
      <c r="AV110" s="45" t="e">
        <f t="shared" si="137"/>
        <v>#REF!</v>
      </c>
      <c r="AW110" s="45" t="e">
        <f t="shared" si="138"/>
        <v>#REF!</v>
      </c>
      <c r="AX110" s="45" t="e">
        <f t="shared" si="139"/>
        <v>#REF!</v>
      </c>
      <c r="AY110" s="45" t="e">
        <f t="shared" si="140"/>
        <v>#REF!</v>
      </c>
      <c r="AZ110" s="45" t="e">
        <f t="shared" si="141"/>
        <v>#REF!</v>
      </c>
      <c r="BA110" s="45" t="e">
        <f t="shared" si="142"/>
        <v>#REF!</v>
      </c>
      <c r="BB110" s="45" t="e">
        <f t="shared" si="143"/>
        <v>#REF!</v>
      </c>
      <c r="BC110" s="45" t="e">
        <f t="shared" si="144"/>
        <v>#REF!</v>
      </c>
      <c r="BD110" s="45" t="e">
        <f t="shared" si="145"/>
        <v>#REF!</v>
      </c>
      <c r="BE110" s="45" t="e">
        <f t="shared" si="146"/>
        <v>#REF!</v>
      </c>
      <c r="BF110" s="45" t="e">
        <f t="shared" si="147"/>
        <v>#REF!</v>
      </c>
      <c r="BG110" s="45" t="e">
        <f t="shared" si="148"/>
        <v>#REF!</v>
      </c>
      <c r="BH110" s="45" t="e">
        <f t="shared" si="149"/>
        <v>#REF!</v>
      </c>
      <c r="BI110" s="45" t="e">
        <f t="shared" si="150"/>
        <v>#REF!</v>
      </c>
      <c r="BJ110" s="45" t="e">
        <f t="shared" si="151"/>
        <v>#REF!</v>
      </c>
      <c r="BK110" s="45"/>
      <c r="CN110" s="106" t="e">
        <f t="shared" si="207"/>
        <v>#REF!</v>
      </c>
      <c r="CO110" s="106">
        <v>109</v>
      </c>
      <c r="CP110" s="101" t="e">
        <f t="shared" si="208"/>
        <v>#REF!</v>
      </c>
      <c r="CQ110" s="101" t="e">
        <f>CP110+COUNTIF($CP$2:CP110,CP110)-1</f>
        <v>#REF!</v>
      </c>
      <c r="CR110" s="103" t="str">
        <f t="shared" si="176"/>
        <v>Jersey</v>
      </c>
      <c r="CS110" s="71" t="e">
        <f t="shared" si="209"/>
        <v>#REF!</v>
      </c>
      <c r="CT110" s="45" t="e">
        <f t="shared" si="177"/>
        <v>#REF!</v>
      </c>
      <c r="CU110" s="45" t="e">
        <f t="shared" si="178"/>
        <v>#REF!</v>
      </c>
      <c r="CV110" s="45" t="e">
        <f t="shared" si="179"/>
        <v>#REF!</v>
      </c>
      <c r="CW110" s="45" t="e">
        <f t="shared" si="180"/>
        <v>#REF!</v>
      </c>
      <c r="CX110" s="45" t="e">
        <f t="shared" si="181"/>
        <v>#REF!</v>
      </c>
      <c r="CY110" s="45" t="e">
        <f t="shared" si="182"/>
        <v>#REF!</v>
      </c>
      <c r="CZ110" s="45" t="e">
        <f t="shared" si="183"/>
        <v>#REF!</v>
      </c>
      <c r="DA110" s="45" t="e">
        <f t="shared" si="184"/>
        <v>#REF!</v>
      </c>
      <c r="DB110" s="45" t="e">
        <f t="shared" si="185"/>
        <v>#REF!</v>
      </c>
      <c r="DC110" s="45" t="e">
        <f t="shared" si="186"/>
        <v>#REF!</v>
      </c>
      <c r="DD110" s="45" t="e">
        <f t="shared" si="187"/>
        <v>#REF!</v>
      </c>
      <c r="DE110" s="45" t="e">
        <f t="shared" si="188"/>
        <v>#REF!</v>
      </c>
      <c r="DF110" s="45" t="e">
        <f t="shared" si="189"/>
        <v>#REF!</v>
      </c>
      <c r="DG110" s="45" t="e">
        <f t="shared" si="190"/>
        <v>#REF!</v>
      </c>
      <c r="DH110" s="45" t="e">
        <f t="shared" si="191"/>
        <v>#REF!</v>
      </c>
      <c r="DI110" s="45" t="e">
        <f t="shared" si="192"/>
        <v>#REF!</v>
      </c>
      <c r="DJ110" s="45" t="e">
        <f t="shared" si="193"/>
        <v>#REF!</v>
      </c>
      <c r="DK110" s="45" t="e">
        <f t="shared" si="194"/>
        <v>#REF!</v>
      </c>
      <c r="DL110" s="45" t="e">
        <f t="shared" si="195"/>
        <v>#REF!</v>
      </c>
      <c r="DM110" s="45" t="e">
        <f t="shared" si="196"/>
        <v>#REF!</v>
      </c>
      <c r="DN110" s="45" t="e">
        <f t="shared" si="197"/>
        <v>#REF!</v>
      </c>
      <c r="DO110" s="45" t="e">
        <f t="shared" si="198"/>
        <v>#REF!</v>
      </c>
      <c r="DP110" s="45" t="e">
        <f t="shared" si="199"/>
        <v>#REF!</v>
      </c>
      <c r="DQ110" s="45" t="e">
        <f t="shared" si="200"/>
        <v>#REF!</v>
      </c>
    </row>
    <row r="111" spans="1:121">
      <c r="A111" s="101">
        <v>110</v>
      </c>
      <c r="B111" s="135" t="e">
        <f t="shared" si="201"/>
        <v>#REF!</v>
      </c>
      <c r="C111" s="136" t="e">
        <f>B111+COUNTIF(B$2:$B111,B111)-1</f>
        <v>#REF!</v>
      </c>
      <c r="D111" s="137" t="str">
        <f>Tables!AI111</f>
        <v>Jordan</v>
      </c>
      <c r="E111" s="138" t="e">
        <f t="shared" si="202"/>
        <v>#REF!</v>
      </c>
      <c r="F111" s="47" t="e">
        <f>SUMIFS(#REF!,#REF!,'Graph Tables'!$D111)</f>
        <v>#REF!</v>
      </c>
      <c r="G111" s="47" t="e">
        <f>SUMIFS(#REF!,#REF!,'Graph Tables'!$D111)</f>
        <v>#REF!</v>
      </c>
      <c r="H111" s="47" t="e">
        <f>SUMIFS(#REF!,#REF!,'Graph Tables'!$D111)</f>
        <v>#REF!</v>
      </c>
      <c r="I111" s="47" t="e">
        <f>SUMIFS(#REF!,#REF!,'Graph Tables'!$D111)</f>
        <v>#REF!</v>
      </c>
      <c r="J111" s="47" t="e">
        <f>SUMIFS(#REF!,#REF!,'Graph Tables'!$D111)</f>
        <v>#REF!</v>
      </c>
      <c r="K111" s="47" t="e">
        <f>SUMIFS(#REF!,#REF!,'Graph Tables'!$D111)</f>
        <v>#REF!</v>
      </c>
      <c r="L111" s="47" t="e">
        <f>SUMIFS(#REF!,#REF!,'Graph Tables'!$D111)</f>
        <v>#REF!</v>
      </c>
      <c r="M111" s="47" t="e">
        <f>SUMIFS(#REF!,#REF!,'Graph Tables'!$D111)</f>
        <v>#REF!</v>
      </c>
      <c r="N111" s="47" t="e">
        <f>SUMIFS(#REF!,#REF!,'Graph Tables'!$D111)</f>
        <v>#REF!</v>
      </c>
      <c r="O111" s="47" t="e">
        <f>SUMIFS(#REF!,#REF!,'Graph Tables'!$D111)</f>
        <v>#REF!</v>
      </c>
      <c r="P111" s="47" t="e">
        <f>SUMIFS(#REF!,#REF!,'Graph Tables'!$D111)</f>
        <v>#REF!</v>
      </c>
      <c r="Q111" s="47" t="e">
        <f>SUMIFS(#REF!,#REF!,'Graph Tables'!$D111)</f>
        <v>#REF!</v>
      </c>
      <c r="R111" s="47" t="e">
        <f>SUMIFS(#REF!,#REF!,'Graph Tables'!$D111)</f>
        <v>#REF!</v>
      </c>
      <c r="S111" s="47" t="e">
        <f>SUMIFS(#REF!,#REF!,'Graph Tables'!$D111)</f>
        <v>#REF!</v>
      </c>
      <c r="T111" s="47" t="e">
        <f>SUMIFS(#REF!,#REF!,'Graph Tables'!$D111)</f>
        <v>#REF!</v>
      </c>
      <c r="U111" s="47" t="e">
        <f>SUMIFS(#REF!,#REF!,'Graph Tables'!$D111)</f>
        <v>#REF!</v>
      </c>
      <c r="V111" s="47" t="e">
        <f>SUMIFS(#REF!,#REF!,'Graph Tables'!$D111)</f>
        <v>#REF!</v>
      </c>
      <c r="W111" s="47" t="e">
        <f>SUMIFS(#REF!,#REF!,'Graph Tables'!$D111)</f>
        <v>#REF!</v>
      </c>
      <c r="X111" s="47" t="e">
        <f>SUMIFS(#REF!,#REF!,'Graph Tables'!$D111)</f>
        <v>#REF!</v>
      </c>
      <c r="Y111" s="47" t="e">
        <f>SUMIFS(#REF!,#REF!,'Graph Tables'!$D111)</f>
        <v>#REF!</v>
      </c>
      <c r="Z111" s="47" t="e">
        <f>SUMIFS(#REF!,#REF!,'Graph Tables'!$D111)</f>
        <v>#REF!</v>
      </c>
      <c r="AA111" s="47" t="e">
        <f>SUMIFS(#REF!,#REF!,'Graph Tables'!$D111)</f>
        <v>#REF!</v>
      </c>
      <c r="AB111" s="47" t="e">
        <f>SUMIFS(#REF!,#REF!,'Graph Tables'!$D111)</f>
        <v>#REF!</v>
      </c>
      <c r="AC111" s="47" t="e">
        <f>SUMIFS(#REF!,#REF!,'Graph Tables'!$D111)</f>
        <v>#REF!</v>
      </c>
      <c r="AD111" s="47"/>
      <c r="AH111" s="47"/>
      <c r="AI111" s="101" t="e">
        <f t="shared" si="204"/>
        <v>#REF!</v>
      </c>
      <c r="AJ111" s="101" t="e">
        <f>AI111+COUNTIF(AI$2:$AI111,AI111)-1</f>
        <v>#REF!</v>
      </c>
      <c r="AK111" s="103" t="str">
        <f t="shared" si="127"/>
        <v>Jordan</v>
      </c>
      <c r="AL111" s="71" t="e">
        <f t="shared" si="205"/>
        <v>#REF!</v>
      </c>
      <c r="AM111" s="45" t="e">
        <f t="shared" si="128"/>
        <v>#REF!</v>
      </c>
      <c r="AN111" s="45" t="e">
        <f t="shared" si="129"/>
        <v>#REF!</v>
      </c>
      <c r="AO111" s="45" t="e">
        <f t="shared" si="130"/>
        <v>#REF!</v>
      </c>
      <c r="AP111" s="45" t="e">
        <f t="shared" si="131"/>
        <v>#REF!</v>
      </c>
      <c r="AQ111" s="45" t="e">
        <f t="shared" si="132"/>
        <v>#REF!</v>
      </c>
      <c r="AR111" s="45" t="e">
        <f t="shared" si="133"/>
        <v>#REF!</v>
      </c>
      <c r="AS111" s="45" t="e">
        <f t="shared" si="134"/>
        <v>#REF!</v>
      </c>
      <c r="AT111" s="45" t="e">
        <f t="shared" si="135"/>
        <v>#REF!</v>
      </c>
      <c r="AU111" s="45" t="e">
        <f t="shared" si="136"/>
        <v>#REF!</v>
      </c>
      <c r="AV111" s="45" t="e">
        <f t="shared" si="137"/>
        <v>#REF!</v>
      </c>
      <c r="AW111" s="45" t="e">
        <f t="shared" si="138"/>
        <v>#REF!</v>
      </c>
      <c r="AX111" s="45" t="e">
        <f t="shared" si="139"/>
        <v>#REF!</v>
      </c>
      <c r="AY111" s="45" t="e">
        <f t="shared" si="140"/>
        <v>#REF!</v>
      </c>
      <c r="AZ111" s="45" t="e">
        <f t="shared" si="141"/>
        <v>#REF!</v>
      </c>
      <c r="BA111" s="45" t="e">
        <f t="shared" si="142"/>
        <v>#REF!</v>
      </c>
      <c r="BB111" s="45" t="e">
        <f t="shared" si="143"/>
        <v>#REF!</v>
      </c>
      <c r="BC111" s="45" t="e">
        <f t="shared" si="144"/>
        <v>#REF!</v>
      </c>
      <c r="BD111" s="45" t="e">
        <f t="shared" si="145"/>
        <v>#REF!</v>
      </c>
      <c r="BE111" s="45" t="e">
        <f t="shared" si="146"/>
        <v>#REF!</v>
      </c>
      <c r="BF111" s="45" t="e">
        <f t="shared" si="147"/>
        <v>#REF!</v>
      </c>
      <c r="BG111" s="45" t="e">
        <f t="shared" si="148"/>
        <v>#REF!</v>
      </c>
      <c r="BH111" s="45" t="e">
        <f t="shared" si="149"/>
        <v>#REF!</v>
      </c>
      <c r="BI111" s="45" t="e">
        <f t="shared" si="150"/>
        <v>#REF!</v>
      </c>
      <c r="BJ111" s="45" t="e">
        <f t="shared" si="151"/>
        <v>#REF!</v>
      </c>
      <c r="BK111" s="45"/>
      <c r="CN111" s="106" t="e">
        <f t="shared" si="207"/>
        <v>#REF!</v>
      </c>
      <c r="CO111" s="106">
        <v>110</v>
      </c>
      <c r="CP111" s="101" t="e">
        <f t="shared" si="208"/>
        <v>#REF!</v>
      </c>
      <c r="CQ111" s="101" t="e">
        <f>CP111+COUNTIF($CP$2:CP111,CP111)-1</f>
        <v>#REF!</v>
      </c>
      <c r="CR111" s="103" t="str">
        <f t="shared" si="176"/>
        <v>Jordan</v>
      </c>
      <c r="CS111" s="71" t="e">
        <f t="shared" si="209"/>
        <v>#REF!</v>
      </c>
      <c r="CT111" s="45" t="e">
        <f t="shared" si="177"/>
        <v>#REF!</v>
      </c>
      <c r="CU111" s="45" t="e">
        <f t="shared" si="178"/>
        <v>#REF!</v>
      </c>
      <c r="CV111" s="45" t="e">
        <f t="shared" si="179"/>
        <v>#REF!</v>
      </c>
      <c r="CW111" s="45" t="e">
        <f t="shared" si="180"/>
        <v>#REF!</v>
      </c>
      <c r="CX111" s="45" t="e">
        <f t="shared" si="181"/>
        <v>#REF!</v>
      </c>
      <c r="CY111" s="45" t="e">
        <f t="shared" si="182"/>
        <v>#REF!</v>
      </c>
      <c r="CZ111" s="45" t="e">
        <f t="shared" si="183"/>
        <v>#REF!</v>
      </c>
      <c r="DA111" s="45" t="e">
        <f t="shared" si="184"/>
        <v>#REF!</v>
      </c>
      <c r="DB111" s="45" t="e">
        <f t="shared" si="185"/>
        <v>#REF!</v>
      </c>
      <c r="DC111" s="45" t="e">
        <f t="shared" si="186"/>
        <v>#REF!</v>
      </c>
      <c r="DD111" s="45" t="e">
        <f t="shared" si="187"/>
        <v>#REF!</v>
      </c>
      <c r="DE111" s="45" t="e">
        <f t="shared" si="188"/>
        <v>#REF!</v>
      </c>
      <c r="DF111" s="45" t="e">
        <f t="shared" si="189"/>
        <v>#REF!</v>
      </c>
      <c r="DG111" s="45" t="e">
        <f t="shared" si="190"/>
        <v>#REF!</v>
      </c>
      <c r="DH111" s="45" t="e">
        <f t="shared" si="191"/>
        <v>#REF!</v>
      </c>
      <c r="DI111" s="45" t="e">
        <f t="shared" si="192"/>
        <v>#REF!</v>
      </c>
      <c r="DJ111" s="45" t="e">
        <f t="shared" si="193"/>
        <v>#REF!</v>
      </c>
      <c r="DK111" s="45" t="e">
        <f t="shared" si="194"/>
        <v>#REF!</v>
      </c>
      <c r="DL111" s="45" t="e">
        <f t="shared" si="195"/>
        <v>#REF!</v>
      </c>
      <c r="DM111" s="45" t="e">
        <f t="shared" si="196"/>
        <v>#REF!</v>
      </c>
      <c r="DN111" s="45" t="e">
        <f t="shared" si="197"/>
        <v>#REF!</v>
      </c>
      <c r="DO111" s="45" t="e">
        <f t="shared" si="198"/>
        <v>#REF!</v>
      </c>
      <c r="DP111" s="45" t="e">
        <f t="shared" si="199"/>
        <v>#REF!</v>
      </c>
      <c r="DQ111" s="45" t="e">
        <f t="shared" si="200"/>
        <v>#REF!</v>
      </c>
    </row>
    <row r="112" spans="1:121">
      <c r="A112" s="101">
        <v>111</v>
      </c>
      <c r="B112" s="135" t="e">
        <f t="shared" si="201"/>
        <v>#REF!</v>
      </c>
      <c r="C112" s="136" t="e">
        <f>B112+COUNTIF(B$2:$B112,B112)-1</f>
        <v>#REF!</v>
      </c>
      <c r="D112" s="137" t="str">
        <f>Tables!AI112</f>
        <v>Kazakhstan</v>
      </c>
      <c r="E112" s="138" t="e">
        <f t="shared" si="202"/>
        <v>#REF!</v>
      </c>
      <c r="F112" s="47" t="e">
        <f>SUMIFS(#REF!,#REF!,'Graph Tables'!$D112)</f>
        <v>#REF!</v>
      </c>
      <c r="G112" s="47" t="e">
        <f>SUMIFS(#REF!,#REF!,'Graph Tables'!$D112)</f>
        <v>#REF!</v>
      </c>
      <c r="H112" s="47" t="e">
        <f>SUMIFS(#REF!,#REF!,'Graph Tables'!$D112)</f>
        <v>#REF!</v>
      </c>
      <c r="I112" s="47" t="e">
        <f>SUMIFS(#REF!,#REF!,'Graph Tables'!$D112)</f>
        <v>#REF!</v>
      </c>
      <c r="J112" s="47" t="e">
        <f>SUMIFS(#REF!,#REF!,'Graph Tables'!$D112)</f>
        <v>#REF!</v>
      </c>
      <c r="K112" s="47" t="e">
        <f>SUMIFS(#REF!,#REF!,'Graph Tables'!$D112)</f>
        <v>#REF!</v>
      </c>
      <c r="L112" s="47" t="e">
        <f>SUMIFS(#REF!,#REF!,'Graph Tables'!$D112)</f>
        <v>#REF!</v>
      </c>
      <c r="M112" s="47" t="e">
        <f>SUMIFS(#REF!,#REF!,'Graph Tables'!$D112)</f>
        <v>#REF!</v>
      </c>
      <c r="N112" s="47" t="e">
        <f>SUMIFS(#REF!,#REF!,'Graph Tables'!$D112)</f>
        <v>#REF!</v>
      </c>
      <c r="O112" s="47" t="e">
        <f>SUMIFS(#REF!,#REF!,'Graph Tables'!$D112)</f>
        <v>#REF!</v>
      </c>
      <c r="P112" s="47" t="e">
        <f>SUMIFS(#REF!,#REF!,'Graph Tables'!$D112)</f>
        <v>#REF!</v>
      </c>
      <c r="Q112" s="47" t="e">
        <f>SUMIFS(#REF!,#REF!,'Graph Tables'!$D112)</f>
        <v>#REF!</v>
      </c>
      <c r="R112" s="47" t="e">
        <f>SUMIFS(#REF!,#REF!,'Graph Tables'!$D112)</f>
        <v>#REF!</v>
      </c>
      <c r="S112" s="47" t="e">
        <f>SUMIFS(#REF!,#REF!,'Graph Tables'!$D112)</f>
        <v>#REF!</v>
      </c>
      <c r="T112" s="47" t="e">
        <f>SUMIFS(#REF!,#REF!,'Graph Tables'!$D112)</f>
        <v>#REF!</v>
      </c>
      <c r="U112" s="47" t="e">
        <f>SUMIFS(#REF!,#REF!,'Graph Tables'!$D112)</f>
        <v>#REF!</v>
      </c>
      <c r="V112" s="47" t="e">
        <f>SUMIFS(#REF!,#REF!,'Graph Tables'!$D112)</f>
        <v>#REF!</v>
      </c>
      <c r="W112" s="47" t="e">
        <f>SUMIFS(#REF!,#REF!,'Graph Tables'!$D112)</f>
        <v>#REF!</v>
      </c>
      <c r="X112" s="47" t="e">
        <f>SUMIFS(#REF!,#REF!,'Graph Tables'!$D112)</f>
        <v>#REF!</v>
      </c>
      <c r="Y112" s="47" t="e">
        <f>SUMIFS(#REF!,#REF!,'Graph Tables'!$D112)</f>
        <v>#REF!</v>
      </c>
      <c r="Z112" s="47" t="e">
        <f>SUMIFS(#REF!,#REF!,'Graph Tables'!$D112)</f>
        <v>#REF!</v>
      </c>
      <c r="AA112" s="47" t="e">
        <f>SUMIFS(#REF!,#REF!,'Graph Tables'!$D112)</f>
        <v>#REF!</v>
      </c>
      <c r="AB112" s="47" t="e">
        <f>SUMIFS(#REF!,#REF!,'Graph Tables'!$D112)</f>
        <v>#REF!</v>
      </c>
      <c r="AC112" s="47" t="e">
        <f>SUMIFS(#REF!,#REF!,'Graph Tables'!$D112)</f>
        <v>#REF!</v>
      </c>
      <c r="AD112" s="47"/>
      <c r="AH112" s="47"/>
      <c r="AI112" s="101" t="e">
        <f t="shared" si="204"/>
        <v>#REF!</v>
      </c>
      <c r="AJ112" s="101" t="e">
        <f>AI112+COUNTIF(AI$2:$AI112,AI112)-1</f>
        <v>#REF!</v>
      </c>
      <c r="AK112" s="103" t="str">
        <f t="shared" si="127"/>
        <v>Kazakhstan</v>
      </c>
      <c r="AL112" s="71" t="e">
        <f t="shared" si="205"/>
        <v>#REF!</v>
      </c>
      <c r="AM112" s="45" t="e">
        <f t="shared" si="128"/>
        <v>#REF!</v>
      </c>
      <c r="AN112" s="45" t="e">
        <f t="shared" si="129"/>
        <v>#REF!</v>
      </c>
      <c r="AO112" s="45" t="e">
        <f t="shared" si="130"/>
        <v>#REF!</v>
      </c>
      <c r="AP112" s="45" t="e">
        <f t="shared" si="131"/>
        <v>#REF!</v>
      </c>
      <c r="AQ112" s="45" t="e">
        <f t="shared" si="132"/>
        <v>#REF!</v>
      </c>
      <c r="AR112" s="45" t="e">
        <f t="shared" si="133"/>
        <v>#REF!</v>
      </c>
      <c r="AS112" s="45" t="e">
        <f t="shared" si="134"/>
        <v>#REF!</v>
      </c>
      <c r="AT112" s="45" t="e">
        <f t="shared" si="135"/>
        <v>#REF!</v>
      </c>
      <c r="AU112" s="45" t="e">
        <f t="shared" si="136"/>
        <v>#REF!</v>
      </c>
      <c r="AV112" s="45" t="e">
        <f t="shared" si="137"/>
        <v>#REF!</v>
      </c>
      <c r="AW112" s="45" t="e">
        <f t="shared" si="138"/>
        <v>#REF!</v>
      </c>
      <c r="AX112" s="45" t="e">
        <f t="shared" si="139"/>
        <v>#REF!</v>
      </c>
      <c r="AY112" s="45" t="e">
        <f t="shared" si="140"/>
        <v>#REF!</v>
      </c>
      <c r="AZ112" s="45" t="e">
        <f t="shared" si="141"/>
        <v>#REF!</v>
      </c>
      <c r="BA112" s="45" t="e">
        <f t="shared" si="142"/>
        <v>#REF!</v>
      </c>
      <c r="BB112" s="45" t="e">
        <f t="shared" si="143"/>
        <v>#REF!</v>
      </c>
      <c r="BC112" s="45" t="e">
        <f t="shared" si="144"/>
        <v>#REF!</v>
      </c>
      <c r="BD112" s="45" t="e">
        <f t="shared" si="145"/>
        <v>#REF!</v>
      </c>
      <c r="BE112" s="45" t="e">
        <f t="shared" si="146"/>
        <v>#REF!</v>
      </c>
      <c r="BF112" s="45" t="e">
        <f t="shared" si="147"/>
        <v>#REF!</v>
      </c>
      <c r="BG112" s="45" t="e">
        <f t="shared" si="148"/>
        <v>#REF!</v>
      </c>
      <c r="BH112" s="45" t="e">
        <f t="shared" si="149"/>
        <v>#REF!</v>
      </c>
      <c r="BI112" s="45" t="e">
        <f t="shared" si="150"/>
        <v>#REF!</v>
      </c>
      <c r="BJ112" s="45" t="e">
        <f t="shared" si="151"/>
        <v>#REF!</v>
      </c>
      <c r="BK112" s="45"/>
      <c r="CN112" s="106" t="e">
        <f t="shared" si="207"/>
        <v>#REF!</v>
      </c>
      <c r="CO112" s="106">
        <v>111</v>
      </c>
      <c r="CP112" s="101" t="e">
        <f t="shared" si="208"/>
        <v>#REF!</v>
      </c>
      <c r="CQ112" s="101" t="e">
        <f>CP112+COUNTIF($CP$2:CP112,CP112)-1</f>
        <v>#REF!</v>
      </c>
      <c r="CR112" s="103" t="str">
        <f t="shared" si="176"/>
        <v>Kazakhstan</v>
      </c>
      <c r="CS112" s="71" t="e">
        <f t="shared" si="209"/>
        <v>#REF!</v>
      </c>
      <c r="CT112" s="45" t="e">
        <f t="shared" si="177"/>
        <v>#REF!</v>
      </c>
      <c r="CU112" s="45" t="e">
        <f t="shared" si="178"/>
        <v>#REF!</v>
      </c>
      <c r="CV112" s="45" t="e">
        <f t="shared" si="179"/>
        <v>#REF!</v>
      </c>
      <c r="CW112" s="45" t="e">
        <f t="shared" si="180"/>
        <v>#REF!</v>
      </c>
      <c r="CX112" s="45" t="e">
        <f t="shared" si="181"/>
        <v>#REF!</v>
      </c>
      <c r="CY112" s="45" t="e">
        <f t="shared" si="182"/>
        <v>#REF!</v>
      </c>
      <c r="CZ112" s="45" t="e">
        <f t="shared" si="183"/>
        <v>#REF!</v>
      </c>
      <c r="DA112" s="45" t="e">
        <f t="shared" si="184"/>
        <v>#REF!</v>
      </c>
      <c r="DB112" s="45" t="e">
        <f t="shared" si="185"/>
        <v>#REF!</v>
      </c>
      <c r="DC112" s="45" t="e">
        <f t="shared" si="186"/>
        <v>#REF!</v>
      </c>
      <c r="DD112" s="45" t="e">
        <f t="shared" si="187"/>
        <v>#REF!</v>
      </c>
      <c r="DE112" s="45" t="e">
        <f t="shared" si="188"/>
        <v>#REF!</v>
      </c>
      <c r="DF112" s="45" t="e">
        <f t="shared" si="189"/>
        <v>#REF!</v>
      </c>
      <c r="DG112" s="45" t="e">
        <f t="shared" si="190"/>
        <v>#REF!</v>
      </c>
      <c r="DH112" s="45" t="e">
        <f t="shared" si="191"/>
        <v>#REF!</v>
      </c>
      <c r="DI112" s="45" t="e">
        <f t="shared" si="192"/>
        <v>#REF!</v>
      </c>
      <c r="DJ112" s="45" t="e">
        <f t="shared" si="193"/>
        <v>#REF!</v>
      </c>
      <c r="DK112" s="45" t="e">
        <f t="shared" si="194"/>
        <v>#REF!</v>
      </c>
      <c r="DL112" s="45" t="e">
        <f t="shared" si="195"/>
        <v>#REF!</v>
      </c>
      <c r="DM112" s="45" t="e">
        <f t="shared" si="196"/>
        <v>#REF!</v>
      </c>
      <c r="DN112" s="45" t="e">
        <f t="shared" si="197"/>
        <v>#REF!</v>
      </c>
      <c r="DO112" s="45" t="e">
        <f t="shared" si="198"/>
        <v>#REF!</v>
      </c>
      <c r="DP112" s="45" t="e">
        <f t="shared" si="199"/>
        <v>#REF!</v>
      </c>
      <c r="DQ112" s="45" t="e">
        <f t="shared" si="200"/>
        <v>#REF!</v>
      </c>
    </row>
    <row r="113" spans="1:121">
      <c r="A113" s="101">
        <v>112</v>
      </c>
      <c r="B113" s="135" t="e">
        <f t="shared" si="201"/>
        <v>#REF!</v>
      </c>
      <c r="C113" s="136" t="e">
        <f>B113+COUNTIF(B$2:$B113,B113)-1</f>
        <v>#REF!</v>
      </c>
      <c r="D113" s="137" t="str">
        <f>Tables!AI113</f>
        <v>Kenya</v>
      </c>
      <c r="E113" s="138" t="e">
        <f t="shared" si="202"/>
        <v>#REF!</v>
      </c>
      <c r="F113" s="47" t="e">
        <f>SUMIFS(#REF!,#REF!,'Graph Tables'!$D113)</f>
        <v>#REF!</v>
      </c>
      <c r="G113" s="47" t="e">
        <f>SUMIFS(#REF!,#REF!,'Graph Tables'!$D113)</f>
        <v>#REF!</v>
      </c>
      <c r="H113" s="47" t="e">
        <f>SUMIFS(#REF!,#REF!,'Graph Tables'!$D113)</f>
        <v>#REF!</v>
      </c>
      <c r="I113" s="47" t="e">
        <f>SUMIFS(#REF!,#REF!,'Graph Tables'!$D113)</f>
        <v>#REF!</v>
      </c>
      <c r="J113" s="47" t="e">
        <f>SUMIFS(#REF!,#REF!,'Graph Tables'!$D113)</f>
        <v>#REF!</v>
      </c>
      <c r="K113" s="47" t="e">
        <f>SUMIFS(#REF!,#REF!,'Graph Tables'!$D113)</f>
        <v>#REF!</v>
      </c>
      <c r="L113" s="47" t="e">
        <f>SUMIFS(#REF!,#REF!,'Graph Tables'!$D113)</f>
        <v>#REF!</v>
      </c>
      <c r="M113" s="47" t="e">
        <f>SUMIFS(#REF!,#REF!,'Graph Tables'!$D113)</f>
        <v>#REF!</v>
      </c>
      <c r="N113" s="47" t="e">
        <f>SUMIFS(#REF!,#REF!,'Graph Tables'!$D113)</f>
        <v>#REF!</v>
      </c>
      <c r="O113" s="47" t="e">
        <f>SUMIFS(#REF!,#REF!,'Graph Tables'!$D113)</f>
        <v>#REF!</v>
      </c>
      <c r="P113" s="47" t="e">
        <f>SUMIFS(#REF!,#REF!,'Graph Tables'!$D113)</f>
        <v>#REF!</v>
      </c>
      <c r="Q113" s="47" t="e">
        <f>SUMIFS(#REF!,#REF!,'Graph Tables'!$D113)</f>
        <v>#REF!</v>
      </c>
      <c r="R113" s="47" t="e">
        <f>SUMIFS(#REF!,#REF!,'Graph Tables'!$D113)</f>
        <v>#REF!</v>
      </c>
      <c r="S113" s="47" t="e">
        <f>SUMIFS(#REF!,#REF!,'Graph Tables'!$D113)</f>
        <v>#REF!</v>
      </c>
      <c r="T113" s="47" t="e">
        <f>SUMIFS(#REF!,#REF!,'Graph Tables'!$D113)</f>
        <v>#REF!</v>
      </c>
      <c r="U113" s="47" t="e">
        <f>SUMIFS(#REF!,#REF!,'Graph Tables'!$D113)</f>
        <v>#REF!</v>
      </c>
      <c r="V113" s="47" t="e">
        <f>SUMIFS(#REF!,#REF!,'Graph Tables'!$D113)</f>
        <v>#REF!</v>
      </c>
      <c r="W113" s="47" t="e">
        <f>SUMIFS(#REF!,#REF!,'Graph Tables'!$D113)</f>
        <v>#REF!</v>
      </c>
      <c r="X113" s="47" t="e">
        <f>SUMIFS(#REF!,#REF!,'Graph Tables'!$D113)</f>
        <v>#REF!</v>
      </c>
      <c r="Y113" s="47" t="e">
        <f>SUMIFS(#REF!,#REF!,'Graph Tables'!$D113)</f>
        <v>#REF!</v>
      </c>
      <c r="Z113" s="47" t="e">
        <f>SUMIFS(#REF!,#REF!,'Graph Tables'!$D113)</f>
        <v>#REF!</v>
      </c>
      <c r="AA113" s="47" t="e">
        <f>SUMIFS(#REF!,#REF!,'Graph Tables'!$D113)</f>
        <v>#REF!</v>
      </c>
      <c r="AB113" s="47" t="e">
        <f>SUMIFS(#REF!,#REF!,'Graph Tables'!$D113)</f>
        <v>#REF!</v>
      </c>
      <c r="AC113" s="47" t="e">
        <f>SUMIFS(#REF!,#REF!,'Graph Tables'!$D113)</f>
        <v>#REF!</v>
      </c>
      <c r="AD113" s="47"/>
      <c r="AH113" s="47"/>
      <c r="AI113" s="101" t="e">
        <f t="shared" si="204"/>
        <v>#REF!</v>
      </c>
      <c r="AJ113" s="101" t="e">
        <f>AI113+COUNTIF(AI$2:$AI113,AI113)-1</f>
        <v>#REF!</v>
      </c>
      <c r="AK113" s="103" t="str">
        <f t="shared" si="127"/>
        <v>Kenya</v>
      </c>
      <c r="AL113" s="71" t="e">
        <f t="shared" si="205"/>
        <v>#REF!</v>
      </c>
      <c r="AM113" s="45" t="e">
        <f t="shared" si="128"/>
        <v>#REF!</v>
      </c>
      <c r="AN113" s="45" t="e">
        <f t="shared" si="129"/>
        <v>#REF!</v>
      </c>
      <c r="AO113" s="45" t="e">
        <f t="shared" si="130"/>
        <v>#REF!</v>
      </c>
      <c r="AP113" s="45" t="e">
        <f t="shared" si="131"/>
        <v>#REF!</v>
      </c>
      <c r="AQ113" s="45" t="e">
        <f t="shared" si="132"/>
        <v>#REF!</v>
      </c>
      <c r="AR113" s="45" t="e">
        <f t="shared" si="133"/>
        <v>#REF!</v>
      </c>
      <c r="AS113" s="45" t="e">
        <f t="shared" si="134"/>
        <v>#REF!</v>
      </c>
      <c r="AT113" s="45" t="e">
        <f t="shared" si="135"/>
        <v>#REF!</v>
      </c>
      <c r="AU113" s="45" t="e">
        <f t="shared" si="136"/>
        <v>#REF!</v>
      </c>
      <c r="AV113" s="45" t="e">
        <f t="shared" si="137"/>
        <v>#REF!</v>
      </c>
      <c r="AW113" s="45" t="e">
        <f t="shared" si="138"/>
        <v>#REF!</v>
      </c>
      <c r="AX113" s="45" t="e">
        <f t="shared" si="139"/>
        <v>#REF!</v>
      </c>
      <c r="AY113" s="45" t="e">
        <f t="shared" si="140"/>
        <v>#REF!</v>
      </c>
      <c r="AZ113" s="45" t="e">
        <f t="shared" si="141"/>
        <v>#REF!</v>
      </c>
      <c r="BA113" s="45" t="e">
        <f t="shared" si="142"/>
        <v>#REF!</v>
      </c>
      <c r="BB113" s="45" t="e">
        <f t="shared" si="143"/>
        <v>#REF!</v>
      </c>
      <c r="BC113" s="45" t="e">
        <f t="shared" si="144"/>
        <v>#REF!</v>
      </c>
      <c r="BD113" s="45" t="e">
        <f t="shared" si="145"/>
        <v>#REF!</v>
      </c>
      <c r="BE113" s="45" t="e">
        <f t="shared" si="146"/>
        <v>#REF!</v>
      </c>
      <c r="BF113" s="45" t="e">
        <f t="shared" si="147"/>
        <v>#REF!</v>
      </c>
      <c r="BG113" s="45" t="e">
        <f t="shared" si="148"/>
        <v>#REF!</v>
      </c>
      <c r="BH113" s="45" t="e">
        <f t="shared" si="149"/>
        <v>#REF!</v>
      </c>
      <c r="BI113" s="45" t="e">
        <f t="shared" si="150"/>
        <v>#REF!</v>
      </c>
      <c r="BJ113" s="45" t="e">
        <f t="shared" si="151"/>
        <v>#REF!</v>
      </c>
      <c r="BK113" s="45"/>
      <c r="CN113" s="106" t="e">
        <f t="shared" si="207"/>
        <v>#REF!</v>
      </c>
      <c r="CO113" s="106">
        <v>112</v>
      </c>
      <c r="CP113" s="101" t="e">
        <f t="shared" si="208"/>
        <v>#REF!</v>
      </c>
      <c r="CQ113" s="101" t="e">
        <f>CP113+COUNTIF($CP$2:CP113,CP113)-1</f>
        <v>#REF!</v>
      </c>
      <c r="CR113" s="103" t="str">
        <f t="shared" si="176"/>
        <v>Kenya</v>
      </c>
      <c r="CS113" s="71" t="e">
        <f t="shared" si="209"/>
        <v>#REF!</v>
      </c>
      <c r="CT113" s="45" t="e">
        <f t="shared" si="177"/>
        <v>#REF!</v>
      </c>
      <c r="CU113" s="45" t="e">
        <f t="shared" si="178"/>
        <v>#REF!</v>
      </c>
      <c r="CV113" s="45" t="e">
        <f t="shared" si="179"/>
        <v>#REF!</v>
      </c>
      <c r="CW113" s="45" t="e">
        <f t="shared" si="180"/>
        <v>#REF!</v>
      </c>
      <c r="CX113" s="45" t="e">
        <f t="shared" si="181"/>
        <v>#REF!</v>
      </c>
      <c r="CY113" s="45" t="e">
        <f t="shared" si="182"/>
        <v>#REF!</v>
      </c>
      <c r="CZ113" s="45" t="e">
        <f t="shared" si="183"/>
        <v>#REF!</v>
      </c>
      <c r="DA113" s="45" t="e">
        <f t="shared" si="184"/>
        <v>#REF!</v>
      </c>
      <c r="DB113" s="45" t="e">
        <f t="shared" si="185"/>
        <v>#REF!</v>
      </c>
      <c r="DC113" s="45" t="e">
        <f t="shared" si="186"/>
        <v>#REF!</v>
      </c>
      <c r="DD113" s="45" t="e">
        <f t="shared" si="187"/>
        <v>#REF!</v>
      </c>
      <c r="DE113" s="45" t="e">
        <f t="shared" si="188"/>
        <v>#REF!</v>
      </c>
      <c r="DF113" s="45" t="e">
        <f t="shared" si="189"/>
        <v>#REF!</v>
      </c>
      <c r="DG113" s="45" t="e">
        <f t="shared" si="190"/>
        <v>#REF!</v>
      </c>
      <c r="DH113" s="45" t="e">
        <f t="shared" si="191"/>
        <v>#REF!</v>
      </c>
      <c r="DI113" s="45" t="e">
        <f t="shared" si="192"/>
        <v>#REF!</v>
      </c>
      <c r="DJ113" s="45" t="e">
        <f t="shared" si="193"/>
        <v>#REF!</v>
      </c>
      <c r="DK113" s="45" t="e">
        <f t="shared" si="194"/>
        <v>#REF!</v>
      </c>
      <c r="DL113" s="45" t="e">
        <f t="shared" si="195"/>
        <v>#REF!</v>
      </c>
      <c r="DM113" s="45" t="e">
        <f t="shared" si="196"/>
        <v>#REF!</v>
      </c>
      <c r="DN113" s="45" t="e">
        <f t="shared" si="197"/>
        <v>#REF!</v>
      </c>
      <c r="DO113" s="45" t="e">
        <f t="shared" si="198"/>
        <v>#REF!</v>
      </c>
      <c r="DP113" s="45" t="e">
        <f t="shared" si="199"/>
        <v>#REF!</v>
      </c>
      <c r="DQ113" s="45" t="e">
        <f t="shared" si="200"/>
        <v>#REF!</v>
      </c>
    </row>
    <row r="114" spans="1:121">
      <c r="A114" s="101">
        <v>113</v>
      </c>
      <c r="B114" s="135" t="e">
        <f t="shared" si="201"/>
        <v>#REF!</v>
      </c>
      <c r="C114" s="136" t="e">
        <f>B114+COUNTIF(B$2:$B114,B114)-1</f>
        <v>#REF!</v>
      </c>
      <c r="D114" s="137" t="str">
        <f>Tables!AI114</f>
        <v>Kiribati</v>
      </c>
      <c r="E114" s="138" t="e">
        <f t="shared" si="202"/>
        <v>#REF!</v>
      </c>
      <c r="F114" s="47" t="e">
        <f>SUMIFS(#REF!,#REF!,'Graph Tables'!$D114)</f>
        <v>#REF!</v>
      </c>
      <c r="G114" s="47" t="e">
        <f>SUMIFS(#REF!,#REF!,'Graph Tables'!$D114)</f>
        <v>#REF!</v>
      </c>
      <c r="H114" s="47" t="e">
        <f>SUMIFS(#REF!,#REF!,'Graph Tables'!$D114)</f>
        <v>#REF!</v>
      </c>
      <c r="I114" s="47" t="e">
        <f>SUMIFS(#REF!,#REF!,'Graph Tables'!$D114)</f>
        <v>#REF!</v>
      </c>
      <c r="J114" s="47" t="e">
        <f>SUMIFS(#REF!,#REF!,'Graph Tables'!$D114)</f>
        <v>#REF!</v>
      </c>
      <c r="K114" s="47" t="e">
        <f>SUMIFS(#REF!,#REF!,'Graph Tables'!$D114)</f>
        <v>#REF!</v>
      </c>
      <c r="L114" s="47" t="e">
        <f>SUMIFS(#REF!,#REF!,'Graph Tables'!$D114)</f>
        <v>#REF!</v>
      </c>
      <c r="M114" s="47" t="e">
        <f>SUMIFS(#REF!,#REF!,'Graph Tables'!$D114)</f>
        <v>#REF!</v>
      </c>
      <c r="N114" s="47" t="e">
        <f>SUMIFS(#REF!,#REF!,'Graph Tables'!$D114)</f>
        <v>#REF!</v>
      </c>
      <c r="O114" s="47" t="e">
        <f>SUMIFS(#REF!,#REF!,'Graph Tables'!$D114)</f>
        <v>#REF!</v>
      </c>
      <c r="P114" s="47" t="e">
        <f>SUMIFS(#REF!,#REF!,'Graph Tables'!$D114)</f>
        <v>#REF!</v>
      </c>
      <c r="Q114" s="47" t="e">
        <f>SUMIFS(#REF!,#REF!,'Graph Tables'!$D114)</f>
        <v>#REF!</v>
      </c>
      <c r="R114" s="47" t="e">
        <f>SUMIFS(#REF!,#REF!,'Graph Tables'!$D114)</f>
        <v>#REF!</v>
      </c>
      <c r="S114" s="47" t="e">
        <f>SUMIFS(#REF!,#REF!,'Graph Tables'!$D114)</f>
        <v>#REF!</v>
      </c>
      <c r="T114" s="47" t="e">
        <f>SUMIFS(#REF!,#REF!,'Graph Tables'!$D114)</f>
        <v>#REF!</v>
      </c>
      <c r="U114" s="47" t="e">
        <f>SUMIFS(#REF!,#REF!,'Graph Tables'!$D114)</f>
        <v>#REF!</v>
      </c>
      <c r="V114" s="47" t="e">
        <f>SUMIFS(#REF!,#REF!,'Graph Tables'!$D114)</f>
        <v>#REF!</v>
      </c>
      <c r="W114" s="47" t="e">
        <f>SUMIFS(#REF!,#REF!,'Graph Tables'!$D114)</f>
        <v>#REF!</v>
      </c>
      <c r="X114" s="47" t="e">
        <f>SUMIFS(#REF!,#REF!,'Graph Tables'!$D114)</f>
        <v>#REF!</v>
      </c>
      <c r="Y114" s="47" t="e">
        <f>SUMIFS(#REF!,#REF!,'Graph Tables'!$D114)</f>
        <v>#REF!</v>
      </c>
      <c r="Z114" s="47" t="e">
        <f>SUMIFS(#REF!,#REF!,'Graph Tables'!$D114)</f>
        <v>#REF!</v>
      </c>
      <c r="AA114" s="47" t="e">
        <f>SUMIFS(#REF!,#REF!,'Graph Tables'!$D114)</f>
        <v>#REF!</v>
      </c>
      <c r="AB114" s="47" t="e">
        <f>SUMIFS(#REF!,#REF!,'Graph Tables'!$D114)</f>
        <v>#REF!</v>
      </c>
      <c r="AC114" s="47" t="e">
        <f>SUMIFS(#REF!,#REF!,'Graph Tables'!$D114)</f>
        <v>#REF!</v>
      </c>
      <c r="AD114" s="47"/>
      <c r="AH114" s="47"/>
      <c r="AI114" s="101" t="e">
        <f t="shared" si="204"/>
        <v>#REF!</v>
      </c>
      <c r="AJ114" s="101" t="e">
        <f>AI114+COUNTIF(AI$2:$AI114,AI114)-1</f>
        <v>#REF!</v>
      </c>
      <c r="AK114" s="103" t="str">
        <f t="shared" si="127"/>
        <v>Kiribati</v>
      </c>
      <c r="AL114" s="71" t="e">
        <f t="shared" si="205"/>
        <v>#REF!</v>
      </c>
      <c r="AM114" s="45" t="e">
        <f t="shared" si="128"/>
        <v>#REF!</v>
      </c>
      <c r="AN114" s="45" t="e">
        <f t="shared" si="129"/>
        <v>#REF!</v>
      </c>
      <c r="AO114" s="45" t="e">
        <f t="shared" si="130"/>
        <v>#REF!</v>
      </c>
      <c r="AP114" s="45" t="e">
        <f t="shared" si="131"/>
        <v>#REF!</v>
      </c>
      <c r="AQ114" s="45" t="e">
        <f t="shared" si="132"/>
        <v>#REF!</v>
      </c>
      <c r="AR114" s="45" t="e">
        <f t="shared" si="133"/>
        <v>#REF!</v>
      </c>
      <c r="AS114" s="45" t="e">
        <f t="shared" si="134"/>
        <v>#REF!</v>
      </c>
      <c r="AT114" s="45" t="e">
        <f t="shared" si="135"/>
        <v>#REF!</v>
      </c>
      <c r="AU114" s="45" t="e">
        <f t="shared" si="136"/>
        <v>#REF!</v>
      </c>
      <c r="AV114" s="45" t="e">
        <f t="shared" si="137"/>
        <v>#REF!</v>
      </c>
      <c r="AW114" s="45" t="e">
        <f t="shared" si="138"/>
        <v>#REF!</v>
      </c>
      <c r="AX114" s="45" t="e">
        <f t="shared" si="139"/>
        <v>#REF!</v>
      </c>
      <c r="AY114" s="45" t="e">
        <f t="shared" si="140"/>
        <v>#REF!</v>
      </c>
      <c r="AZ114" s="45" t="e">
        <f t="shared" si="141"/>
        <v>#REF!</v>
      </c>
      <c r="BA114" s="45" t="e">
        <f t="shared" si="142"/>
        <v>#REF!</v>
      </c>
      <c r="BB114" s="45" t="e">
        <f t="shared" si="143"/>
        <v>#REF!</v>
      </c>
      <c r="BC114" s="45" t="e">
        <f t="shared" si="144"/>
        <v>#REF!</v>
      </c>
      <c r="BD114" s="45" t="e">
        <f t="shared" si="145"/>
        <v>#REF!</v>
      </c>
      <c r="BE114" s="45" t="e">
        <f t="shared" si="146"/>
        <v>#REF!</v>
      </c>
      <c r="BF114" s="45" t="e">
        <f t="shared" si="147"/>
        <v>#REF!</v>
      </c>
      <c r="BG114" s="45" t="e">
        <f t="shared" si="148"/>
        <v>#REF!</v>
      </c>
      <c r="BH114" s="45" t="e">
        <f t="shared" si="149"/>
        <v>#REF!</v>
      </c>
      <c r="BI114" s="45" t="e">
        <f t="shared" si="150"/>
        <v>#REF!</v>
      </c>
      <c r="BJ114" s="45" t="e">
        <f t="shared" si="151"/>
        <v>#REF!</v>
      </c>
      <c r="BK114" s="45"/>
      <c r="CN114" s="106" t="e">
        <f t="shared" si="207"/>
        <v>#REF!</v>
      </c>
      <c r="CO114" s="106">
        <v>113</v>
      </c>
      <c r="CP114" s="101" t="e">
        <f t="shared" si="208"/>
        <v>#REF!</v>
      </c>
      <c r="CQ114" s="101" t="e">
        <f>CP114+COUNTIF($CP$2:CP114,CP114)-1</f>
        <v>#REF!</v>
      </c>
      <c r="CR114" s="103" t="str">
        <f t="shared" si="176"/>
        <v>Kiribati</v>
      </c>
      <c r="CS114" s="71" t="e">
        <f t="shared" si="209"/>
        <v>#REF!</v>
      </c>
      <c r="CT114" s="45" t="e">
        <f t="shared" si="177"/>
        <v>#REF!</v>
      </c>
      <c r="CU114" s="45" t="e">
        <f t="shared" si="178"/>
        <v>#REF!</v>
      </c>
      <c r="CV114" s="45" t="e">
        <f t="shared" si="179"/>
        <v>#REF!</v>
      </c>
      <c r="CW114" s="45" t="e">
        <f t="shared" si="180"/>
        <v>#REF!</v>
      </c>
      <c r="CX114" s="45" t="e">
        <f t="shared" si="181"/>
        <v>#REF!</v>
      </c>
      <c r="CY114" s="45" t="e">
        <f t="shared" si="182"/>
        <v>#REF!</v>
      </c>
      <c r="CZ114" s="45" t="e">
        <f t="shared" si="183"/>
        <v>#REF!</v>
      </c>
      <c r="DA114" s="45" t="e">
        <f t="shared" si="184"/>
        <v>#REF!</v>
      </c>
      <c r="DB114" s="45" t="e">
        <f t="shared" si="185"/>
        <v>#REF!</v>
      </c>
      <c r="DC114" s="45" t="e">
        <f t="shared" si="186"/>
        <v>#REF!</v>
      </c>
      <c r="DD114" s="45" t="e">
        <f t="shared" si="187"/>
        <v>#REF!</v>
      </c>
      <c r="DE114" s="45" t="e">
        <f t="shared" si="188"/>
        <v>#REF!</v>
      </c>
      <c r="DF114" s="45" t="e">
        <f t="shared" si="189"/>
        <v>#REF!</v>
      </c>
      <c r="DG114" s="45" t="e">
        <f t="shared" si="190"/>
        <v>#REF!</v>
      </c>
      <c r="DH114" s="45" t="e">
        <f t="shared" si="191"/>
        <v>#REF!</v>
      </c>
      <c r="DI114" s="45" t="e">
        <f t="shared" si="192"/>
        <v>#REF!</v>
      </c>
      <c r="DJ114" s="45" t="e">
        <f t="shared" si="193"/>
        <v>#REF!</v>
      </c>
      <c r="DK114" s="45" t="e">
        <f t="shared" si="194"/>
        <v>#REF!</v>
      </c>
      <c r="DL114" s="45" t="e">
        <f t="shared" si="195"/>
        <v>#REF!</v>
      </c>
      <c r="DM114" s="45" t="e">
        <f t="shared" si="196"/>
        <v>#REF!</v>
      </c>
      <c r="DN114" s="45" t="e">
        <f t="shared" si="197"/>
        <v>#REF!</v>
      </c>
      <c r="DO114" s="45" t="e">
        <f t="shared" si="198"/>
        <v>#REF!</v>
      </c>
      <c r="DP114" s="45" t="e">
        <f t="shared" si="199"/>
        <v>#REF!</v>
      </c>
      <c r="DQ114" s="45" t="e">
        <f t="shared" si="200"/>
        <v>#REF!</v>
      </c>
    </row>
    <row r="115" spans="1:121">
      <c r="A115" s="101">
        <v>114</v>
      </c>
      <c r="B115" s="135" t="e">
        <f t="shared" si="201"/>
        <v>#REF!</v>
      </c>
      <c r="C115" s="136" t="e">
        <f>B115+COUNTIF(B$2:$B115,B115)-1</f>
        <v>#REF!</v>
      </c>
      <c r="D115" s="137" t="str">
        <f>Tables!AI115</f>
        <v>Korea</v>
      </c>
      <c r="E115" s="138" t="e">
        <f t="shared" si="202"/>
        <v>#REF!</v>
      </c>
      <c r="F115" s="47" t="e">
        <f>SUMIFS(#REF!,#REF!,'Graph Tables'!$D115)</f>
        <v>#REF!</v>
      </c>
      <c r="G115" s="47" t="e">
        <f>SUMIFS(#REF!,#REF!,'Graph Tables'!$D115)</f>
        <v>#REF!</v>
      </c>
      <c r="H115" s="47" t="e">
        <f>SUMIFS(#REF!,#REF!,'Graph Tables'!$D115)</f>
        <v>#REF!</v>
      </c>
      <c r="I115" s="47" t="e">
        <f>SUMIFS(#REF!,#REF!,'Graph Tables'!$D115)</f>
        <v>#REF!</v>
      </c>
      <c r="J115" s="47" t="e">
        <f>SUMIFS(#REF!,#REF!,'Graph Tables'!$D115)</f>
        <v>#REF!</v>
      </c>
      <c r="K115" s="47" t="e">
        <f>SUMIFS(#REF!,#REF!,'Graph Tables'!$D115)</f>
        <v>#REF!</v>
      </c>
      <c r="L115" s="47" t="e">
        <f>SUMIFS(#REF!,#REF!,'Graph Tables'!$D115)</f>
        <v>#REF!</v>
      </c>
      <c r="M115" s="47" t="e">
        <f>SUMIFS(#REF!,#REF!,'Graph Tables'!$D115)</f>
        <v>#REF!</v>
      </c>
      <c r="N115" s="47" t="e">
        <f>SUMIFS(#REF!,#REF!,'Graph Tables'!$D115)</f>
        <v>#REF!</v>
      </c>
      <c r="O115" s="47" t="e">
        <f>SUMIFS(#REF!,#REF!,'Graph Tables'!$D115)</f>
        <v>#REF!</v>
      </c>
      <c r="P115" s="47" t="e">
        <f>SUMIFS(#REF!,#REF!,'Graph Tables'!$D115)</f>
        <v>#REF!</v>
      </c>
      <c r="Q115" s="47" t="e">
        <f>SUMIFS(#REF!,#REF!,'Graph Tables'!$D115)</f>
        <v>#REF!</v>
      </c>
      <c r="R115" s="47" t="e">
        <f>SUMIFS(#REF!,#REF!,'Graph Tables'!$D115)</f>
        <v>#REF!</v>
      </c>
      <c r="S115" s="47" t="e">
        <f>SUMIFS(#REF!,#REF!,'Graph Tables'!$D115)</f>
        <v>#REF!</v>
      </c>
      <c r="T115" s="47" t="e">
        <f>SUMIFS(#REF!,#REF!,'Graph Tables'!$D115)</f>
        <v>#REF!</v>
      </c>
      <c r="U115" s="47" t="e">
        <f>SUMIFS(#REF!,#REF!,'Graph Tables'!$D115)</f>
        <v>#REF!</v>
      </c>
      <c r="V115" s="47" t="e">
        <f>SUMIFS(#REF!,#REF!,'Graph Tables'!$D115)</f>
        <v>#REF!</v>
      </c>
      <c r="W115" s="47" t="e">
        <f>SUMIFS(#REF!,#REF!,'Graph Tables'!$D115)</f>
        <v>#REF!</v>
      </c>
      <c r="X115" s="47" t="e">
        <f>SUMIFS(#REF!,#REF!,'Graph Tables'!$D115)</f>
        <v>#REF!</v>
      </c>
      <c r="Y115" s="47" t="e">
        <f>SUMIFS(#REF!,#REF!,'Graph Tables'!$D115)</f>
        <v>#REF!</v>
      </c>
      <c r="Z115" s="47" t="e">
        <f>SUMIFS(#REF!,#REF!,'Graph Tables'!$D115)</f>
        <v>#REF!</v>
      </c>
      <c r="AA115" s="47" t="e">
        <f>SUMIFS(#REF!,#REF!,'Graph Tables'!$D115)</f>
        <v>#REF!</v>
      </c>
      <c r="AB115" s="47" t="e">
        <f>SUMIFS(#REF!,#REF!,'Graph Tables'!$D115)</f>
        <v>#REF!</v>
      </c>
      <c r="AC115" s="47" t="e">
        <f>SUMIFS(#REF!,#REF!,'Graph Tables'!$D115)</f>
        <v>#REF!</v>
      </c>
      <c r="AD115" s="47"/>
      <c r="AH115" s="47"/>
      <c r="AI115" s="101" t="e">
        <f t="shared" si="204"/>
        <v>#REF!</v>
      </c>
      <c r="AJ115" s="101" t="e">
        <f>AI115+COUNTIF(AI$2:$AI115,AI115)-1</f>
        <v>#REF!</v>
      </c>
      <c r="AK115" s="103" t="str">
        <f t="shared" si="127"/>
        <v>Korea</v>
      </c>
      <c r="AL115" s="71" t="e">
        <f t="shared" si="205"/>
        <v>#REF!</v>
      </c>
      <c r="AM115" s="45" t="e">
        <f t="shared" si="128"/>
        <v>#REF!</v>
      </c>
      <c r="AN115" s="45" t="e">
        <f t="shared" si="129"/>
        <v>#REF!</v>
      </c>
      <c r="AO115" s="45" t="e">
        <f t="shared" si="130"/>
        <v>#REF!</v>
      </c>
      <c r="AP115" s="45" t="e">
        <f t="shared" si="131"/>
        <v>#REF!</v>
      </c>
      <c r="AQ115" s="45" t="e">
        <f t="shared" si="132"/>
        <v>#REF!</v>
      </c>
      <c r="AR115" s="45" t="e">
        <f t="shared" si="133"/>
        <v>#REF!</v>
      </c>
      <c r="AS115" s="45" t="e">
        <f t="shared" si="134"/>
        <v>#REF!</v>
      </c>
      <c r="AT115" s="45" t="e">
        <f t="shared" si="135"/>
        <v>#REF!</v>
      </c>
      <c r="AU115" s="45" t="e">
        <f t="shared" si="136"/>
        <v>#REF!</v>
      </c>
      <c r="AV115" s="45" t="e">
        <f t="shared" si="137"/>
        <v>#REF!</v>
      </c>
      <c r="AW115" s="45" t="e">
        <f t="shared" si="138"/>
        <v>#REF!</v>
      </c>
      <c r="AX115" s="45" t="e">
        <f t="shared" si="139"/>
        <v>#REF!</v>
      </c>
      <c r="AY115" s="45" t="e">
        <f t="shared" si="140"/>
        <v>#REF!</v>
      </c>
      <c r="AZ115" s="45" t="e">
        <f t="shared" si="141"/>
        <v>#REF!</v>
      </c>
      <c r="BA115" s="45" t="e">
        <f t="shared" si="142"/>
        <v>#REF!</v>
      </c>
      <c r="BB115" s="45" t="e">
        <f t="shared" si="143"/>
        <v>#REF!</v>
      </c>
      <c r="BC115" s="45" t="e">
        <f t="shared" si="144"/>
        <v>#REF!</v>
      </c>
      <c r="BD115" s="45" t="e">
        <f t="shared" si="145"/>
        <v>#REF!</v>
      </c>
      <c r="BE115" s="45" t="e">
        <f t="shared" si="146"/>
        <v>#REF!</v>
      </c>
      <c r="BF115" s="45" t="e">
        <f t="shared" si="147"/>
        <v>#REF!</v>
      </c>
      <c r="BG115" s="45" t="e">
        <f t="shared" si="148"/>
        <v>#REF!</v>
      </c>
      <c r="BH115" s="45" t="e">
        <f t="shared" si="149"/>
        <v>#REF!</v>
      </c>
      <c r="BI115" s="45" t="e">
        <f t="shared" si="150"/>
        <v>#REF!</v>
      </c>
      <c r="BJ115" s="45" t="e">
        <f t="shared" si="151"/>
        <v>#REF!</v>
      </c>
      <c r="BK115" s="45"/>
      <c r="CN115" s="106" t="e">
        <f t="shared" si="207"/>
        <v>#REF!</v>
      </c>
      <c r="CO115" s="106">
        <v>114</v>
      </c>
      <c r="CP115" s="101" t="e">
        <f t="shared" si="208"/>
        <v>#REF!</v>
      </c>
      <c r="CQ115" s="101" t="e">
        <f>CP115+COUNTIF($CP$2:CP115,CP115)-1</f>
        <v>#REF!</v>
      </c>
      <c r="CR115" s="103" t="str">
        <f t="shared" si="176"/>
        <v>Korea</v>
      </c>
      <c r="CS115" s="71" t="e">
        <f t="shared" si="209"/>
        <v>#REF!</v>
      </c>
      <c r="CT115" s="45" t="e">
        <f t="shared" si="177"/>
        <v>#REF!</v>
      </c>
      <c r="CU115" s="45" t="e">
        <f t="shared" si="178"/>
        <v>#REF!</v>
      </c>
      <c r="CV115" s="45" t="e">
        <f t="shared" si="179"/>
        <v>#REF!</v>
      </c>
      <c r="CW115" s="45" t="e">
        <f t="shared" si="180"/>
        <v>#REF!</v>
      </c>
      <c r="CX115" s="45" t="e">
        <f t="shared" si="181"/>
        <v>#REF!</v>
      </c>
      <c r="CY115" s="45" t="e">
        <f t="shared" si="182"/>
        <v>#REF!</v>
      </c>
      <c r="CZ115" s="45" t="e">
        <f t="shared" si="183"/>
        <v>#REF!</v>
      </c>
      <c r="DA115" s="45" t="e">
        <f t="shared" si="184"/>
        <v>#REF!</v>
      </c>
      <c r="DB115" s="45" t="e">
        <f t="shared" si="185"/>
        <v>#REF!</v>
      </c>
      <c r="DC115" s="45" t="e">
        <f t="shared" si="186"/>
        <v>#REF!</v>
      </c>
      <c r="DD115" s="45" t="e">
        <f t="shared" si="187"/>
        <v>#REF!</v>
      </c>
      <c r="DE115" s="45" t="e">
        <f t="shared" si="188"/>
        <v>#REF!</v>
      </c>
      <c r="DF115" s="45" t="e">
        <f t="shared" si="189"/>
        <v>#REF!</v>
      </c>
      <c r="DG115" s="45" t="e">
        <f t="shared" si="190"/>
        <v>#REF!</v>
      </c>
      <c r="DH115" s="45" t="e">
        <f t="shared" si="191"/>
        <v>#REF!</v>
      </c>
      <c r="DI115" s="45" t="e">
        <f t="shared" si="192"/>
        <v>#REF!</v>
      </c>
      <c r="DJ115" s="45" t="e">
        <f t="shared" si="193"/>
        <v>#REF!</v>
      </c>
      <c r="DK115" s="45" t="e">
        <f t="shared" si="194"/>
        <v>#REF!</v>
      </c>
      <c r="DL115" s="45" t="e">
        <f t="shared" si="195"/>
        <v>#REF!</v>
      </c>
      <c r="DM115" s="45" t="e">
        <f t="shared" si="196"/>
        <v>#REF!</v>
      </c>
      <c r="DN115" s="45" t="e">
        <f t="shared" si="197"/>
        <v>#REF!</v>
      </c>
      <c r="DO115" s="45" t="e">
        <f t="shared" si="198"/>
        <v>#REF!</v>
      </c>
      <c r="DP115" s="45" t="e">
        <f t="shared" si="199"/>
        <v>#REF!</v>
      </c>
      <c r="DQ115" s="45" t="e">
        <f t="shared" si="200"/>
        <v>#REF!</v>
      </c>
    </row>
    <row r="116" spans="1:121">
      <c r="A116" s="101">
        <v>115</v>
      </c>
      <c r="B116" s="135" t="e">
        <f t="shared" si="201"/>
        <v>#REF!</v>
      </c>
      <c r="C116" s="136" t="e">
        <f>B116+COUNTIF(B$2:$B116,B116)-1</f>
        <v>#REF!</v>
      </c>
      <c r="D116" s="137" t="str">
        <f>Tables!AI116</f>
        <v>Kuwait</v>
      </c>
      <c r="E116" s="138" t="e">
        <f t="shared" si="202"/>
        <v>#REF!</v>
      </c>
      <c r="F116" s="47" t="e">
        <f>SUMIFS(#REF!,#REF!,'Graph Tables'!$D116)</f>
        <v>#REF!</v>
      </c>
      <c r="G116" s="47" t="e">
        <f>SUMIFS(#REF!,#REF!,'Graph Tables'!$D116)</f>
        <v>#REF!</v>
      </c>
      <c r="H116" s="47" t="e">
        <f>SUMIFS(#REF!,#REF!,'Graph Tables'!$D116)</f>
        <v>#REF!</v>
      </c>
      <c r="I116" s="47" t="e">
        <f>SUMIFS(#REF!,#REF!,'Graph Tables'!$D116)</f>
        <v>#REF!</v>
      </c>
      <c r="J116" s="47" t="e">
        <f>SUMIFS(#REF!,#REF!,'Graph Tables'!$D116)</f>
        <v>#REF!</v>
      </c>
      <c r="K116" s="47" t="e">
        <f>SUMIFS(#REF!,#REF!,'Graph Tables'!$D116)</f>
        <v>#REF!</v>
      </c>
      <c r="L116" s="47" t="e">
        <f>SUMIFS(#REF!,#REF!,'Graph Tables'!$D116)</f>
        <v>#REF!</v>
      </c>
      <c r="M116" s="47" t="e">
        <f>SUMIFS(#REF!,#REF!,'Graph Tables'!$D116)</f>
        <v>#REF!</v>
      </c>
      <c r="N116" s="47" t="e">
        <f>SUMIFS(#REF!,#REF!,'Graph Tables'!$D116)</f>
        <v>#REF!</v>
      </c>
      <c r="O116" s="47" t="e">
        <f>SUMIFS(#REF!,#REF!,'Graph Tables'!$D116)</f>
        <v>#REF!</v>
      </c>
      <c r="P116" s="47" t="e">
        <f>SUMIFS(#REF!,#REF!,'Graph Tables'!$D116)</f>
        <v>#REF!</v>
      </c>
      <c r="Q116" s="47" t="e">
        <f>SUMIFS(#REF!,#REF!,'Graph Tables'!$D116)</f>
        <v>#REF!</v>
      </c>
      <c r="R116" s="47" t="e">
        <f>SUMIFS(#REF!,#REF!,'Graph Tables'!$D116)</f>
        <v>#REF!</v>
      </c>
      <c r="S116" s="47" t="e">
        <f>SUMIFS(#REF!,#REF!,'Graph Tables'!$D116)</f>
        <v>#REF!</v>
      </c>
      <c r="T116" s="47" t="e">
        <f>SUMIFS(#REF!,#REF!,'Graph Tables'!$D116)</f>
        <v>#REF!</v>
      </c>
      <c r="U116" s="47" t="e">
        <f>SUMIFS(#REF!,#REF!,'Graph Tables'!$D116)</f>
        <v>#REF!</v>
      </c>
      <c r="V116" s="47" t="e">
        <f>SUMIFS(#REF!,#REF!,'Graph Tables'!$D116)</f>
        <v>#REF!</v>
      </c>
      <c r="W116" s="47" t="e">
        <f>SUMIFS(#REF!,#REF!,'Graph Tables'!$D116)</f>
        <v>#REF!</v>
      </c>
      <c r="X116" s="47" t="e">
        <f>SUMIFS(#REF!,#REF!,'Graph Tables'!$D116)</f>
        <v>#REF!</v>
      </c>
      <c r="Y116" s="47" t="e">
        <f>SUMIFS(#REF!,#REF!,'Graph Tables'!$D116)</f>
        <v>#REF!</v>
      </c>
      <c r="Z116" s="47" t="e">
        <f>SUMIFS(#REF!,#REF!,'Graph Tables'!$D116)</f>
        <v>#REF!</v>
      </c>
      <c r="AA116" s="47" t="e">
        <f>SUMIFS(#REF!,#REF!,'Graph Tables'!$D116)</f>
        <v>#REF!</v>
      </c>
      <c r="AB116" s="47" t="e">
        <f>SUMIFS(#REF!,#REF!,'Graph Tables'!$D116)</f>
        <v>#REF!</v>
      </c>
      <c r="AC116" s="47" t="e">
        <f>SUMIFS(#REF!,#REF!,'Graph Tables'!$D116)</f>
        <v>#REF!</v>
      </c>
      <c r="AD116" s="47"/>
      <c r="AH116" s="47"/>
      <c r="AI116" s="101" t="e">
        <f t="shared" si="204"/>
        <v>#REF!</v>
      </c>
      <c r="AJ116" s="101" t="e">
        <f>AI116+COUNTIF(AI$2:$AI116,AI116)-1</f>
        <v>#REF!</v>
      </c>
      <c r="AK116" s="103" t="str">
        <f t="shared" si="127"/>
        <v>Kuwait</v>
      </c>
      <c r="AL116" s="71" t="e">
        <f t="shared" si="205"/>
        <v>#REF!</v>
      </c>
      <c r="AM116" s="45" t="e">
        <f t="shared" si="128"/>
        <v>#REF!</v>
      </c>
      <c r="AN116" s="45" t="e">
        <f t="shared" si="129"/>
        <v>#REF!</v>
      </c>
      <c r="AO116" s="45" t="e">
        <f t="shared" si="130"/>
        <v>#REF!</v>
      </c>
      <c r="AP116" s="45" t="e">
        <f t="shared" si="131"/>
        <v>#REF!</v>
      </c>
      <c r="AQ116" s="45" t="e">
        <f t="shared" si="132"/>
        <v>#REF!</v>
      </c>
      <c r="AR116" s="45" t="e">
        <f t="shared" si="133"/>
        <v>#REF!</v>
      </c>
      <c r="AS116" s="45" t="e">
        <f t="shared" si="134"/>
        <v>#REF!</v>
      </c>
      <c r="AT116" s="45" t="e">
        <f t="shared" si="135"/>
        <v>#REF!</v>
      </c>
      <c r="AU116" s="45" t="e">
        <f t="shared" si="136"/>
        <v>#REF!</v>
      </c>
      <c r="AV116" s="45" t="e">
        <f t="shared" si="137"/>
        <v>#REF!</v>
      </c>
      <c r="AW116" s="45" t="e">
        <f t="shared" si="138"/>
        <v>#REF!</v>
      </c>
      <c r="AX116" s="45" t="e">
        <f t="shared" si="139"/>
        <v>#REF!</v>
      </c>
      <c r="AY116" s="45" t="e">
        <f t="shared" si="140"/>
        <v>#REF!</v>
      </c>
      <c r="AZ116" s="45" t="e">
        <f t="shared" si="141"/>
        <v>#REF!</v>
      </c>
      <c r="BA116" s="45" t="e">
        <f t="shared" si="142"/>
        <v>#REF!</v>
      </c>
      <c r="BB116" s="45" t="e">
        <f t="shared" si="143"/>
        <v>#REF!</v>
      </c>
      <c r="BC116" s="45" t="e">
        <f t="shared" si="144"/>
        <v>#REF!</v>
      </c>
      <c r="BD116" s="45" t="e">
        <f t="shared" si="145"/>
        <v>#REF!</v>
      </c>
      <c r="BE116" s="45" t="e">
        <f t="shared" si="146"/>
        <v>#REF!</v>
      </c>
      <c r="BF116" s="45" t="e">
        <f t="shared" si="147"/>
        <v>#REF!</v>
      </c>
      <c r="BG116" s="45" t="e">
        <f t="shared" si="148"/>
        <v>#REF!</v>
      </c>
      <c r="BH116" s="45" t="e">
        <f t="shared" si="149"/>
        <v>#REF!</v>
      </c>
      <c r="BI116" s="45" t="e">
        <f t="shared" si="150"/>
        <v>#REF!</v>
      </c>
      <c r="BJ116" s="45" t="e">
        <f t="shared" si="151"/>
        <v>#REF!</v>
      </c>
      <c r="BK116" s="45"/>
      <c r="CN116" s="106" t="e">
        <f t="shared" si="207"/>
        <v>#REF!</v>
      </c>
      <c r="CO116" s="106">
        <v>115</v>
      </c>
      <c r="CP116" s="101" t="e">
        <f t="shared" si="208"/>
        <v>#REF!</v>
      </c>
      <c r="CQ116" s="101" t="e">
        <f>CP116+COUNTIF($CP$2:CP116,CP116)-1</f>
        <v>#REF!</v>
      </c>
      <c r="CR116" s="103" t="str">
        <f t="shared" si="176"/>
        <v>Kuwait</v>
      </c>
      <c r="CS116" s="71" t="e">
        <f t="shared" si="209"/>
        <v>#REF!</v>
      </c>
      <c r="CT116" s="45" t="e">
        <f t="shared" si="177"/>
        <v>#REF!</v>
      </c>
      <c r="CU116" s="45" t="e">
        <f t="shared" si="178"/>
        <v>#REF!</v>
      </c>
      <c r="CV116" s="45" t="e">
        <f t="shared" si="179"/>
        <v>#REF!</v>
      </c>
      <c r="CW116" s="45" t="e">
        <f t="shared" si="180"/>
        <v>#REF!</v>
      </c>
      <c r="CX116" s="45" t="e">
        <f t="shared" si="181"/>
        <v>#REF!</v>
      </c>
      <c r="CY116" s="45" t="e">
        <f t="shared" si="182"/>
        <v>#REF!</v>
      </c>
      <c r="CZ116" s="45" t="e">
        <f t="shared" si="183"/>
        <v>#REF!</v>
      </c>
      <c r="DA116" s="45" t="e">
        <f t="shared" si="184"/>
        <v>#REF!</v>
      </c>
      <c r="DB116" s="45" t="e">
        <f t="shared" si="185"/>
        <v>#REF!</v>
      </c>
      <c r="DC116" s="45" t="e">
        <f t="shared" si="186"/>
        <v>#REF!</v>
      </c>
      <c r="DD116" s="45" t="e">
        <f t="shared" si="187"/>
        <v>#REF!</v>
      </c>
      <c r="DE116" s="45" t="e">
        <f t="shared" si="188"/>
        <v>#REF!</v>
      </c>
      <c r="DF116" s="45" t="e">
        <f t="shared" si="189"/>
        <v>#REF!</v>
      </c>
      <c r="DG116" s="45" t="e">
        <f t="shared" si="190"/>
        <v>#REF!</v>
      </c>
      <c r="DH116" s="45" t="e">
        <f t="shared" si="191"/>
        <v>#REF!</v>
      </c>
      <c r="DI116" s="45" t="e">
        <f t="shared" si="192"/>
        <v>#REF!</v>
      </c>
      <c r="DJ116" s="45" t="e">
        <f t="shared" si="193"/>
        <v>#REF!</v>
      </c>
      <c r="DK116" s="45" t="e">
        <f t="shared" si="194"/>
        <v>#REF!</v>
      </c>
      <c r="DL116" s="45" t="e">
        <f t="shared" si="195"/>
        <v>#REF!</v>
      </c>
      <c r="DM116" s="45" t="e">
        <f t="shared" si="196"/>
        <v>#REF!</v>
      </c>
      <c r="DN116" s="45" t="e">
        <f t="shared" si="197"/>
        <v>#REF!</v>
      </c>
      <c r="DO116" s="45" t="e">
        <f t="shared" si="198"/>
        <v>#REF!</v>
      </c>
      <c r="DP116" s="45" t="e">
        <f t="shared" si="199"/>
        <v>#REF!</v>
      </c>
      <c r="DQ116" s="45" t="e">
        <f t="shared" si="200"/>
        <v>#REF!</v>
      </c>
    </row>
    <row r="117" spans="1:121">
      <c r="A117" s="101">
        <v>116</v>
      </c>
      <c r="B117" s="135" t="e">
        <f t="shared" si="201"/>
        <v>#REF!</v>
      </c>
      <c r="C117" s="136" t="e">
        <f>B117+COUNTIF(B$2:$B117,B117)-1</f>
        <v>#REF!</v>
      </c>
      <c r="D117" s="137" t="str">
        <f>Tables!AI117</f>
        <v>Kyrgyz Republic</v>
      </c>
      <c r="E117" s="138" t="e">
        <f t="shared" si="202"/>
        <v>#REF!</v>
      </c>
      <c r="F117" s="47" t="e">
        <f>SUMIFS(#REF!,#REF!,'Graph Tables'!$D117)</f>
        <v>#REF!</v>
      </c>
      <c r="G117" s="47" t="e">
        <f>SUMIFS(#REF!,#REF!,'Graph Tables'!$D117)</f>
        <v>#REF!</v>
      </c>
      <c r="H117" s="47" t="e">
        <f>SUMIFS(#REF!,#REF!,'Graph Tables'!$D117)</f>
        <v>#REF!</v>
      </c>
      <c r="I117" s="47" t="e">
        <f>SUMIFS(#REF!,#REF!,'Graph Tables'!$D117)</f>
        <v>#REF!</v>
      </c>
      <c r="J117" s="47" t="e">
        <f>SUMIFS(#REF!,#REF!,'Graph Tables'!$D117)</f>
        <v>#REF!</v>
      </c>
      <c r="K117" s="47" t="e">
        <f>SUMIFS(#REF!,#REF!,'Graph Tables'!$D117)</f>
        <v>#REF!</v>
      </c>
      <c r="L117" s="47" t="e">
        <f>SUMIFS(#REF!,#REF!,'Graph Tables'!$D117)</f>
        <v>#REF!</v>
      </c>
      <c r="M117" s="47" t="e">
        <f>SUMIFS(#REF!,#REF!,'Graph Tables'!$D117)</f>
        <v>#REF!</v>
      </c>
      <c r="N117" s="47" t="e">
        <f>SUMIFS(#REF!,#REF!,'Graph Tables'!$D117)</f>
        <v>#REF!</v>
      </c>
      <c r="O117" s="47" t="e">
        <f>SUMIFS(#REF!,#REF!,'Graph Tables'!$D117)</f>
        <v>#REF!</v>
      </c>
      <c r="P117" s="47" t="e">
        <f>SUMIFS(#REF!,#REF!,'Graph Tables'!$D117)</f>
        <v>#REF!</v>
      </c>
      <c r="Q117" s="47" t="e">
        <f>SUMIFS(#REF!,#REF!,'Graph Tables'!$D117)</f>
        <v>#REF!</v>
      </c>
      <c r="R117" s="47" t="e">
        <f>SUMIFS(#REF!,#REF!,'Graph Tables'!$D117)</f>
        <v>#REF!</v>
      </c>
      <c r="S117" s="47" t="e">
        <f>SUMIFS(#REF!,#REF!,'Graph Tables'!$D117)</f>
        <v>#REF!</v>
      </c>
      <c r="T117" s="47" t="e">
        <f>SUMIFS(#REF!,#REF!,'Graph Tables'!$D117)</f>
        <v>#REF!</v>
      </c>
      <c r="U117" s="47" t="e">
        <f>SUMIFS(#REF!,#REF!,'Graph Tables'!$D117)</f>
        <v>#REF!</v>
      </c>
      <c r="V117" s="47" t="e">
        <f>SUMIFS(#REF!,#REF!,'Graph Tables'!$D117)</f>
        <v>#REF!</v>
      </c>
      <c r="W117" s="47" t="e">
        <f>SUMIFS(#REF!,#REF!,'Graph Tables'!$D117)</f>
        <v>#REF!</v>
      </c>
      <c r="X117" s="47" t="e">
        <f>SUMIFS(#REF!,#REF!,'Graph Tables'!$D117)</f>
        <v>#REF!</v>
      </c>
      <c r="Y117" s="47" t="e">
        <f>SUMIFS(#REF!,#REF!,'Graph Tables'!$D117)</f>
        <v>#REF!</v>
      </c>
      <c r="Z117" s="47" t="e">
        <f>SUMIFS(#REF!,#REF!,'Graph Tables'!$D117)</f>
        <v>#REF!</v>
      </c>
      <c r="AA117" s="47" t="e">
        <f>SUMIFS(#REF!,#REF!,'Graph Tables'!$D117)</f>
        <v>#REF!</v>
      </c>
      <c r="AB117" s="47" t="e">
        <f>SUMIFS(#REF!,#REF!,'Graph Tables'!$D117)</f>
        <v>#REF!</v>
      </c>
      <c r="AC117" s="47" t="e">
        <f>SUMIFS(#REF!,#REF!,'Graph Tables'!$D117)</f>
        <v>#REF!</v>
      </c>
      <c r="AD117" s="47"/>
      <c r="AH117" s="47"/>
      <c r="AI117" s="101" t="e">
        <f t="shared" si="204"/>
        <v>#REF!</v>
      </c>
      <c r="AJ117" s="101" t="e">
        <f>AI117+COUNTIF(AI$2:$AI117,AI117)-1</f>
        <v>#REF!</v>
      </c>
      <c r="AK117" s="103" t="str">
        <f t="shared" si="127"/>
        <v>Kyrgyz Republic</v>
      </c>
      <c r="AL117" s="71" t="e">
        <f t="shared" si="205"/>
        <v>#REF!</v>
      </c>
      <c r="AM117" s="45" t="e">
        <f t="shared" si="128"/>
        <v>#REF!</v>
      </c>
      <c r="AN117" s="45" t="e">
        <f t="shared" si="129"/>
        <v>#REF!</v>
      </c>
      <c r="AO117" s="45" t="e">
        <f t="shared" si="130"/>
        <v>#REF!</v>
      </c>
      <c r="AP117" s="45" t="e">
        <f t="shared" si="131"/>
        <v>#REF!</v>
      </c>
      <c r="AQ117" s="45" t="e">
        <f t="shared" si="132"/>
        <v>#REF!</v>
      </c>
      <c r="AR117" s="45" t="e">
        <f t="shared" si="133"/>
        <v>#REF!</v>
      </c>
      <c r="AS117" s="45" t="e">
        <f t="shared" si="134"/>
        <v>#REF!</v>
      </c>
      <c r="AT117" s="45" t="e">
        <f t="shared" si="135"/>
        <v>#REF!</v>
      </c>
      <c r="AU117" s="45" t="e">
        <f t="shared" si="136"/>
        <v>#REF!</v>
      </c>
      <c r="AV117" s="45" t="e">
        <f t="shared" si="137"/>
        <v>#REF!</v>
      </c>
      <c r="AW117" s="45" t="e">
        <f t="shared" si="138"/>
        <v>#REF!</v>
      </c>
      <c r="AX117" s="45" t="e">
        <f t="shared" si="139"/>
        <v>#REF!</v>
      </c>
      <c r="AY117" s="45" t="e">
        <f t="shared" si="140"/>
        <v>#REF!</v>
      </c>
      <c r="AZ117" s="45" t="e">
        <f t="shared" si="141"/>
        <v>#REF!</v>
      </c>
      <c r="BA117" s="45" t="e">
        <f t="shared" si="142"/>
        <v>#REF!</v>
      </c>
      <c r="BB117" s="45" t="e">
        <f t="shared" si="143"/>
        <v>#REF!</v>
      </c>
      <c r="BC117" s="45" t="e">
        <f t="shared" si="144"/>
        <v>#REF!</v>
      </c>
      <c r="BD117" s="45" t="e">
        <f t="shared" si="145"/>
        <v>#REF!</v>
      </c>
      <c r="BE117" s="45" t="e">
        <f t="shared" si="146"/>
        <v>#REF!</v>
      </c>
      <c r="BF117" s="45" t="e">
        <f t="shared" si="147"/>
        <v>#REF!</v>
      </c>
      <c r="BG117" s="45" t="e">
        <f t="shared" si="148"/>
        <v>#REF!</v>
      </c>
      <c r="BH117" s="45" t="e">
        <f t="shared" si="149"/>
        <v>#REF!</v>
      </c>
      <c r="BI117" s="45" t="e">
        <f t="shared" si="150"/>
        <v>#REF!</v>
      </c>
      <c r="BJ117" s="45" t="e">
        <f t="shared" si="151"/>
        <v>#REF!</v>
      </c>
      <c r="BK117" s="45"/>
      <c r="CN117" s="106" t="e">
        <f t="shared" si="207"/>
        <v>#REF!</v>
      </c>
      <c r="CO117" s="106">
        <v>116</v>
      </c>
      <c r="CP117" s="101" t="e">
        <f t="shared" si="208"/>
        <v>#REF!</v>
      </c>
      <c r="CQ117" s="101" t="e">
        <f>CP117+COUNTIF($CP$2:CP117,CP117)-1</f>
        <v>#REF!</v>
      </c>
      <c r="CR117" s="103" t="str">
        <f t="shared" si="176"/>
        <v>Kyrgyz Republic</v>
      </c>
      <c r="CS117" s="71" t="e">
        <f t="shared" si="209"/>
        <v>#REF!</v>
      </c>
      <c r="CT117" s="45" t="e">
        <f t="shared" si="177"/>
        <v>#REF!</v>
      </c>
      <c r="CU117" s="45" t="e">
        <f t="shared" si="178"/>
        <v>#REF!</v>
      </c>
      <c r="CV117" s="45" t="e">
        <f t="shared" si="179"/>
        <v>#REF!</v>
      </c>
      <c r="CW117" s="45" t="e">
        <f t="shared" si="180"/>
        <v>#REF!</v>
      </c>
      <c r="CX117" s="45" t="e">
        <f t="shared" si="181"/>
        <v>#REF!</v>
      </c>
      <c r="CY117" s="45" t="e">
        <f t="shared" si="182"/>
        <v>#REF!</v>
      </c>
      <c r="CZ117" s="45" t="e">
        <f t="shared" si="183"/>
        <v>#REF!</v>
      </c>
      <c r="DA117" s="45" t="e">
        <f t="shared" si="184"/>
        <v>#REF!</v>
      </c>
      <c r="DB117" s="45" t="e">
        <f t="shared" si="185"/>
        <v>#REF!</v>
      </c>
      <c r="DC117" s="45" t="e">
        <f t="shared" si="186"/>
        <v>#REF!</v>
      </c>
      <c r="DD117" s="45" t="e">
        <f t="shared" si="187"/>
        <v>#REF!</v>
      </c>
      <c r="DE117" s="45" t="e">
        <f t="shared" si="188"/>
        <v>#REF!</v>
      </c>
      <c r="DF117" s="45" t="e">
        <f t="shared" si="189"/>
        <v>#REF!</v>
      </c>
      <c r="DG117" s="45" t="e">
        <f t="shared" si="190"/>
        <v>#REF!</v>
      </c>
      <c r="DH117" s="45" t="e">
        <f t="shared" si="191"/>
        <v>#REF!</v>
      </c>
      <c r="DI117" s="45" t="e">
        <f t="shared" si="192"/>
        <v>#REF!</v>
      </c>
      <c r="DJ117" s="45" t="e">
        <f t="shared" si="193"/>
        <v>#REF!</v>
      </c>
      <c r="DK117" s="45" t="e">
        <f t="shared" si="194"/>
        <v>#REF!</v>
      </c>
      <c r="DL117" s="45" t="e">
        <f t="shared" si="195"/>
        <v>#REF!</v>
      </c>
      <c r="DM117" s="45" t="e">
        <f t="shared" si="196"/>
        <v>#REF!</v>
      </c>
      <c r="DN117" s="45" t="e">
        <f t="shared" si="197"/>
        <v>#REF!</v>
      </c>
      <c r="DO117" s="45" t="e">
        <f t="shared" si="198"/>
        <v>#REF!</v>
      </c>
      <c r="DP117" s="45" t="e">
        <f t="shared" si="199"/>
        <v>#REF!</v>
      </c>
      <c r="DQ117" s="45" t="e">
        <f t="shared" si="200"/>
        <v>#REF!</v>
      </c>
    </row>
    <row r="118" spans="1:121">
      <c r="A118" s="101">
        <v>117</v>
      </c>
      <c r="B118" s="135" t="e">
        <f t="shared" si="201"/>
        <v>#REF!</v>
      </c>
      <c r="C118" s="136" t="e">
        <f>B118+COUNTIF(B$2:$B118,B118)-1</f>
        <v>#REF!</v>
      </c>
      <c r="D118" s="137" t="str">
        <f>Tables!AI118</f>
        <v>Lao</v>
      </c>
      <c r="E118" s="138" t="e">
        <f t="shared" si="202"/>
        <v>#REF!</v>
      </c>
      <c r="F118" s="47" t="e">
        <f>SUMIFS(#REF!,#REF!,'Graph Tables'!$D118)</f>
        <v>#REF!</v>
      </c>
      <c r="G118" s="47" t="e">
        <f>SUMIFS(#REF!,#REF!,'Graph Tables'!$D118)</f>
        <v>#REF!</v>
      </c>
      <c r="H118" s="47" t="e">
        <f>SUMIFS(#REF!,#REF!,'Graph Tables'!$D118)</f>
        <v>#REF!</v>
      </c>
      <c r="I118" s="47" t="e">
        <f>SUMIFS(#REF!,#REF!,'Graph Tables'!$D118)</f>
        <v>#REF!</v>
      </c>
      <c r="J118" s="47" t="e">
        <f>SUMIFS(#REF!,#REF!,'Graph Tables'!$D118)</f>
        <v>#REF!</v>
      </c>
      <c r="K118" s="47" t="e">
        <f>SUMIFS(#REF!,#REF!,'Graph Tables'!$D118)</f>
        <v>#REF!</v>
      </c>
      <c r="L118" s="47" t="e">
        <f>SUMIFS(#REF!,#REF!,'Graph Tables'!$D118)</f>
        <v>#REF!</v>
      </c>
      <c r="M118" s="47" t="e">
        <f>SUMIFS(#REF!,#REF!,'Graph Tables'!$D118)</f>
        <v>#REF!</v>
      </c>
      <c r="N118" s="47" t="e">
        <f>SUMIFS(#REF!,#REF!,'Graph Tables'!$D118)</f>
        <v>#REF!</v>
      </c>
      <c r="O118" s="47" t="e">
        <f>SUMIFS(#REF!,#REF!,'Graph Tables'!$D118)</f>
        <v>#REF!</v>
      </c>
      <c r="P118" s="47" t="e">
        <f>SUMIFS(#REF!,#REF!,'Graph Tables'!$D118)</f>
        <v>#REF!</v>
      </c>
      <c r="Q118" s="47" t="e">
        <f>SUMIFS(#REF!,#REF!,'Graph Tables'!$D118)</f>
        <v>#REF!</v>
      </c>
      <c r="R118" s="47" t="e">
        <f>SUMIFS(#REF!,#REF!,'Graph Tables'!$D118)</f>
        <v>#REF!</v>
      </c>
      <c r="S118" s="47" t="e">
        <f>SUMIFS(#REF!,#REF!,'Graph Tables'!$D118)</f>
        <v>#REF!</v>
      </c>
      <c r="T118" s="47" t="e">
        <f>SUMIFS(#REF!,#REF!,'Graph Tables'!$D118)</f>
        <v>#REF!</v>
      </c>
      <c r="U118" s="47" t="e">
        <f>SUMIFS(#REF!,#REF!,'Graph Tables'!$D118)</f>
        <v>#REF!</v>
      </c>
      <c r="V118" s="47" t="e">
        <f>SUMIFS(#REF!,#REF!,'Graph Tables'!$D118)</f>
        <v>#REF!</v>
      </c>
      <c r="W118" s="47" t="e">
        <f>SUMIFS(#REF!,#REF!,'Graph Tables'!$D118)</f>
        <v>#REF!</v>
      </c>
      <c r="X118" s="47" t="e">
        <f>SUMIFS(#REF!,#REF!,'Graph Tables'!$D118)</f>
        <v>#REF!</v>
      </c>
      <c r="Y118" s="47" t="e">
        <f>SUMIFS(#REF!,#REF!,'Graph Tables'!$D118)</f>
        <v>#REF!</v>
      </c>
      <c r="Z118" s="47" t="e">
        <f>SUMIFS(#REF!,#REF!,'Graph Tables'!$D118)</f>
        <v>#REF!</v>
      </c>
      <c r="AA118" s="47" t="e">
        <f>SUMIFS(#REF!,#REF!,'Graph Tables'!$D118)</f>
        <v>#REF!</v>
      </c>
      <c r="AB118" s="47" t="e">
        <f>SUMIFS(#REF!,#REF!,'Graph Tables'!$D118)</f>
        <v>#REF!</v>
      </c>
      <c r="AC118" s="47" t="e">
        <f>SUMIFS(#REF!,#REF!,'Graph Tables'!$D118)</f>
        <v>#REF!</v>
      </c>
      <c r="AD118" s="47"/>
      <c r="AH118" s="47"/>
      <c r="AI118" s="101" t="e">
        <f t="shared" si="204"/>
        <v>#REF!</v>
      </c>
      <c r="AJ118" s="101" t="e">
        <f>AI118+COUNTIF(AI$2:$AI118,AI118)-1</f>
        <v>#REF!</v>
      </c>
      <c r="AK118" s="103" t="str">
        <f t="shared" si="127"/>
        <v>Lao</v>
      </c>
      <c r="AL118" s="71" t="e">
        <f t="shared" si="205"/>
        <v>#REF!</v>
      </c>
      <c r="AM118" s="45" t="e">
        <f t="shared" si="128"/>
        <v>#REF!</v>
      </c>
      <c r="AN118" s="45" t="e">
        <f t="shared" si="129"/>
        <v>#REF!</v>
      </c>
      <c r="AO118" s="45" t="e">
        <f t="shared" si="130"/>
        <v>#REF!</v>
      </c>
      <c r="AP118" s="45" t="e">
        <f t="shared" si="131"/>
        <v>#REF!</v>
      </c>
      <c r="AQ118" s="45" t="e">
        <f t="shared" si="132"/>
        <v>#REF!</v>
      </c>
      <c r="AR118" s="45" t="e">
        <f t="shared" si="133"/>
        <v>#REF!</v>
      </c>
      <c r="AS118" s="45" t="e">
        <f t="shared" si="134"/>
        <v>#REF!</v>
      </c>
      <c r="AT118" s="45" t="e">
        <f t="shared" si="135"/>
        <v>#REF!</v>
      </c>
      <c r="AU118" s="45" t="e">
        <f t="shared" si="136"/>
        <v>#REF!</v>
      </c>
      <c r="AV118" s="45" t="e">
        <f t="shared" si="137"/>
        <v>#REF!</v>
      </c>
      <c r="AW118" s="45" t="e">
        <f t="shared" si="138"/>
        <v>#REF!</v>
      </c>
      <c r="AX118" s="45" t="e">
        <f t="shared" si="139"/>
        <v>#REF!</v>
      </c>
      <c r="AY118" s="45" t="e">
        <f t="shared" si="140"/>
        <v>#REF!</v>
      </c>
      <c r="AZ118" s="45" t="e">
        <f t="shared" si="141"/>
        <v>#REF!</v>
      </c>
      <c r="BA118" s="45" t="e">
        <f t="shared" si="142"/>
        <v>#REF!</v>
      </c>
      <c r="BB118" s="45" t="e">
        <f t="shared" si="143"/>
        <v>#REF!</v>
      </c>
      <c r="BC118" s="45" t="e">
        <f t="shared" si="144"/>
        <v>#REF!</v>
      </c>
      <c r="BD118" s="45" t="e">
        <f t="shared" si="145"/>
        <v>#REF!</v>
      </c>
      <c r="BE118" s="45" t="e">
        <f t="shared" si="146"/>
        <v>#REF!</v>
      </c>
      <c r="BF118" s="45" t="e">
        <f t="shared" si="147"/>
        <v>#REF!</v>
      </c>
      <c r="BG118" s="45" t="e">
        <f t="shared" si="148"/>
        <v>#REF!</v>
      </c>
      <c r="BH118" s="45" t="e">
        <f t="shared" si="149"/>
        <v>#REF!</v>
      </c>
      <c r="BI118" s="45" t="e">
        <f t="shared" si="150"/>
        <v>#REF!</v>
      </c>
      <c r="BJ118" s="45" t="e">
        <f t="shared" si="151"/>
        <v>#REF!</v>
      </c>
      <c r="BK118" s="45"/>
      <c r="CN118" s="106" t="e">
        <f t="shared" si="207"/>
        <v>#REF!</v>
      </c>
      <c r="CO118" s="106">
        <v>117</v>
      </c>
      <c r="CP118" s="101" t="e">
        <f t="shared" si="208"/>
        <v>#REF!</v>
      </c>
      <c r="CQ118" s="101" t="e">
        <f>CP118+COUNTIF($CP$2:CP118,CP118)-1</f>
        <v>#REF!</v>
      </c>
      <c r="CR118" s="103" t="str">
        <f t="shared" si="176"/>
        <v>Lao</v>
      </c>
      <c r="CS118" s="71" t="e">
        <f t="shared" si="209"/>
        <v>#REF!</v>
      </c>
      <c r="CT118" s="45" t="e">
        <f t="shared" si="177"/>
        <v>#REF!</v>
      </c>
      <c r="CU118" s="45" t="e">
        <f t="shared" si="178"/>
        <v>#REF!</v>
      </c>
      <c r="CV118" s="45" t="e">
        <f t="shared" si="179"/>
        <v>#REF!</v>
      </c>
      <c r="CW118" s="45" t="e">
        <f t="shared" si="180"/>
        <v>#REF!</v>
      </c>
      <c r="CX118" s="45" t="e">
        <f t="shared" si="181"/>
        <v>#REF!</v>
      </c>
      <c r="CY118" s="45" t="e">
        <f t="shared" si="182"/>
        <v>#REF!</v>
      </c>
      <c r="CZ118" s="45" t="e">
        <f t="shared" si="183"/>
        <v>#REF!</v>
      </c>
      <c r="DA118" s="45" t="e">
        <f t="shared" si="184"/>
        <v>#REF!</v>
      </c>
      <c r="DB118" s="45" t="e">
        <f t="shared" si="185"/>
        <v>#REF!</v>
      </c>
      <c r="DC118" s="45" t="e">
        <f t="shared" si="186"/>
        <v>#REF!</v>
      </c>
      <c r="DD118" s="45" t="e">
        <f t="shared" si="187"/>
        <v>#REF!</v>
      </c>
      <c r="DE118" s="45" t="e">
        <f t="shared" si="188"/>
        <v>#REF!</v>
      </c>
      <c r="DF118" s="45" t="e">
        <f t="shared" si="189"/>
        <v>#REF!</v>
      </c>
      <c r="DG118" s="45" t="e">
        <f t="shared" si="190"/>
        <v>#REF!</v>
      </c>
      <c r="DH118" s="45" t="e">
        <f t="shared" si="191"/>
        <v>#REF!</v>
      </c>
      <c r="DI118" s="45" t="e">
        <f t="shared" si="192"/>
        <v>#REF!</v>
      </c>
      <c r="DJ118" s="45" t="e">
        <f t="shared" si="193"/>
        <v>#REF!</v>
      </c>
      <c r="DK118" s="45" t="e">
        <f t="shared" si="194"/>
        <v>#REF!</v>
      </c>
      <c r="DL118" s="45" t="e">
        <f t="shared" si="195"/>
        <v>#REF!</v>
      </c>
      <c r="DM118" s="45" t="e">
        <f t="shared" si="196"/>
        <v>#REF!</v>
      </c>
      <c r="DN118" s="45" t="e">
        <f t="shared" si="197"/>
        <v>#REF!</v>
      </c>
      <c r="DO118" s="45" t="e">
        <f t="shared" si="198"/>
        <v>#REF!</v>
      </c>
      <c r="DP118" s="45" t="e">
        <f t="shared" si="199"/>
        <v>#REF!</v>
      </c>
      <c r="DQ118" s="45" t="e">
        <f t="shared" si="200"/>
        <v>#REF!</v>
      </c>
    </row>
    <row r="119" spans="1:121">
      <c r="A119" s="101">
        <v>118</v>
      </c>
      <c r="B119" s="135" t="e">
        <f t="shared" si="201"/>
        <v>#REF!</v>
      </c>
      <c r="C119" s="136" t="e">
        <f>B119+COUNTIF(B$2:$B119,B119)-1</f>
        <v>#REF!</v>
      </c>
      <c r="D119" s="137" t="str">
        <f>Tables!AI119</f>
        <v>Latvia</v>
      </c>
      <c r="E119" s="138" t="e">
        <f t="shared" si="202"/>
        <v>#REF!</v>
      </c>
      <c r="F119" s="47" t="e">
        <f>SUMIFS(#REF!,#REF!,'Graph Tables'!$D119)</f>
        <v>#REF!</v>
      </c>
      <c r="G119" s="47" t="e">
        <f>SUMIFS(#REF!,#REF!,'Graph Tables'!$D119)</f>
        <v>#REF!</v>
      </c>
      <c r="H119" s="47" t="e">
        <f>SUMIFS(#REF!,#REF!,'Graph Tables'!$D119)</f>
        <v>#REF!</v>
      </c>
      <c r="I119" s="47" t="e">
        <f>SUMIFS(#REF!,#REF!,'Graph Tables'!$D119)</f>
        <v>#REF!</v>
      </c>
      <c r="J119" s="47" t="e">
        <f>SUMIFS(#REF!,#REF!,'Graph Tables'!$D119)</f>
        <v>#REF!</v>
      </c>
      <c r="K119" s="47" t="e">
        <f>SUMIFS(#REF!,#REF!,'Graph Tables'!$D119)</f>
        <v>#REF!</v>
      </c>
      <c r="L119" s="47" t="e">
        <f>SUMIFS(#REF!,#REF!,'Graph Tables'!$D119)</f>
        <v>#REF!</v>
      </c>
      <c r="M119" s="47" t="e">
        <f>SUMIFS(#REF!,#REF!,'Graph Tables'!$D119)</f>
        <v>#REF!</v>
      </c>
      <c r="N119" s="47" t="e">
        <f>SUMIFS(#REF!,#REF!,'Graph Tables'!$D119)</f>
        <v>#REF!</v>
      </c>
      <c r="O119" s="47" t="e">
        <f>SUMIFS(#REF!,#REF!,'Graph Tables'!$D119)</f>
        <v>#REF!</v>
      </c>
      <c r="P119" s="47" t="e">
        <f>SUMIFS(#REF!,#REF!,'Graph Tables'!$D119)</f>
        <v>#REF!</v>
      </c>
      <c r="Q119" s="47" t="e">
        <f>SUMIFS(#REF!,#REF!,'Graph Tables'!$D119)</f>
        <v>#REF!</v>
      </c>
      <c r="R119" s="47" t="e">
        <f>SUMIFS(#REF!,#REF!,'Graph Tables'!$D119)</f>
        <v>#REF!</v>
      </c>
      <c r="S119" s="47" t="e">
        <f>SUMIFS(#REF!,#REF!,'Graph Tables'!$D119)</f>
        <v>#REF!</v>
      </c>
      <c r="T119" s="47" t="e">
        <f>SUMIFS(#REF!,#REF!,'Graph Tables'!$D119)</f>
        <v>#REF!</v>
      </c>
      <c r="U119" s="47" t="e">
        <f>SUMIFS(#REF!,#REF!,'Graph Tables'!$D119)</f>
        <v>#REF!</v>
      </c>
      <c r="V119" s="47" t="e">
        <f>SUMIFS(#REF!,#REF!,'Graph Tables'!$D119)</f>
        <v>#REF!</v>
      </c>
      <c r="W119" s="47" t="e">
        <f>SUMIFS(#REF!,#REF!,'Graph Tables'!$D119)</f>
        <v>#REF!</v>
      </c>
      <c r="X119" s="47" t="e">
        <f>SUMIFS(#REF!,#REF!,'Graph Tables'!$D119)</f>
        <v>#REF!</v>
      </c>
      <c r="Y119" s="47" t="e">
        <f>SUMIFS(#REF!,#REF!,'Graph Tables'!$D119)</f>
        <v>#REF!</v>
      </c>
      <c r="Z119" s="47" t="e">
        <f>SUMIFS(#REF!,#REF!,'Graph Tables'!$D119)</f>
        <v>#REF!</v>
      </c>
      <c r="AA119" s="47" t="e">
        <f>SUMIFS(#REF!,#REF!,'Graph Tables'!$D119)</f>
        <v>#REF!</v>
      </c>
      <c r="AB119" s="47" t="e">
        <f>SUMIFS(#REF!,#REF!,'Graph Tables'!$D119)</f>
        <v>#REF!</v>
      </c>
      <c r="AC119" s="47" t="e">
        <f>SUMIFS(#REF!,#REF!,'Graph Tables'!$D119)</f>
        <v>#REF!</v>
      </c>
      <c r="AD119" s="47"/>
      <c r="AH119" s="47"/>
      <c r="AI119" s="101" t="e">
        <f t="shared" si="204"/>
        <v>#REF!</v>
      </c>
      <c r="AJ119" s="101" t="e">
        <f>AI119+COUNTIF(AI$2:$AI119,AI119)-1</f>
        <v>#REF!</v>
      </c>
      <c r="AK119" s="103" t="str">
        <f t="shared" si="127"/>
        <v>Latvia</v>
      </c>
      <c r="AL119" s="71" t="e">
        <f t="shared" si="205"/>
        <v>#REF!</v>
      </c>
      <c r="AM119" s="45" t="e">
        <f t="shared" si="128"/>
        <v>#REF!</v>
      </c>
      <c r="AN119" s="45" t="e">
        <f t="shared" si="129"/>
        <v>#REF!</v>
      </c>
      <c r="AO119" s="45" t="e">
        <f t="shared" si="130"/>
        <v>#REF!</v>
      </c>
      <c r="AP119" s="45" t="e">
        <f t="shared" si="131"/>
        <v>#REF!</v>
      </c>
      <c r="AQ119" s="45" t="e">
        <f t="shared" si="132"/>
        <v>#REF!</v>
      </c>
      <c r="AR119" s="45" t="e">
        <f t="shared" si="133"/>
        <v>#REF!</v>
      </c>
      <c r="AS119" s="45" t="e">
        <f t="shared" si="134"/>
        <v>#REF!</v>
      </c>
      <c r="AT119" s="45" t="e">
        <f t="shared" si="135"/>
        <v>#REF!</v>
      </c>
      <c r="AU119" s="45" t="e">
        <f t="shared" si="136"/>
        <v>#REF!</v>
      </c>
      <c r="AV119" s="45" t="e">
        <f t="shared" si="137"/>
        <v>#REF!</v>
      </c>
      <c r="AW119" s="45" t="e">
        <f t="shared" si="138"/>
        <v>#REF!</v>
      </c>
      <c r="AX119" s="45" t="e">
        <f t="shared" si="139"/>
        <v>#REF!</v>
      </c>
      <c r="AY119" s="45" t="e">
        <f t="shared" si="140"/>
        <v>#REF!</v>
      </c>
      <c r="AZ119" s="45" t="e">
        <f t="shared" si="141"/>
        <v>#REF!</v>
      </c>
      <c r="BA119" s="45" t="e">
        <f t="shared" si="142"/>
        <v>#REF!</v>
      </c>
      <c r="BB119" s="45" t="e">
        <f t="shared" si="143"/>
        <v>#REF!</v>
      </c>
      <c r="BC119" s="45" t="e">
        <f t="shared" si="144"/>
        <v>#REF!</v>
      </c>
      <c r="BD119" s="45" t="e">
        <f t="shared" si="145"/>
        <v>#REF!</v>
      </c>
      <c r="BE119" s="45" t="e">
        <f t="shared" si="146"/>
        <v>#REF!</v>
      </c>
      <c r="BF119" s="45" t="e">
        <f t="shared" si="147"/>
        <v>#REF!</v>
      </c>
      <c r="BG119" s="45" t="e">
        <f t="shared" si="148"/>
        <v>#REF!</v>
      </c>
      <c r="BH119" s="45" t="e">
        <f t="shared" si="149"/>
        <v>#REF!</v>
      </c>
      <c r="BI119" s="45" t="e">
        <f t="shared" si="150"/>
        <v>#REF!</v>
      </c>
      <c r="BJ119" s="45" t="e">
        <f t="shared" si="151"/>
        <v>#REF!</v>
      </c>
      <c r="BK119" s="45"/>
      <c r="CN119" s="106" t="e">
        <f t="shared" si="207"/>
        <v>#REF!</v>
      </c>
      <c r="CO119" s="106">
        <v>118</v>
      </c>
      <c r="CP119" s="101" t="e">
        <f t="shared" si="208"/>
        <v>#REF!</v>
      </c>
      <c r="CQ119" s="101" t="e">
        <f>CP119+COUNTIF($CP$2:CP119,CP119)-1</f>
        <v>#REF!</v>
      </c>
      <c r="CR119" s="103" t="str">
        <f t="shared" si="176"/>
        <v>Latvia</v>
      </c>
      <c r="CS119" s="71" t="e">
        <f t="shared" si="209"/>
        <v>#REF!</v>
      </c>
      <c r="CT119" s="45" t="e">
        <f t="shared" si="177"/>
        <v>#REF!</v>
      </c>
      <c r="CU119" s="45" t="e">
        <f t="shared" si="178"/>
        <v>#REF!</v>
      </c>
      <c r="CV119" s="45" t="e">
        <f t="shared" si="179"/>
        <v>#REF!</v>
      </c>
      <c r="CW119" s="45" t="e">
        <f t="shared" si="180"/>
        <v>#REF!</v>
      </c>
      <c r="CX119" s="45" t="e">
        <f t="shared" si="181"/>
        <v>#REF!</v>
      </c>
      <c r="CY119" s="45" t="e">
        <f t="shared" si="182"/>
        <v>#REF!</v>
      </c>
      <c r="CZ119" s="45" t="e">
        <f t="shared" si="183"/>
        <v>#REF!</v>
      </c>
      <c r="DA119" s="45" t="e">
        <f t="shared" si="184"/>
        <v>#REF!</v>
      </c>
      <c r="DB119" s="45" t="e">
        <f t="shared" si="185"/>
        <v>#REF!</v>
      </c>
      <c r="DC119" s="45" t="e">
        <f t="shared" si="186"/>
        <v>#REF!</v>
      </c>
      <c r="DD119" s="45" t="e">
        <f t="shared" si="187"/>
        <v>#REF!</v>
      </c>
      <c r="DE119" s="45" t="e">
        <f t="shared" si="188"/>
        <v>#REF!</v>
      </c>
      <c r="DF119" s="45" t="e">
        <f t="shared" si="189"/>
        <v>#REF!</v>
      </c>
      <c r="DG119" s="45" t="e">
        <f t="shared" si="190"/>
        <v>#REF!</v>
      </c>
      <c r="DH119" s="45" t="e">
        <f t="shared" si="191"/>
        <v>#REF!</v>
      </c>
      <c r="DI119" s="45" t="e">
        <f t="shared" si="192"/>
        <v>#REF!</v>
      </c>
      <c r="DJ119" s="45" t="e">
        <f t="shared" si="193"/>
        <v>#REF!</v>
      </c>
      <c r="DK119" s="45" t="e">
        <f t="shared" si="194"/>
        <v>#REF!</v>
      </c>
      <c r="DL119" s="45" t="e">
        <f t="shared" si="195"/>
        <v>#REF!</v>
      </c>
      <c r="DM119" s="45" t="e">
        <f t="shared" si="196"/>
        <v>#REF!</v>
      </c>
      <c r="DN119" s="45" t="e">
        <f t="shared" si="197"/>
        <v>#REF!</v>
      </c>
      <c r="DO119" s="45" t="e">
        <f t="shared" si="198"/>
        <v>#REF!</v>
      </c>
      <c r="DP119" s="45" t="e">
        <f t="shared" si="199"/>
        <v>#REF!</v>
      </c>
      <c r="DQ119" s="45" t="e">
        <f t="shared" si="200"/>
        <v>#REF!</v>
      </c>
    </row>
    <row r="120" spans="1:121">
      <c r="A120" s="101">
        <v>119</v>
      </c>
      <c r="B120" s="135" t="e">
        <f t="shared" si="201"/>
        <v>#REF!</v>
      </c>
      <c r="C120" s="136" t="e">
        <f>B120+COUNTIF(B$2:$B120,B120)-1</f>
        <v>#REF!</v>
      </c>
      <c r="D120" s="137" t="str">
        <f>Tables!AI120</f>
        <v>Lebanon</v>
      </c>
      <c r="E120" s="138" t="e">
        <f t="shared" si="202"/>
        <v>#REF!</v>
      </c>
      <c r="F120" s="47" t="e">
        <f>SUMIFS(#REF!,#REF!,'Graph Tables'!$D120)</f>
        <v>#REF!</v>
      </c>
      <c r="G120" s="47" t="e">
        <f>SUMIFS(#REF!,#REF!,'Graph Tables'!$D120)</f>
        <v>#REF!</v>
      </c>
      <c r="H120" s="47" t="e">
        <f>SUMIFS(#REF!,#REF!,'Graph Tables'!$D120)</f>
        <v>#REF!</v>
      </c>
      <c r="I120" s="47" t="e">
        <f>SUMIFS(#REF!,#REF!,'Graph Tables'!$D120)</f>
        <v>#REF!</v>
      </c>
      <c r="J120" s="47" t="e">
        <f>SUMIFS(#REF!,#REF!,'Graph Tables'!$D120)</f>
        <v>#REF!</v>
      </c>
      <c r="K120" s="47" t="e">
        <f>SUMIFS(#REF!,#REF!,'Graph Tables'!$D120)</f>
        <v>#REF!</v>
      </c>
      <c r="L120" s="47" t="e">
        <f>SUMIFS(#REF!,#REF!,'Graph Tables'!$D120)</f>
        <v>#REF!</v>
      </c>
      <c r="M120" s="47" t="e">
        <f>SUMIFS(#REF!,#REF!,'Graph Tables'!$D120)</f>
        <v>#REF!</v>
      </c>
      <c r="N120" s="47" t="e">
        <f>SUMIFS(#REF!,#REF!,'Graph Tables'!$D120)</f>
        <v>#REF!</v>
      </c>
      <c r="O120" s="47" t="e">
        <f>SUMIFS(#REF!,#REF!,'Graph Tables'!$D120)</f>
        <v>#REF!</v>
      </c>
      <c r="P120" s="47" t="e">
        <f>SUMIFS(#REF!,#REF!,'Graph Tables'!$D120)</f>
        <v>#REF!</v>
      </c>
      <c r="Q120" s="47" t="e">
        <f>SUMIFS(#REF!,#REF!,'Graph Tables'!$D120)</f>
        <v>#REF!</v>
      </c>
      <c r="R120" s="47" t="e">
        <f>SUMIFS(#REF!,#REF!,'Graph Tables'!$D120)</f>
        <v>#REF!</v>
      </c>
      <c r="S120" s="47" t="e">
        <f>SUMIFS(#REF!,#REF!,'Graph Tables'!$D120)</f>
        <v>#REF!</v>
      </c>
      <c r="T120" s="47" t="e">
        <f>SUMIFS(#REF!,#REF!,'Graph Tables'!$D120)</f>
        <v>#REF!</v>
      </c>
      <c r="U120" s="47" t="e">
        <f>SUMIFS(#REF!,#REF!,'Graph Tables'!$D120)</f>
        <v>#REF!</v>
      </c>
      <c r="V120" s="47" t="e">
        <f>SUMIFS(#REF!,#REF!,'Graph Tables'!$D120)</f>
        <v>#REF!</v>
      </c>
      <c r="W120" s="47" t="e">
        <f>SUMIFS(#REF!,#REF!,'Graph Tables'!$D120)</f>
        <v>#REF!</v>
      </c>
      <c r="X120" s="47" t="e">
        <f>SUMIFS(#REF!,#REF!,'Graph Tables'!$D120)</f>
        <v>#REF!</v>
      </c>
      <c r="Y120" s="47" t="e">
        <f>SUMIFS(#REF!,#REF!,'Graph Tables'!$D120)</f>
        <v>#REF!</v>
      </c>
      <c r="Z120" s="47" t="e">
        <f>SUMIFS(#REF!,#REF!,'Graph Tables'!$D120)</f>
        <v>#REF!</v>
      </c>
      <c r="AA120" s="47" t="e">
        <f>SUMIFS(#REF!,#REF!,'Graph Tables'!$D120)</f>
        <v>#REF!</v>
      </c>
      <c r="AB120" s="47" t="e">
        <f>SUMIFS(#REF!,#REF!,'Graph Tables'!$D120)</f>
        <v>#REF!</v>
      </c>
      <c r="AC120" s="47" t="e">
        <f>SUMIFS(#REF!,#REF!,'Graph Tables'!$D120)</f>
        <v>#REF!</v>
      </c>
      <c r="AD120" s="47"/>
      <c r="AH120" s="47"/>
      <c r="AI120" s="101" t="e">
        <f t="shared" si="204"/>
        <v>#REF!</v>
      </c>
      <c r="AJ120" s="101" t="e">
        <f>AI120+COUNTIF(AI$2:$AI120,AI120)-1</f>
        <v>#REF!</v>
      </c>
      <c r="AK120" s="103" t="str">
        <f t="shared" si="127"/>
        <v>Lebanon</v>
      </c>
      <c r="AL120" s="71" t="e">
        <f t="shared" si="205"/>
        <v>#REF!</v>
      </c>
      <c r="AM120" s="45" t="e">
        <f t="shared" si="128"/>
        <v>#REF!</v>
      </c>
      <c r="AN120" s="45" t="e">
        <f t="shared" si="129"/>
        <v>#REF!</v>
      </c>
      <c r="AO120" s="45" t="e">
        <f t="shared" si="130"/>
        <v>#REF!</v>
      </c>
      <c r="AP120" s="45" t="e">
        <f t="shared" si="131"/>
        <v>#REF!</v>
      </c>
      <c r="AQ120" s="45" t="e">
        <f t="shared" si="132"/>
        <v>#REF!</v>
      </c>
      <c r="AR120" s="45" t="e">
        <f t="shared" si="133"/>
        <v>#REF!</v>
      </c>
      <c r="AS120" s="45" t="e">
        <f t="shared" si="134"/>
        <v>#REF!</v>
      </c>
      <c r="AT120" s="45" t="e">
        <f t="shared" si="135"/>
        <v>#REF!</v>
      </c>
      <c r="AU120" s="45" t="e">
        <f t="shared" si="136"/>
        <v>#REF!</v>
      </c>
      <c r="AV120" s="45" t="e">
        <f t="shared" si="137"/>
        <v>#REF!</v>
      </c>
      <c r="AW120" s="45" t="e">
        <f t="shared" si="138"/>
        <v>#REF!</v>
      </c>
      <c r="AX120" s="45" t="e">
        <f t="shared" si="139"/>
        <v>#REF!</v>
      </c>
      <c r="AY120" s="45" t="e">
        <f t="shared" si="140"/>
        <v>#REF!</v>
      </c>
      <c r="AZ120" s="45" t="e">
        <f t="shared" si="141"/>
        <v>#REF!</v>
      </c>
      <c r="BA120" s="45" t="e">
        <f t="shared" si="142"/>
        <v>#REF!</v>
      </c>
      <c r="BB120" s="45" t="e">
        <f t="shared" si="143"/>
        <v>#REF!</v>
      </c>
      <c r="BC120" s="45" t="e">
        <f t="shared" si="144"/>
        <v>#REF!</v>
      </c>
      <c r="BD120" s="45" t="e">
        <f t="shared" si="145"/>
        <v>#REF!</v>
      </c>
      <c r="BE120" s="45" t="e">
        <f t="shared" si="146"/>
        <v>#REF!</v>
      </c>
      <c r="BF120" s="45" t="e">
        <f t="shared" si="147"/>
        <v>#REF!</v>
      </c>
      <c r="BG120" s="45" t="e">
        <f t="shared" si="148"/>
        <v>#REF!</v>
      </c>
      <c r="BH120" s="45" t="e">
        <f t="shared" si="149"/>
        <v>#REF!</v>
      </c>
      <c r="BI120" s="45" t="e">
        <f t="shared" si="150"/>
        <v>#REF!</v>
      </c>
      <c r="BJ120" s="45" t="e">
        <f t="shared" si="151"/>
        <v>#REF!</v>
      </c>
      <c r="BK120" s="45"/>
      <c r="CN120" s="106" t="e">
        <f t="shared" si="207"/>
        <v>#REF!</v>
      </c>
      <c r="CO120" s="106">
        <v>119</v>
      </c>
      <c r="CP120" s="101" t="e">
        <f t="shared" si="208"/>
        <v>#REF!</v>
      </c>
      <c r="CQ120" s="101" t="e">
        <f>CP120+COUNTIF($CP$2:CP120,CP120)-1</f>
        <v>#REF!</v>
      </c>
      <c r="CR120" s="103" t="str">
        <f t="shared" si="176"/>
        <v>Lebanon</v>
      </c>
      <c r="CS120" s="71" t="e">
        <f t="shared" si="209"/>
        <v>#REF!</v>
      </c>
      <c r="CT120" s="45" t="e">
        <f t="shared" si="177"/>
        <v>#REF!</v>
      </c>
      <c r="CU120" s="45" t="e">
        <f t="shared" si="178"/>
        <v>#REF!</v>
      </c>
      <c r="CV120" s="45" t="e">
        <f t="shared" si="179"/>
        <v>#REF!</v>
      </c>
      <c r="CW120" s="45" t="e">
        <f t="shared" si="180"/>
        <v>#REF!</v>
      </c>
      <c r="CX120" s="45" t="e">
        <f t="shared" si="181"/>
        <v>#REF!</v>
      </c>
      <c r="CY120" s="45" t="e">
        <f t="shared" si="182"/>
        <v>#REF!</v>
      </c>
      <c r="CZ120" s="45" t="e">
        <f t="shared" si="183"/>
        <v>#REF!</v>
      </c>
      <c r="DA120" s="45" t="e">
        <f t="shared" si="184"/>
        <v>#REF!</v>
      </c>
      <c r="DB120" s="45" t="e">
        <f t="shared" si="185"/>
        <v>#REF!</v>
      </c>
      <c r="DC120" s="45" t="e">
        <f t="shared" si="186"/>
        <v>#REF!</v>
      </c>
      <c r="DD120" s="45" t="e">
        <f t="shared" si="187"/>
        <v>#REF!</v>
      </c>
      <c r="DE120" s="45" t="e">
        <f t="shared" si="188"/>
        <v>#REF!</v>
      </c>
      <c r="DF120" s="45" t="e">
        <f t="shared" si="189"/>
        <v>#REF!</v>
      </c>
      <c r="DG120" s="45" t="e">
        <f t="shared" si="190"/>
        <v>#REF!</v>
      </c>
      <c r="DH120" s="45" t="e">
        <f t="shared" si="191"/>
        <v>#REF!</v>
      </c>
      <c r="DI120" s="45" t="e">
        <f t="shared" si="192"/>
        <v>#REF!</v>
      </c>
      <c r="DJ120" s="45" t="e">
        <f t="shared" si="193"/>
        <v>#REF!</v>
      </c>
      <c r="DK120" s="45" t="e">
        <f t="shared" si="194"/>
        <v>#REF!</v>
      </c>
      <c r="DL120" s="45" t="e">
        <f t="shared" si="195"/>
        <v>#REF!</v>
      </c>
      <c r="DM120" s="45" t="e">
        <f t="shared" si="196"/>
        <v>#REF!</v>
      </c>
      <c r="DN120" s="45" t="e">
        <f t="shared" si="197"/>
        <v>#REF!</v>
      </c>
      <c r="DO120" s="45" t="e">
        <f t="shared" si="198"/>
        <v>#REF!</v>
      </c>
      <c r="DP120" s="45" t="e">
        <f t="shared" si="199"/>
        <v>#REF!</v>
      </c>
      <c r="DQ120" s="45" t="e">
        <f t="shared" si="200"/>
        <v>#REF!</v>
      </c>
    </row>
    <row r="121" spans="1:121">
      <c r="A121" s="101">
        <v>120</v>
      </c>
      <c r="B121" s="135" t="e">
        <f t="shared" si="201"/>
        <v>#REF!</v>
      </c>
      <c r="C121" s="136" t="e">
        <f>B121+COUNTIF(B$2:$B121,B121)-1</f>
        <v>#REF!</v>
      </c>
      <c r="D121" s="137" t="str">
        <f>Tables!AI121</f>
        <v>Lesotho</v>
      </c>
      <c r="E121" s="138" t="e">
        <f t="shared" si="202"/>
        <v>#REF!</v>
      </c>
      <c r="F121" s="47" t="e">
        <f>SUMIFS(#REF!,#REF!,'Graph Tables'!$D121)</f>
        <v>#REF!</v>
      </c>
      <c r="G121" s="47" t="e">
        <f>SUMIFS(#REF!,#REF!,'Graph Tables'!$D121)</f>
        <v>#REF!</v>
      </c>
      <c r="H121" s="47" t="e">
        <f>SUMIFS(#REF!,#REF!,'Graph Tables'!$D121)</f>
        <v>#REF!</v>
      </c>
      <c r="I121" s="47" t="e">
        <f>SUMIFS(#REF!,#REF!,'Graph Tables'!$D121)</f>
        <v>#REF!</v>
      </c>
      <c r="J121" s="47" t="e">
        <f>SUMIFS(#REF!,#REF!,'Graph Tables'!$D121)</f>
        <v>#REF!</v>
      </c>
      <c r="K121" s="47" t="e">
        <f>SUMIFS(#REF!,#REF!,'Graph Tables'!$D121)</f>
        <v>#REF!</v>
      </c>
      <c r="L121" s="47" t="e">
        <f>SUMIFS(#REF!,#REF!,'Graph Tables'!$D121)</f>
        <v>#REF!</v>
      </c>
      <c r="M121" s="47" t="e">
        <f>SUMIFS(#REF!,#REF!,'Graph Tables'!$D121)</f>
        <v>#REF!</v>
      </c>
      <c r="N121" s="47" t="e">
        <f>SUMIFS(#REF!,#REF!,'Graph Tables'!$D121)</f>
        <v>#REF!</v>
      </c>
      <c r="O121" s="47" t="e">
        <f>SUMIFS(#REF!,#REF!,'Graph Tables'!$D121)</f>
        <v>#REF!</v>
      </c>
      <c r="P121" s="47" t="e">
        <f>SUMIFS(#REF!,#REF!,'Graph Tables'!$D121)</f>
        <v>#REF!</v>
      </c>
      <c r="Q121" s="47" t="e">
        <f>SUMIFS(#REF!,#REF!,'Graph Tables'!$D121)</f>
        <v>#REF!</v>
      </c>
      <c r="R121" s="47" t="e">
        <f>SUMIFS(#REF!,#REF!,'Graph Tables'!$D121)</f>
        <v>#REF!</v>
      </c>
      <c r="S121" s="47" t="e">
        <f>SUMIFS(#REF!,#REF!,'Graph Tables'!$D121)</f>
        <v>#REF!</v>
      </c>
      <c r="T121" s="47" t="e">
        <f>SUMIFS(#REF!,#REF!,'Graph Tables'!$D121)</f>
        <v>#REF!</v>
      </c>
      <c r="U121" s="47" t="e">
        <f>SUMIFS(#REF!,#REF!,'Graph Tables'!$D121)</f>
        <v>#REF!</v>
      </c>
      <c r="V121" s="47" t="e">
        <f>SUMIFS(#REF!,#REF!,'Graph Tables'!$D121)</f>
        <v>#REF!</v>
      </c>
      <c r="W121" s="47" t="e">
        <f>SUMIFS(#REF!,#REF!,'Graph Tables'!$D121)</f>
        <v>#REF!</v>
      </c>
      <c r="X121" s="47" t="e">
        <f>SUMIFS(#REF!,#REF!,'Graph Tables'!$D121)</f>
        <v>#REF!</v>
      </c>
      <c r="Y121" s="47" t="e">
        <f>SUMIFS(#REF!,#REF!,'Graph Tables'!$D121)</f>
        <v>#REF!</v>
      </c>
      <c r="Z121" s="47" t="e">
        <f>SUMIFS(#REF!,#REF!,'Graph Tables'!$D121)</f>
        <v>#REF!</v>
      </c>
      <c r="AA121" s="47" t="e">
        <f>SUMIFS(#REF!,#REF!,'Graph Tables'!$D121)</f>
        <v>#REF!</v>
      </c>
      <c r="AB121" s="47" t="e">
        <f>SUMIFS(#REF!,#REF!,'Graph Tables'!$D121)</f>
        <v>#REF!</v>
      </c>
      <c r="AC121" s="47" t="e">
        <f>SUMIFS(#REF!,#REF!,'Graph Tables'!$D121)</f>
        <v>#REF!</v>
      </c>
      <c r="AD121" s="47"/>
      <c r="AH121" s="47"/>
      <c r="AI121" s="101" t="e">
        <f t="shared" si="204"/>
        <v>#REF!</v>
      </c>
      <c r="AJ121" s="101" t="e">
        <f>AI121+COUNTIF(AI$2:$AI121,AI121)-1</f>
        <v>#REF!</v>
      </c>
      <c r="AK121" s="103" t="str">
        <f t="shared" si="127"/>
        <v>Lesotho</v>
      </c>
      <c r="AL121" s="71" t="e">
        <f t="shared" si="205"/>
        <v>#REF!</v>
      </c>
      <c r="AM121" s="45" t="e">
        <f t="shared" si="128"/>
        <v>#REF!</v>
      </c>
      <c r="AN121" s="45" t="e">
        <f t="shared" si="129"/>
        <v>#REF!</v>
      </c>
      <c r="AO121" s="45" t="e">
        <f t="shared" si="130"/>
        <v>#REF!</v>
      </c>
      <c r="AP121" s="45" t="e">
        <f t="shared" si="131"/>
        <v>#REF!</v>
      </c>
      <c r="AQ121" s="45" t="e">
        <f t="shared" si="132"/>
        <v>#REF!</v>
      </c>
      <c r="AR121" s="45" t="e">
        <f t="shared" si="133"/>
        <v>#REF!</v>
      </c>
      <c r="AS121" s="45" t="e">
        <f t="shared" si="134"/>
        <v>#REF!</v>
      </c>
      <c r="AT121" s="45" t="e">
        <f t="shared" si="135"/>
        <v>#REF!</v>
      </c>
      <c r="AU121" s="45" t="e">
        <f t="shared" si="136"/>
        <v>#REF!</v>
      </c>
      <c r="AV121" s="45" t="e">
        <f t="shared" si="137"/>
        <v>#REF!</v>
      </c>
      <c r="AW121" s="45" t="e">
        <f t="shared" si="138"/>
        <v>#REF!</v>
      </c>
      <c r="AX121" s="45" t="e">
        <f t="shared" si="139"/>
        <v>#REF!</v>
      </c>
      <c r="AY121" s="45" t="e">
        <f t="shared" si="140"/>
        <v>#REF!</v>
      </c>
      <c r="AZ121" s="45" t="e">
        <f t="shared" si="141"/>
        <v>#REF!</v>
      </c>
      <c r="BA121" s="45" t="e">
        <f t="shared" si="142"/>
        <v>#REF!</v>
      </c>
      <c r="BB121" s="45" t="e">
        <f t="shared" si="143"/>
        <v>#REF!</v>
      </c>
      <c r="BC121" s="45" t="e">
        <f t="shared" si="144"/>
        <v>#REF!</v>
      </c>
      <c r="BD121" s="45" t="e">
        <f t="shared" si="145"/>
        <v>#REF!</v>
      </c>
      <c r="BE121" s="45" t="e">
        <f t="shared" si="146"/>
        <v>#REF!</v>
      </c>
      <c r="BF121" s="45" t="e">
        <f t="shared" si="147"/>
        <v>#REF!</v>
      </c>
      <c r="BG121" s="45" t="e">
        <f t="shared" si="148"/>
        <v>#REF!</v>
      </c>
      <c r="BH121" s="45" t="e">
        <f t="shared" si="149"/>
        <v>#REF!</v>
      </c>
      <c r="BI121" s="45" t="e">
        <f t="shared" si="150"/>
        <v>#REF!</v>
      </c>
      <c r="BJ121" s="45" t="e">
        <f t="shared" si="151"/>
        <v>#REF!</v>
      </c>
      <c r="BK121" s="45"/>
      <c r="CN121" s="106" t="e">
        <f t="shared" si="207"/>
        <v>#REF!</v>
      </c>
      <c r="CO121" s="106">
        <v>120</v>
      </c>
      <c r="CP121" s="101" t="e">
        <f t="shared" si="208"/>
        <v>#REF!</v>
      </c>
      <c r="CQ121" s="101" t="e">
        <f>CP121+COUNTIF($CP$2:CP121,CP121)-1</f>
        <v>#REF!</v>
      </c>
      <c r="CR121" s="103" t="str">
        <f t="shared" si="176"/>
        <v>Lesotho</v>
      </c>
      <c r="CS121" s="71" t="e">
        <f t="shared" si="209"/>
        <v>#REF!</v>
      </c>
      <c r="CT121" s="45" t="e">
        <f t="shared" si="177"/>
        <v>#REF!</v>
      </c>
      <c r="CU121" s="45" t="e">
        <f t="shared" si="178"/>
        <v>#REF!</v>
      </c>
      <c r="CV121" s="45" t="e">
        <f t="shared" si="179"/>
        <v>#REF!</v>
      </c>
      <c r="CW121" s="45" t="e">
        <f t="shared" si="180"/>
        <v>#REF!</v>
      </c>
      <c r="CX121" s="45" t="e">
        <f t="shared" si="181"/>
        <v>#REF!</v>
      </c>
      <c r="CY121" s="45" t="e">
        <f t="shared" si="182"/>
        <v>#REF!</v>
      </c>
      <c r="CZ121" s="45" t="e">
        <f t="shared" si="183"/>
        <v>#REF!</v>
      </c>
      <c r="DA121" s="45" t="e">
        <f t="shared" si="184"/>
        <v>#REF!</v>
      </c>
      <c r="DB121" s="45" t="e">
        <f t="shared" si="185"/>
        <v>#REF!</v>
      </c>
      <c r="DC121" s="45" t="e">
        <f t="shared" si="186"/>
        <v>#REF!</v>
      </c>
      <c r="DD121" s="45" t="e">
        <f t="shared" si="187"/>
        <v>#REF!</v>
      </c>
      <c r="DE121" s="45" t="e">
        <f t="shared" si="188"/>
        <v>#REF!</v>
      </c>
      <c r="DF121" s="45" t="e">
        <f t="shared" si="189"/>
        <v>#REF!</v>
      </c>
      <c r="DG121" s="45" t="e">
        <f t="shared" si="190"/>
        <v>#REF!</v>
      </c>
      <c r="DH121" s="45" t="e">
        <f t="shared" si="191"/>
        <v>#REF!</v>
      </c>
      <c r="DI121" s="45" t="e">
        <f t="shared" si="192"/>
        <v>#REF!</v>
      </c>
      <c r="DJ121" s="45" t="e">
        <f t="shared" si="193"/>
        <v>#REF!</v>
      </c>
      <c r="DK121" s="45" t="e">
        <f t="shared" si="194"/>
        <v>#REF!</v>
      </c>
      <c r="DL121" s="45" t="e">
        <f t="shared" si="195"/>
        <v>#REF!</v>
      </c>
      <c r="DM121" s="45" t="e">
        <f t="shared" si="196"/>
        <v>#REF!</v>
      </c>
      <c r="DN121" s="45" t="e">
        <f t="shared" si="197"/>
        <v>#REF!</v>
      </c>
      <c r="DO121" s="45" t="e">
        <f t="shared" si="198"/>
        <v>#REF!</v>
      </c>
      <c r="DP121" s="45" t="e">
        <f t="shared" si="199"/>
        <v>#REF!</v>
      </c>
      <c r="DQ121" s="45" t="e">
        <f t="shared" si="200"/>
        <v>#REF!</v>
      </c>
    </row>
    <row r="122" spans="1:121">
      <c r="A122" s="101">
        <v>121</v>
      </c>
      <c r="B122" s="135" t="e">
        <f t="shared" si="201"/>
        <v>#REF!</v>
      </c>
      <c r="C122" s="136" t="e">
        <f>B122+COUNTIF(B$2:$B122,B122)-1</f>
        <v>#REF!</v>
      </c>
      <c r="D122" s="137" t="str">
        <f>Tables!AI122</f>
        <v>Liberia</v>
      </c>
      <c r="E122" s="138" t="e">
        <f t="shared" si="202"/>
        <v>#REF!</v>
      </c>
      <c r="F122" s="47" t="e">
        <f>SUMIFS(#REF!,#REF!,'Graph Tables'!$D122)</f>
        <v>#REF!</v>
      </c>
      <c r="G122" s="47" t="e">
        <f>SUMIFS(#REF!,#REF!,'Graph Tables'!$D122)</f>
        <v>#REF!</v>
      </c>
      <c r="H122" s="47" t="e">
        <f>SUMIFS(#REF!,#REF!,'Graph Tables'!$D122)</f>
        <v>#REF!</v>
      </c>
      <c r="I122" s="47" t="e">
        <f>SUMIFS(#REF!,#REF!,'Graph Tables'!$D122)</f>
        <v>#REF!</v>
      </c>
      <c r="J122" s="47" t="e">
        <f>SUMIFS(#REF!,#REF!,'Graph Tables'!$D122)</f>
        <v>#REF!</v>
      </c>
      <c r="K122" s="47" t="e">
        <f>SUMIFS(#REF!,#REF!,'Graph Tables'!$D122)</f>
        <v>#REF!</v>
      </c>
      <c r="L122" s="47" t="e">
        <f>SUMIFS(#REF!,#REF!,'Graph Tables'!$D122)</f>
        <v>#REF!</v>
      </c>
      <c r="M122" s="47" t="e">
        <f>SUMIFS(#REF!,#REF!,'Graph Tables'!$D122)</f>
        <v>#REF!</v>
      </c>
      <c r="N122" s="47" t="e">
        <f>SUMIFS(#REF!,#REF!,'Graph Tables'!$D122)</f>
        <v>#REF!</v>
      </c>
      <c r="O122" s="47" t="e">
        <f>SUMIFS(#REF!,#REF!,'Graph Tables'!$D122)</f>
        <v>#REF!</v>
      </c>
      <c r="P122" s="47" t="e">
        <f>SUMIFS(#REF!,#REF!,'Graph Tables'!$D122)</f>
        <v>#REF!</v>
      </c>
      <c r="Q122" s="47" t="e">
        <f>SUMIFS(#REF!,#REF!,'Graph Tables'!$D122)</f>
        <v>#REF!</v>
      </c>
      <c r="R122" s="47" t="e">
        <f>SUMIFS(#REF!,#REF!,'Graph Tables'!$D122)</f>
        <v>#REF!</v>
      </c>
      <c r="S122" s="47" t="e">
        <f>SUMIFS(#REF!,#REF!,'Graph Tables'!$D122)</f>
        <v>#REF!</v>
      </c>
      <c r="T122" s="47" t="e">
        <f>SUMIFS(#REF!,#REF!,'Graph Tables'!$D122)</f>
        <v>#REF!</v>
      </c>
      <c r="U122" s="47" t="e">
        <f>SUMIFS(#REF!,#REF!,'Graph Tables'!$D122)</f>
        <v>#REF!</v>
      </c>
      <c r="V122" s="47" t="e">
        <f>SUMIFS(#REF!,#REF!,'Graph Tables'!$D122)</f>
        <v>#REF!</v>
      </c>
      <c r="W122" s="47" t="e">
        <f>SUMIFS(#REF!,#REF!,'Graph Tables'!$D122)</f>
        <v>#REF!</v>
      </c>
      <c r="X122" s="47" t="e">
        <f>SUMIFS(#REF!,#REF!,'Graph Tables'!$D122)</f>
        <v>#REF!</v>
      </c>
      <c r="Y122" s="47" t="e">
        <f>SUMIFS(#REF!,#REF!,'Graph Tables'!$D122)</f>
        <v>#REF!</v>
      </c>
      <c r="Z122" s="47" t="e">
        <f>SUMIFS(#REF!,#REF!,'Graph Tables'!$D122)</f>
        <v>#REF!</v>
      </c>
      <c r="AA122" s="47" t="e">
        <f>SUMIFS(#REF!,#REF!,'Graph Tables'!$D122)</f>
        <v>#REF!</v>
      </c>
      <c r="AB122" s="47" t="e">
        <f>SUMIFS(#REF!,#REF!,'Graph Tables'!$D122)</f>
        <v>#REF!</v>
      </c>
      <c r="AC122" s="47" t="e">
        <f>SUMIFS(#REF!,#REF!,'Graph Tables'!$D122)</f>
        <v>#REF!</v>
      </c>
      <c r="AD122" s="47"/>
      <c r="AH122" s="47"/>
      <c r="AI122" s="101" t="e">
        <f t="shared" si="204"/>
        <v>#REF!</v>
      </c>
      <c r="AJ122" s="101" t="e">
        <f>AI122+COUNTIF(AI$2:$AI122,AI122)-1</f>
        <v>#REF!</v>
      </c>
      <c r="AK122" s="103" t="str">
        <f t="shared" si="127"/>
        <v>Liberia</v>
      </c>
      <c r="AL122" s="71" t="e">
        <f t="shared" si="205"/>
        <v>#REF!</v>
      </c>
      <c r="AM122" s="45" t="e">
        <f t="shared" si="128"/>
        <v>#REF!</v>
      </c>
      <c r="AN122" s="45" t="e">
        <f t="shared" si="129"/>
        <v>#REF!</v>
      </c>
      <c r="AO122" s="45" t="e">
        <f t="shared" si="130"/>
        <v>#REF!</v>
      </c>
      <c r="AP122" s="45" t="e">
        <f t="shared" si="131"/>
        <v>#REF!</v>
      </c>
      <c r="AQ122" s="45" t="e">
        <f t="shared" si="132"/>
        <v>#REF!</v>
      </c>
      <c r="AR122" s="45" t="e">
        <f t="shared" si="133"/>
        <v>#REF!</v>
      </c>
      <c r="AS122" s="45" t="e">
        <f t="shared" si="134"/>
        <v>#REF!</v>
      </c>
      <c r="AT122" s="45" t="e">
        <f t="shared" si="135"/>
        <v>#REF!</v>
      </c>
      <c r="AU122" s="45" t="e">
        <f t="shared" si="136"/>
        <v>#REF!</v>
      </c>
      <c r="AV122" s="45" t="e">
        <f t="shared" si="137"/>
        <v>#REF!</v>
      </c>
      <c r="AW122" s="45" t="e">
        <f t="shared" si="138"/>
        <v>#REF!</v>
      </c>
      <c r="AX122" s="45" t="e">
        <f t="shared" si="139"/>
        <v>#REF!</v>
      </c>
      <c r="AY122" s="45" t="e">
        <f t="shared" si="140"/>
        <v>#REF!</v>
      </c>
      <c r="AZ122" s="45" t="e">
        <f t="shared" si="141"/>
        <v>#REF!</v>
      </c>
      <c r="BA122" s="45" t="e">
        <f t="shared" si="142"/>
        <v>#REF!</v>
      </c>
      <c r="BB122" s="45" t="e">
        <f t="shared" si="143"/>
        <v>#REF!</v>
      </c>
      <c r="BC122" s="45" t="e">
        <f t="shared" si="144"/>
        <v>#REF!</v>
      </c>
      <c r="BD122" s="45" t="e">
        <f t="shared" si="145"/>
        <v>#REF!</v>
      </c>
      <c r="BE122" s="45" t="e">
        <f t="shared" si="146"/>
        <v>#REF!</v>
      </c>
      <c r="BF122" s="45" t="e">
        <f t="shared" si="147"/>
        <v>#REF!</v>
      </c>
      <c r="BG122" s="45" t="e">
        <f t="shared" si="148"/>
        <v>#REF!</v>
      </c>
      <c r="BH122" s="45" t="e">
        <f t="shared" si="149"/>
        <v>#REF!</v>
      </c>
      <c r="BI122" s="45" t="e">
        <f t="shared" si="150"/>
        <v>#REF!</v>
      </c>
      <c r="BJ122" s="45" t="e">
        <f t="shared" si="151"/>
        <v>#REF!</v>
      </c>
      <c r="BK122" s="45"/>
      <c r="CN122" s="106" t="e">
        <f t="shared" si="207"/>
        <v>#REF!</v>
      </c>
      <c r="CO122" s="106">
        <v>121</v>
      </c>
      <c r="CP122" s="101" t="e">
        <f t="shared" si="208"/>
        <v>#REF!</v>
      </c>
      <c r="CQ122" s="101" t="e">
        <f>CP122+COUNTIF($CP$2:CP122,CP122)-1</f>
        <v>#REF!</v>
      </c>
      <c r="CR122" s="103" t="str">
        <f t="shared" si="176"/>
        <v>Liberia</v>
      </c>
      <c r="CS122" s="71" t="e">
        <f t="shared" si="209"/>
        <v>#REF!</v>
      </c>
      <c r="CT122" s="45" t="e">
        <f t="shared" si="177"/>
        <v>#REF!</v>
      </c>
      <c r="CU122" s="45" t="e">
        <f t="shared" si="178"/>
        <v>#REF!</v>
      </c>
      <c r="CV122" s="45" t="e">
        <f t="shared" si="179"/>
        <v>#REF!</v>
      </c>
      <c r="CW122" s="45" t="e">
        <f t="shared" si="180"/>
        <v>#REF!</v>
      </c>
      <c r="CX122" s="45" t="e">
        <f t="shared" si="181"/>
        <v>#REF!</v>
      </c>
      <c r="CY122" s="45" t="e">
        <f t="shared" si="182"/>
        <v>#REF!</v>
      </c>
      <c r="CZ122" s="45" t="e">
        <f t="shared" si="183"/>
        <v>#REF!</v>
      </c>
      <c r="DA122" s="45" t="e">
        <f t="shared" si="184"/>
        <v>#REF!</v>
      </c>
      <c r="DB122" s="45" t="e">
        <f t="shared" si="185"/>
        <v>#REF!</v>
      </c>
      <c r="DC122" s="45" t="e">
        <f t="shared" si="186"/>
        <v>#REF!</v>
      </c>
      <c r="DD122" s="45" t="e">
        <f t="shared" si="187"/>
        <v>#REF!</v>
      </c>
      <c r="DE122" s="45" t="e">
        <f t="shared" si="188"/>
        <v>#REF!</v>
      </c>
      <c r="DF122" s="45" t="e">
        <f t="shared" si="189"/>
        <v>#REF!</v>
      </c>
      <c r="DG122" s="45" t="e">
        <f t="shared" si="190"/>
        <v>#REF!</v>
      </c>
      <c r="DH122" s="45" t="e">
        <f t="shared" si="191"/>
        <v>#REF!</v>
      </c>
      <c r="DI122" s="45" t="e">
        <f t="shared" si="192"/>
        <v>#REF!</v>
      </c>
      <c r="DJ122" s="45" t="e">
        <f t="shared" si="193"/>
        <v>#REF!</v>
      </c>
      <c r="DK122" s="45" t="e">
        <f t="shared" si="194"/>
        <v>#REF!</v>
      </c>
      <c r="DL122" s="45" t="e">
        <f t="shared" si="195"/>
        <v>#REF!</v>
      </c>
      <c r="DM122" s="45" t="e">
        <f t="shared" si="196"/>
        <v>#REF!</v>
      </c>
      <c r="DN122" s="45" t="e">
        <f t="shared" si="197"/>
        <v>#REF!</v>
      </c>
      <c r="DO122" s="45" t="e">
        <f t="shared" si="198"/>
        <v>#REF!</v>
      </c>
      <c r="DP122" s="45" t="e">
        <f t="shared" si="199"/>
        <v>#REF!</v>
      </c>
      <c r="DQ122" s="45" t="e">
        <f t="shared" si="200"/>
        <v>#REF!</v>
      </c>
    </row>
    <row r="123" spans="1:121">
      <c r="A123" s="101">
        <v>122</v>
      </c>
      <c r="B123" s="135" t="e">
        <f t="shared" si="201"/>
        <v>#REF!</v>
      </c>
      <c r="C123" s="136" t="e">
        <f>B123+COUNTIF(B$2:$B123,B123)-1</f>
        <v>#REF!</v>
      </c>
      <c r="D123" s="137" t="str">
        <f>Tables!AI123</f>
        <v>Libyan Arab Jamahiriya</v>
      </c>
      <c r="E123" s="138" t="e">
        <f t="shared" si="202"/>
        <v>#REF!</v>
      </c>
      <c r="F123" s="47" t="e">
        <f>SUMIFS(#REF!,#REF!,'Graph Tables'!$D123)</f>
        <v>#REF!</v>
      </c>
      <c r="G123" s="47" t="e">
        <f>SUMIFS(#REF!,#REF!,'Graph Tables'!$D123)</f>
        <v>#REF!</v>
      </c>
      <c r="H123" s="47" t="e">
        <f>SUMIFS(#REF!,#REF!,'Graph Tables'!$D123)</f>
        <v>#REF!</v>
      </c>
      <c r="I123" s="47" t="e">
        <f>SUMIFS(#REF!,#REF!,'Graph Tables'!$D123)</f>
        <v>#REF!</v>
      </c>
      <c r="J123" s="47" t="e">
        <f>SUMIFS(#REF!,#REF!,'Graph Tables'!$D123)</f>
        <v>#REF!</v>
      </c>
      <c r="K123" s="47" t="e">
        <f>SUMIFS(#REF!,#REF!,'Graph Tables'!$D123)</f>
        <v>#REF!</v>
      </c>
      <c r="L123" s="47" t="e">
        <f>SUMIFS(#REF!,#REF!,'Graph Tables'!$D123)</f>
        <v>#REF!</v>
      </c>
      <c r="M123" s="47" t="e">
        <f>SUMIFS(#REF!,#REF!,'Graph Tables'!$D123)</f>
        <v>#REF!</v>
      </c>
      <c r="N123" s="47" t="e">
        <f>SUMIFS(#REF!,#REF!,'Graph Tables'!$D123)</f>
        <v>#REF!</v>
      </c>
      <c r="O123" s="47" t="e">
        <f>SUMIFS(#REF!,#REF!,'Graph Tables'!$D123)</f>
        <v>#REF!</v>
      </c>
      <c r="P123" s="47" t="e">
        <f>SUMIFS(#REF!,#REF!,'Graph Tables'!$D123)</f>
        <v>#REF!</v>
      </c>
      <c r="Q123" s="47" t="e">
        <f>SUMIFS(#REF!,#REF!,'Graph Tables'!$D123)</f>
        <v>#REF!</v>
      </c>
      <c r="R123" s="47" t="e">
        <f>SUMIFS(#REF!,#REF!,'Graph Tables'!$D123)</f>
        <v>#REF!</v>
      </c>
      <c r="S123" s="47" t="e">
        <f>SUMIFS(#REF!,#REF!,'Graph Tables'!$D123)</f>
        <v>#REF!</v>
      </c>
      <c r="T123" s="47" t="e">
        <f>SUMIFS(#REF!,#REF!,'Graph Tables'!$D123)</f>
        <v>#REF!</v>
      </c>
      <c r="U123" s="47" t="e">
        <f>SUMIFS(#REF!,#REF!,'Graph Tables'!$D123)</f>
        <v>#REF!</v>
      </c>
      <c r="V123" s="47" t="e">
        <f>SUMIFS(#REF!,#REF!,'Graph Tables'!$D123)</f>
        <v>#REF!</v>
      </c>
      <c r="W123" s="47" t="e">
        <f>SUMIFS(#REF!,#REF!,'Graph Tables'!$D123)</f>
        <v>#REF!</v>
      </c>
      <c r="X123" s="47" t="e">
        <f>SUMIFS(#REF!,#REF!,'Graph Tables'!$D123)</f>
        <v>#REF!</v>
      </c>
      <c r="Y123" s="47" t="e">
        <f>SUMIFS(#REF!,#REF!,'Graph Tables'!$D123)</f>
        <v>#REF!</v>
      </c>
      <c r="Z123" s="47" t="e">
        <f>SUMIFS(#REF!,#REF!,'Graph Tables'!$D123)</f>
        <v>#REF!</v>
      </c>
      <c r="AA123" s="47" t="e">
        <f>SUMIFS(#REF!,#REF!,'Graph Tables'!$D123)</f>
        <v>#REF!</v>
      </c>
      <c r="AB123" s="47" t="e">
        <f>SUMIFS(#REF!,#REF!,'Graph Tables'!$D123)</f>
        <v>#REF!</v>
      </c>
      <c r="AC123" s="47" t="e">
        <f>SUMIFS(#REF!,#REF!,'Graph Tables'!$D123)</f>
        <v>#REF!</v>
      </c>
      <c r="AD123" s="47"/>
      <c r="AH123" s="47"/>
      <c r="AI123" s="101" t="e">
        <f t="shared" si="204"/>
        <v>#REF!</v>
      </c>
      <c r="AJ123" s="101" t="e">
        <f>AI123+COUNTIF(AI$2:$AI123,AI123)-1</f>
        <v>#REF!</v>
      </c>
      <c r="AK123" s="103" t="str">
        <f t="shared" si="127"/>
        <v>Libyan Arab Jamahiriya</v>
      </c>
      <c r="AL123" s="71" t="e">
        <f t="shared" si="205"/>
        <v>#REF!</v>
      </c>
      <c r="AM123" s="45" t="e">
        <f t="shared" si="128"/>
        <v>#REF!</v>
      </c>
      <c r="AN123" s="45" t="e">
        <f t="shared" si="129"/>
        <v>#REF!</v>
      </c>
      <c r="AO123" s="45" t="e">
        <f t="shared" si="130"/>
        <v>#REF!</v>
      </c>
      <c r="AP123" s="45" t="e">
        <f t="shared" si="131"/>
        <v>#REF!</v>
      </c>
      <c r="AQ123" s="45" t="e">
        <f t="shared" si="132"/>
        <v>#REF!</v>
      </c>
      <c r="AR123" s="45" t="e">
        <f t="shared" si="133"/>
        <v>#REF!</v>
      </c>
      <c r="AS123" s="45" t="e">
        <f t="shared" si="134"/>
        <v>#REF!</v>
      </c>
      <c r="AT123" s="45" t="e">
        <f t="shared" si="135"/>
        <v>#REF!</v>
      </c>
      <c r="AU123" s="45" t="e">
        <f t="shared" si="136"/>
        <v>#REF!</v>
      </c>
      <c r="AV123" s="45" t="e">
        <f t="shared" si="137"/>
        <v>#REF!</v>
      </c>
      <c r="AW123" s="45" t="e">
        <f t="shared" si="138"/>
        <v>#REF!</v>
      </c>
      <c r="AX123" s="45" t="e">
        <f t="shared" si="139"/>
        <v>#REF!</v>
      </c>
      <c r="AY123" s="45" t="e">
        <f t="shared" si="140"/>
        <v>#REF!</v>
      </c>
      <c r="AZ123" s="45" t="e">
        <f t="shared" si="141"/>
        <v>#REF!</v>
      </c>
      <c r="BA123" s="45" t="e">
        <f t="shared" si="142"/>
        <v>#REF!</v>
      </c>
      <c r="BB123" s="45" t="e">
        <f t="shared" si="143"/>
        <v>#REF!</v>
      </c>
      <c r="BC123" s="45" t="e">
        <f t="shared" si="144"/>
        <v>#REF!</v>
      </c>
      <c r="BD123" s="45" t="e">
        <f t="shared" si="145"/>
        <v>#REF!</v>
      </c>
      <c r="BE123" s="45" t="e">
        <f t="shared" si="146"/>
        <v>#REF!</v>
      </c>
      <c r="BF123" s="45" t="e">
        <f t="shared" si="147"/>
        <v>#REF!</v>
      </c>
      <c r="BG123" s="45" t="e">
        <f t="shared" si="148"/>
        <v>#REF!</v>
      </c>
      <c r="BH123" s="45" t="e">
        <f t="shared" si="149"/>
        <v>#REF!</v>
      </c>
      <c r="BI123" s="45" t="e">
        <f t="shared" si="150"/>
        <v>#REF!</v>
      </c>
      <c r="BJ123" s="45" t="e">
        <f t="shared" si="151"/>
        <v>#REF!</v>
      </c>
      <c r="BK123" s="45"/>
      <c r="CN123" s="106" t="e">
        <f t="shared" si="207"/>
        <v>#REF!</v>
      </c>
      <c r="CO123" s="106">
        <v>122</v>
      </c>
      <c r="CP123" s="101" t="e">
        <f t="shared" si="208"/>
        <v>#REF!</v>
      </c>
      <c r="CQ123" s="101" t="e">
        <f>CP123+COUNTIF($CP$2:CP123,CP123)-1</f>
        <v>#REF!</v>
      </c>
      <c r="CR123" s="103" t="str">
        <f t="shared" si="176"/>
        <v>Libyan Arab Jamahiriya</v>
      </c>
      <c r="CS123" s="71" t="e">
        <f t="shared" si="209"/>
        <v>#REF!</v>
      </c>
      <c r="CT123" s="45" t="e">
        <f t="shared" si="177"/>
        <v>#REF!</v>
      </c>
      <c r="CU123" s="45" t="e">
        <f t="shared" si="178"/>
        <v>#REF!</v>
      </c>
      <c r="CV123" s="45" t="e">
        <f t="shared" si="179"/>
        <v>#REF!</v>
      </c>
      <c r="CW123" s="45" t="e">
        <f t="shared" si="180"/>
        <v>#REF!</v>
      </c>
      <c r="CX123" s="45" t="e">
        <f t="shared" si="181"/>
        <v>#REF!</v>
      </c>
      <c r="CY123" s="45" t="e">
        <f t="shared" si="182"/>
        <v>#REF!</v>
      </c>
      <c r="CZ123" s="45" t="e">
        <f t="shared" si="183"/>
        <v>#REF!</v>
      </c>
      <c r="DA123" s="45" t="e">
        <f t="shared" si="184"/>
        <v>#REF!</v>
      </c>
      <c r="DB123" s="45" t="e">
        <f t="shared" si="185"/>
        <v>#REF!</v>
      </c>
      <c r="DC123" s="45" t="e">
        <f t="shared" si="186"/>
        <v>#REF!</v>
      </c>
      <c r="DD123" s="45" t="e">
        <f t="shared" si="187"/>
        <v>#REF!</v>
      </c>
      <c r="DE123" s="45" t="e">
        <f t="shared" si="188"/>
        <v>#REF!</v>
      </c>
      <c r="DF123" s="45" t="e">
        <f t="shared" si="189"/>
        <v>#REF!</v>
      </c>
      <c r="DG123" s="45" t="e">
        <f t="shared" si="190"/>
        <v>#REF!</v>
      </c>
      <c r="DH123" s="45" t="e">
        <f t="shared" si="191"/>
        <v>#REF!</v>
      </c>
      <c r="DI123" s="45" t="e">
        <f t="shared" si="192"/>
        <v>#REF!</v>
      </c>
      <c r="DJ123" s="45" t="e">
        <f t="shared" si="193"/>
        <v>#REF!</v>
      </c>
      <c r="DK123" s="45" t="e">
        <f t="shared" si="194"/>
        <v>#REF!</v>
      </c>
      <c r="DL123" s="45" t="e">
        <f t="shared" si="195"/>
        <v>#REF!</v>
      </c>
      <c r="DM123" s="45" t="e">
        <f t="shared" si="196"/>
        <v>#REF!</v>
      </c>
      <c r="DN123" s="45" t="e">
        <f t="shared" si="197"/>
        <v>#REF!</v>
      </c>
      <c r="DO123" s="45" t="e">
        <f t="shared" si="198"/>
        <v>#REF!</v>
      </c>
      <c r="DP123" s="45" t="e">
        <f t="shared" si="199"/>
        <v>#REF!</v>
      </c>
      <c r="DQ123" s="45" t="e">
        <f t="shared" si="200"/>
        <v>#REF!</v>
      </c>
    </row>
    <row r="124" spans="1:121">
      <c r="A124" s="101">
        <v>123</v>
      </c>
      <c r="B124" s="135" t="e">
        <f t="shared" si="201"/>
        <v>#REF!</v>
      </c>
      <c r="C124" s="136" t="e">
        <f>B124+COUNTIF(B$2:$B124,B124)-1</f>
        <v>#REF!</v>
      </c>
      <c r="D124" s="137" t="str">
        <f>Tables!AI124</f>
        <v>Liechtenstein</v>
      </c>
      <c r="E124" s="138" t="e">
        <f t="shared" si="202"/>
        <v>#REF!</v>
      </c>
      <c r="F124" s="47" t="e">
        <f>SUMIFS(#REF!,#REF!,'Graph Tables'!$D124)</f>
        <v>#REF!</v>
      </c>
      <c r="G124" s="47" t="e">
        <f>SUMIFS(#REF!,#REF!,'Graph Tables'!$D124)</f>
        <v>#REF!</v>
      </c>
      <c r="H124" s="47" t="e">
        <f>SUMIFS(#REF!,#REF!,'Graph Tables'!$D124)</f>
        <v>#REF!</v>
      </c>
      <c r="I124" s="47" t="e">
        <f>SUMIFS(#REF!,#REF!,'Graph Tables'!$D124)</f>
        <v>#REF!</v>
      </c>
      <c r="J124" s="47" t="e">
        <f>SUMIFS(#REF!,#REF!,'Graph Tables'!$D124)</f>
        <v>#REF!</v>
      </c>
      <c r="K124" s="47" t="e">
        <f>SUMIFS(#REF!,#REF!,'Graph Tables'!$D124)</f>
        <v>#REF!</v>
      </c>
      <c r="L124" s="47" t="e">
        <f>SUMIFS(#REF!,#REF!,'Graph Tables'!$D124)</f>
        <v>#REF!</v>
      </c>
      <c r="M124" s="47" t="e">
        <f>SUMIFS(#REF!,#REF!,'Graph Tables'!$D124)</f>
        <v>#REF!</v>
      </c>
      <c r="N124" s="47" t="e">
        <f>SUMIFS(#REF!,#REF!,'Graph Tables'!$D124)</f>
        <v>#REF!</v>
      </c>
      <c r="O124" s="47" t="e">
        <f>SUMIFS(#REF!,#REF!,'Graph Tables'!$D124)</f>
        <v>#REF!</v>
      </c>
      <c r="P124" s="47" t="e">
        <f>SUMIFS(#REF!,#REF!,'Graph Tables'!$D124)</f>
        <v>#REF!</v>
      </c>
      <c r="Q124" s="47" t="e">
        <f>SUMIFS(#REF!,#REF!,'Graph Tables'!$D124)</f>
        <v>#REF!</v>
      </c>
      <c r="R124" s="47" t="e">
        <f>SUMIFS(#REF!,#REF!,'Graph Tables'!$D124)</f>
        <v>#REF!</v>
      </c>
      <c r="S124" s="47" t="e">
        <f>SUMIFS(#REF!,#REF!,'Graph Tables'!$D124)</f>
        <v>#REF!</v>
      </c>
      <c r="T124" s="47" t="e">
        <f>SUMIFS(#REF!,#REF!,'Graph Tables'!$D124)</f>
        <v>#REF!</v>
      </c>
      <c r="U124" s="47" t="e">
        <f>SUMIFS(#REF!,#REF!,'Graph Tables'!$D124)</f>
        <v>#REF!</v>
      </c>
      <c r="V124" s="47" t="e">
        <f>SUMIFS(#REF!,#REF!,'Graph Tables'!$D124)</f>
        <v>#REF!</v>
      </c>
      <c r="W124" s="47" t="e">
        <f>SUMIFS(#REF!,#REF!,'Graph Tables'!$D124)</f>
        <v>#REF!</v>
      </c>
      <c r="X124" s="47" t="e">
        <f>SUMIFS(#REF!,#REF!,'Graph Tables'!$D124)</f>
        <v>#REF!</v>
      </c>
      <c r="Y124" s="47" t="e">
        <f>SUMIFS(#REF!,#REF!,'Graph Tables'!$D124)</f>
        <v>#REF!</v>
      </c>
      <c r="Z124" s="47" t="e">
        <f>SUMIFS(#REF!,#REF!,'Graph Tables'!$D124)</f>
        <v>#REF!</v>
      </c>
      <c r="AA124" s="47" t="e">
        <f>SUMIFS(#REF!,#REF!,'Graph Tables'!$D124)</f>
        <v>#REF!</v>
      </c>
      <c r="AB124" s="47" t="e">
        <f>SUMIFS(#REF!,#REF!,'Graph Tables'!$D124)</f>
        <v>#REF!</v>
      </c>
      <c r="AC124" s="47" t="e">
        <f>SUMIFS(#REF!,#REF!,'Graph Tables'!$D124)</f>
        <v>#REF!</v>
      </c>
      <c r="AD124" s="47"/>
      <c r="AH124" s="47"/>
      <c r="AI124" s="101" t="e">
        <f t="shared" si="204"/>
        <v>#REF!</v>
      </c>
      <c r="AJ124" s="101" t="e">
        <f>AI124+COUNTIF(AI$2:$AI124,AI124)-1</f>
        <v>#REF!</v>
      </c>
      <c r="AK124" s="103" t="str">
        <f t="shared" si="127"/>
        <v>Liechtenstein</v>
      </c>
      <c r="AL124" s="71" t="e">
        <f t="shared" si="205"/>
        <v>#REF!</v>
      </c>
      <c r="AM124" s="45" t="e">
        <f t="shared" si="128"/>
        <v>#REF!</v>
      </c>
      <c r="AN124" s="45" t="e">
        <f t="shared" si="129"/>
        <v>#REF!</v>
      </c>
      <c r="AO124" s="45" t="e">
        <f t="shared" si="130"/>
        <v>#REF!</v>
      </c>
      <c r="AP124" s="45" t="e">
        <f t="shared" si="131"/>
        <v>#REF!</v>
      </c>
      <c r="AQ124" s="45" t="e">
        <f t="shared" si="132"/>
        <v>#REF!</v>
      </c>
      <c r="AR124" s="45" t="e">
        <f t="shared" si="133"/>
        <v>#REF!</v>
      </c>
      <c r="AS124" s="45" t="e">
        <f t="shared" si="134"/>
        <v>#REF!</v>
      </c>
      <c r="AT124" s="45" t="e">
        <f t="shared" si="135"/>
        <v>#REF!</v>
      </c>
      <c r="AU124" s="45" t="e">
        <f t="shared" si="136"/>
        <v>#REF!</v>
      </c>
      <c r="AV124" s="45" t="e">
        <f t="shared" si="137"/>
        <v>#REF!</v>
      </c>
      <c r="AW124" s="45" t="e">
        <f t="shared" si="138"/>
        <v>#REF!</v>
      </c>
      <c r="AX124" s="45" t="e">
        <f t="shared" si="139"/>
        <v>#REF!</v>
      </c>
      <c r="AY124" s="45" t="e">
        <f t="shared" si="140"/>
        <v>#REF!</v>
      </c>
      <c r="AZ124" s="45" t="e">
        <f t="shared" si="141"/>
        <v>#REF!</v>
      </c>
      <c r="BA124" s="45" t="e">
        <f t="shared" si="142"/>
        <v>#REF!</v>
      </c>
      <c r="BB124" s="45" t="e">
        <f t="shared" si="143"/>
        <v>#REF!</v>
      </c>
      <c r="BC124" s="45" t="e">
        <f t="shared" si="144"/>
        <v>#REF!</v>
      </c>
      <c r="BD124" s="45" t="e">
        <f t="shared" si="145"/>
        <v>#REF!</v>
      </c>
      <c r="BE124" s="45" t="e">
        <f t="shared" si="146"/>
        <v>#REF!</v>
      </c>
      <c r="BF124" s="45" t="e">
        <f t="shared" si="147"/>
        <v>#REF!</v>
      </c>
      <c r="BG124" s="45" t="e">
        <f t="shared" si="148"/>
        <v>#REF!</v>
      </c>
      <c r="BH124" s="45" t="e">
        <f t="shared" si="149"/>
        <v>#REF!</v>
      </c>
      <c r="BI124" s="45" t="e">
        <f t="shared" si="150"/>
        <v>#REF!</v>
      </c>
      <c r="BJ124" s="45" t="e">
        <f t="shared" si="151"/>
        <v>#REF!</v>
      </c>
      <c r="BK124" s="45"/>
      <c r="CN124" s="106" t="e">
        <f t="shared" si="207"/>
        <v>#REF!</v>
      </c>
      <c r="CO124" s="106">
        <v>123</v>
      </c>
      <c r="CP124" s="101" t="e">
        <f t="shared" si="208"/>
        <v>#REF!</v>
      </c>
      <c r="CQ124" s="101" t="e">
        <f>CP124+COUNTIF($CP$2:CP124,CP124)-1</f>
        <v>#REF!</v>
      </c>
      <c r="CR124" s="103" t="str">
        <f t="shared" si="176"/>
        <v>Liechtenstein</v>
      </c>
      <c r="CS124" s="71" t="e">
        <f t="shared" si="209"/>
        <v>#REF!</v>
      </c>
      <c r="CT124" s="45" t="e">
        <f t="shared" si="177"/>
        <v>#REF!</v>
      </c>
      <c r="CU124" s="45" t="e">
        <f t="shared" si="178"/>
        <v>#REF!</v>
      </c>
      <c r="CV124" s="45" t="e">
        <f t="shared" si="179"/>
        <v>#REF!</v>
      </c>
      <c r="CW124" s="45" t="e">
        <f t="shared" si="180"/>
        <v>#REF!</v>
      </c>
      <c r="CX124" s="45" t="e">
        <f t="shared" si="181"/>
        <v>#REF!</v>
      </c>
      <c r="CY124" s="45" t="e">
        <f t="shared" si="182"/>
        <v>#REF!</v>
      </c>
      <c r="CZ124" s="45" t="e">
        <f t="shared" si="183"/>
        <v>#REF!</v>
      </c>
      <c r="DA124" s="45" t="e">
        <f t="shared" si="184"/>
        <v>#REF!</v>
      </c>
      <c r="DB124" s="45" t="e">
        <f t="shared" si="185"/>
        <v>#REF!</v>
      </c>
      <c r="DC124" s="45" t="e">
        <f t="shared" si="186"/>
        <v>#REF!</v>
      </c>
      <c r="DD124" s="45" t="e">
        <f t="shared" si="187"/>
        <v>#REF!</v>
      </c>
      <c r="DE124" s="45" t="e">
        <f t="shared" si="188"/>
        <v>#REF!</v>
      </c>
      <c r="DF124" s="45" t="e">
        <f t="shared" si="189"/>
        <v>#REF!</v>
      </c>
      <c r="DG124" s="45" t="e">
        <f t="shared" si="190"/>
        <v>#REF!</v>
      </c>
      <c r="DH124" s="45" t="e">
        <f t="shared" si="191"/>
        <v>#REF!</v>
      </c>
      <c r="DI124" s="45" t="e">
        <f t="shared" si="192"/>
        <v>#REF!</v>
      </c>
      <c r="DJ124" s="45" t="e">
        <f t="shared" si="193"/>
        <v>#REF!</v>
      </c>
      <c r="DK124" s="45" t="e">
        <f t="shared" si="194"/>
        <v>#REF!</v>
      </c>
      <c r="DL124" s="45" t="e">
        <f t="shared" si="195"/>
        <v>#REF!</v>
      </c>
      <c r="DM124" s="45" t="e">
        <f t="shared" si="196"/>
        <v>#REF!</v>
      </c>
      <c r="DN124" s="45" t="e">
        <f t="shared" si="197"/>
        <v>#REF!</v>
      </c>
      <c r="DO124" s="45" t="e">
        <f t="shared" si="198"/>
        <v>#REF!</v>
      </c>
      <c r="DP124" s="45" t="e">
        <f t="shared" si="199"/>
        <v>#REF!</v>
      </c>
      <c r="DQ124" s="45" t="e">
        <f t="shared" si="200"/>
        <v>#REF!</v>
      </c>
    </row>
    <row r="125" spans="1:121">
      <c r="A125" s="101">
        <v>124</v>
      </c>
      <c r="B125" s="135" t="e">
        <f t="shared" si="201"/>
        <v>#REF!</v>
      </c>
      <c r="C125" s="136" t="e">
        <f>B125+COUNTIF(B$2:$B125,B125)-1</f>
        <v>#REF!</v>
      </c>
      <c r="D125" s="137" t="str">
        <f>Tables!AI125</f>
        <v>Lithuania</v>
      </c>
      <c r="E125" s="138" t="e">
        <f t="shared" si="202"/>
        <v>#REF!</v>
      </c>
      <c r="F125" s="47" t="e">
        <f>SUMIFS(#REF!,#REF!,'Graph Tables'!$D125)</f>
        <v>#REF!</v>
      </c>
      <c r="G125" s="47" t="e">
        <f>SUMIFS(#REF!,#REF!,'Graph Tables'!$D125)</f>
        <v>#REF!</v>
      </c>
      <c r="H125" s="47" t="e">
        <f>SUMIFS(#REF!,#REF!,'Graph Tables'!$D125)</f>
        <v>#REF!</v>
      </c>
      <c r="I125" s="47" t="e">
        <f>SUMIFS(#REF!,#REF!,'Graph Tables'!$D125)</f>
        <v>#REF!</v>
      </c>
      <c r="J125" s="47" t="e">
        <f>SUMIFS(#REF!,#REF!,'Graph Tables'!$D125)</f>
        <v>#REF!</v>
      </c>
      <c r="K125" s="47" t="e">
        <f>SUMIFS(#REF!,#REF!,'Graph Tables'!$D125)</f>
        <v>#REF!</v>
      </c>
      <c r="L125" s="47" t="e">
        <f>SUMIFS(#REF!,#REF!,'Graph Tables'!$D125)</f>
        <v>#REF!</v>
      </c>
      <c r="M125" s="47" t="e">
        <f>SUMIFS(#REF!,#REF!,'Graph Tables'!$D125)</f>
        <v>#REF!</v>
      </c>
      <c r="N125" s="47" t="e">
        <f>SUMIFS(#REF!,#REF!,'Graph Tables'!$D125)</f>
        <v>#REF!</v>
      </c>
      <c r="O125" s="47" t="e">
        <f>SUMIFS(#REF!,#REF!,'Graph Tables'!$D125)</f>
        <v>#REF!</v>
      </c>
      <c r="P125" s="47" t="e">
        <f>SUMIFS(#REF!,#REF!,'Graph Tables'!$D125)</f>
        <v>#REF!</v>
      </c>
      <c r="Q125" s="47" t="e">
        <f>SUMIFS(#REF!,#REF!,'Graph Tables'!$D125)</f>
        <v>#REF!</v>
      </c>
      <c r="R125" s="47" t="e">
        <f>SUMIFS(#REF!,#REF!,'Graph Tables'!$D125)</f>
        <v>#REF!</v>
      </c>
      <c r="S125" s="47" t="e">
        <f>SUMIFS(#REF!,#REF!,'Graph Tables'!$D125)</f>
        <v>#REF!</v>
      </c>
      <c r="T125" s="47" t="e">
        <f>SUMIFS(#REF!,#REF!,'Graph Tables'!$D125)</f>
        <v>#REF!</v>
      </c>
      <c r="U125" s="47" t="e">
        <f>SUMIFS(#REF!,#REF!,'Graph Tables'!$D125)</f>
        <v>#REF!</v>
      </c>
      <c r="V125" s="47" t="e">
        <f>SUMIFS(#REF!,#REF!,'Graph Tables'!$D125)</f>
        <v>#REF!</v>
      </c>
      <c r="W125" s="47" t="e">
        <f>SUMIFS(#REF!,#REF!,'Graph Tables'!$D125)</f>
        <v>#REF!</v>
      </c>
      <c r="X125" s="47" t="e">
        <f>SUMIFS(#REF!,#REF!,'Graph Tables'!$D125)</f>
        <v>#REF!</v>
      </c>
      <c r="Y125" s="47" t="e">
        <f>SUMIFS(#REF!,#REF!,'Graph Tables'!$D125)</f>
        <v>#REF!</v>
      </c>
      <c r="Z125" s="47" t="e">
        <f>SUMIFS(#REF!,#REF!,'Graph Tables'!$D125)</f>
        <v>#REF!</v>
      </c>
      <c r="AA125" s="47" t="e">
        <f>SUMIFS(#REF!,#REF!,'Graph Tables'!$D125)</f>
        <v>#REF!</v>
      </c>
      <c r="AB125" s="47" t="e">
        <f>SUMIFS(#REF!,#REF!,'Graph Tables'!$D125)</f>
        <v>#REF!</v>
      </c>
      <c r="AC125" s="47" t="e">
        <f>SUMIFS(#REF!,#REF!,'Graph Tables'!$D125)</f>
        <v>#REF!</v>
      </c>
      <c r="AD125" s="47"/>
      <c r="AH125" s="47"/>
      <c r="AI125" s="101" t="e">
        <f t="shared" si="204"/>
        <v>#REF!</v>
      </c>
      <c r="AJ125" s="101" t="e">
        <f>AI125+COUNTIF(AI$2:$AI125,AI125)-1</f>
        <v>#REF!</v>
      </c>
      <c r="AK125" s="103" t="str">
        <f t="shared" si="127"/>
        <v>Lithuania</v>
      </c>
      <c r="AL125" s="71" t="e">
        <f t="shared" si="205"/>
        <v>#REF!</v>
      </c>
      <c r="AM125" s="45" t="e">
        <f t="shared" si="128"/>
        <v>#REF!</v>
      </c>
      <c r="AN125" s="45" t="e">
        <f t="shared" si="129"/>
        <v>#REF!</v>
      </c>
      <c r="AO125" s="45" t="e">
        <f t="shared" si="130"/>
        <v>#REF!</v>
      </c>
      <c r="AP125" s="45" t="e">
        <f t="shared" si="131"/>
        <v>#REF!</v>
      </c>
      <c r="AQ125" s="45" t="e">
        <f t="shared" si="132"/>
        <v>#REF!</v>
      </c>
      <c r="AR125" s="45" t="e">
        <f t="shared" si="133"/>
        <v>#REF!</v>
      </c>
      <c r="AS125" s="45" t="e">
        <f t="shared" si="134"/>
        <v>#REF!</v>
      </c>
      <c r="AT125" s="45" t="e">
        <f t="shared" si="135"/>
        <v>#REF!</v>
      </c>
      <c r="AU125" s="45" t="e">
        <f t="shared" si="136"/>
        <v>#REF!</v>
      </c>
      <c r="AV125" s="45" t="e">
        <f t="shared" si="137"/>
        <v>#REF!</v>
      </c>
      <c r="AW125" s="45" t="e">
        <f t="shared" si="138"/>
        <v>#REF!</v>
      </c>
      <c r="AX125" s="45" t="e">
        <f t="shared" si="139"/>
        <v>#REF!</v>
      </c>
      <c r="AY125" s="45" t="e">
        <f t="shared" si="140"/>
        <v>#REF!</v>
      </c>
      <c r="AZ125" s="45" t="e">
        <f t="shared" si="141"/>
        <v>#REF!</v>
      </c>
      <c r="BA125" s="45" t="e">
        <f t="shared" si="142"/>
        <v>#REF!</v>
      </c>
      <c r="BB125" s="45" t="e">
        <f t="shared" si="143"/>
        <v>#REF!</v>
      </c>
      <c r="BC125" s="45" t="e">
        <f t="shared" si="144"/>
        <v>#REF!</v>
      </c>
      <c r="BD125" s="45" t="e">
        <f t="shared" si="145"/>
        <v>#REF!</v>
      </c>
      <c r="BE125" s="45" t="e">
        <f t="shared" si="146"/>
        <v>#REF!</v>
      </c>
      <c r="BF125" s="45" t="e">
        <f t="shared" si="147"/>
        <v>#REF!</v>
      </c>
      <c r="BG125" s="45" t="e">
        <f t="shared" si="148"/>
        <v>#REF!</v>
      </c>
      <c r="BH125" s="45" t="e">
        <f t="shared" si="149"/>
        <v>#REF!</v>
      </c>
      <c r="BI125" s="45" t="e">
        <f t="shared" si="150"/>
        <v>#REF!</v>
      </c>
      <c r="BJ125" s="45" t="e">
        <f t="shared" si="151"/>
        <v>#REF!</v>
      </c>
      <c r="BK125" s="45"/>
      <c r="CN125" s="106" t="e">
        <f t="shared" si="207"/>
        <v>#REF!</v>
      </c>
      <c r="CO125" s="106">
        <v>124</v>
      </c>
      <c r="CP125" s="101" t="e">
        <f t="shared" si="208"/>
        <v>#REF!</v>
      </c>
      <c r="CQ125" s="101" t="e">
        <f>CP125+COUNTIF($CP$2:CP125,CP125)-1</f>
        <v>#REF!</v>
      </c>
      <c r="CR125" s="103" t="str">
        <f t="shared" si="176"/>
        <v>Lithuania</v>
      </c>
      <c r="CS125" s="71" t="e">
        <f t="shared" si="209"/>
        <v>#REF!</v>
      </c>
      <c r="CT125" s="45" t="e">
        <f t="shared" si="177"/>
        <v>#REF!</v>
      </c>
      <c r="CU125" s="45" t="e">
        <f t="shared" si="178"/>
        <v>#REF!</v>
      </c>
      <c r="CV125" s="45" t="e">
        <f t="shared" si="179"/>
        <v>#REF!</v>
      </c>
      <c r="CW125" s="45" t="e">
        <f t="shared" si="180"/>
        <v>#REF!</v>
      </c>
      <c r="CX125" s="45" t="e">
        <f t="shared" si="181"/>
        <v>#REF!</v>
      </c>
      <c r="CY125" s="45" t="e">
        <f t="shared" si="182"/>
        <v>#REF!</v>
      </c>
      <c r="CZ125" s="45" t="e">
        <f t="shared" si="183"/>
        <v>#REF!</v>
      </c>
      <c r="DA125" s="45" t="e">
        <f t="shared" si="184"/>
        <v>#REF!</v>
      </c>
      <c r="DB125" s="45" t="e">
        <f t="shared" si="185"/>
        <v>#REF!</v>
      </c>
      <c r="DC125" s="45" t="e">
        <f t="shared" si="186"/>
        <v>#REF!</v>
      </c>
      <c r="DD125" s="45" t="e">
        <f t="shared" si="187"/>
        <v>#REF!</v>
      </c>
      <c r="DE125" s="45" t="e">
        <f t="shared" si="188"/>
        <v>#REF!</v>
      </c>
      <c r="DF125" s="45" t="e">
        <f t="shared" si="189"/>
        <v>#REF!</v>
      </c>
      <c r="DG125" s="45" t="e">
        <f t="shared" si="190"/>
        <v>#REF!</v>
      </c>
      <c r="DH125" s="45" t="e">
        <f t="shared" si="191"/>
        <v>#REF!</v>
      </c>
      <c r="DI125" s="45" t="e">
        <f t="shared" si="192"/>
        <v>#REF!</v>
      </c>
      <c r="DJ125" s="45" t="e">
        <f t="shared" si="193"/>
        <v>#REF!</v>
      </c>
      <c r="DK125" s="45" t="e">
        <f t="shared" si="194"/>
        <v>#REF!</v>
      </c>
      <c r="DL125" s="45" t="e">
        <f t="shared" si="195"/>
        <v>#REF!</v>
      </c>
      <c r="DM125" s="45" t="e">
        <f t="shared" si="196"/>
        <v>#REF!</v>
      </c>
      <c r="DN125" s="45" t="e">
        <f t="shared" si="197"/>
        <v>#REF!</v>
      </c>
      <c r="DO125" s="45" t="e">
        <f t="shared" si="198"/>
        <v>#REF!</v>
      </c>
      <c r="DP125" s="45" t="e">
        <f t="shared" si="199"/>
        <v>#REF!</v>
      </c>
      <c r="DQ125" s="45" t="e">
        <f t="shared" si="200"/>
        <v>#REF!</v>
      </c>
    </row>
    <row r="126" spans="1:121">
      <c r="A126" s="101">
        <v>125</v>
      </c>
      <c r="B126" s="135" t="e">
        <f t="shared" si="201"/>
        <v>#REF!</v>
      </c>
      <c r="C126" s="136" t="e">
        <f>B126+COUNTIF(B$2:$B126,B126)-1</f>
        <v>#REF!</v>
      </c>
      <c r="D126" s="137" t="str">
        <f>Tables!AI126</f>
        <v>Luxembourg</v>
      </c>
      <c r="E126" s="138" t="e">
        <f t="shared" si="202"/>
        <v>#REF!</v>
      </c>
      <c r="F126" s="47" t="e">
        <f>SUMIFS(#REF!,#REF!,'Graph Tables'!$D126)</f>
        <v>#REF!</v>
      </c>
      <c r="G126" s="47" t="e">
        <f>SUMIFS(#REF!,#REF!,'Graph Tables'!$D126)</f>
        <v>#REF!</v>
      </c>
      <c r="H126" s="47" t="e">
        <f>SUMIFS(#REF!,#REF!,'Graph Tables'!$D126)</f>
        <v>#REF!</v>
      </c>
      <c r="I126" s="47" t="e">
        <f>SUMIFS(#REF!,#REF!,'Graph Tables'!$D126)</f>
        <v>#REF!</v>
      </c>
      <c r="J126" s="47" t="e">
        <f>SUMIFS(#REF!,#REF!,'Graph Tables'!$D126)</f>
        <v>#REF!</v>
      </c>
      <c r="K126" s="47" t="e">
        <f>SUMIFS(#REF!,#REF!,'Graph Tables'!$D126)</f>
        <v>#REF!</v>
      </c>
      <c r="L126" s="47" t="e">
        <f>SUMIFS(#REF!,#REF!,'Graph Tables'!$D126)</f>
        <v>#REF!</v>
      </c>
      <c r="M126" s="47" t="e">
        <f>SUMIFS(#REF!,#REF!,'Graph Tables'!$D126)</f>
        <v>#REF!</v>
      </c>
      <c r="N126" s="47" t="e">
        <f>SUMIFS(#REF!,#REF!,'Graph Tables'!$D126)</f>
        <v>#REF!</v>
      </c>
      <c r="O126" s="47" t="e">
        <f>SUMIFS(#REF!,#REF!,'Graph Tables'!$D126)</f>
        <v>#REF!</v>
      </c>
      <c r="P126" s="47" t="e">
        <f>SUMIFS(#REF!,#REF!,'Graph Tables'!$D126)</f>
        <v>#REF!</v>
      </c>
      <c r="Q126" s="47" t="e">
        <f>SUMIFS(#REF!,#REF!,'Graph Tables'!$D126)</f>
        <v>#REF!</v>
      </c>
      <c r="R126" s="47" t="e">
        <f>SUMIFS(#REF!,#REF!,'Graph Tables'!$D126)</f>
        <v>#REF!</v>
      </c>
      <c r="S126" s="47" t="e">
        <f>SUMIFS(#REF!,#REF!,'Graph Tables'!$D126)</f>
        <v>#REF!</v>
      </c>
      <c r="T126" s="47" t="e">
        <f>SUMIFS(#REF!,#REF!,'Graph Tables'!$D126)</f>
        <v>#REF!</v>
      </c>
      <c r="U126" s="47" t="e">
        <f>SUMIFS(#REF!,#REF!,'Graph Tables'!$D126)</f>
        <v>#REF!</v>
      </c>
      <c r="V126" s="47" t="e">
        <f>SUMIFS(#REF!,#REF!,'Graph Tables'!$D126)</f>
        <v>#REF!</v>
      </c>
      <c r="W126" s="47" t="e">
        <f>SUMIFS(#REF!,#REF!,'Graph Tables'!$D126)</f>
        <v>#REF!</v>
      </c>
      <c r="X126" s="47" t="e">
        <f>SUMIFS(#REF!,#REF!,'Graph Tables'!$D126)</f>
        <v>#REF!</v>
      </c>
      <c r="Y126" s="47" t="e">
        <f>SUMIFS(#REF!,#REF!,'Graph Tables'!$D126)</f>
        <v>#REF!</v>
      </c>
      <c r="Z126" s="47" t="e">
        <f>SUMIFS(#REF!,#REF!,'Graph Tables'!$D126)</f>
        <v>#REF!</v>
      </c>
      <c r="AA126" s="47" t="e">
        <f>SUMIFS(#REF!,#REF!,'Graph Tables'!$D126)</f>
        <v>#REF!</v>
      </c>
      <c r="AB126" s="47" t="e">
        <f>SUMIFS(#REF!,#REF!,'Graph Tables'!$D126)</f>
        <v>#REF!</v>
      </c>
      <c r="AC126" s="47" t="e">
        <f>SUMIFS(#REF!,#REF!,'Graph Tables'!$D126)</f>
        <v>#REF!</v>
      </c>
      <c r="AD126" s="47"/>
      <c r="AH126" s="47"/>
      <c r="AI126" s="101" t="e">
        <f t="shared" si="204"/>
        <v>#REF!</v>
      </c>
      <c r="AJ126" s="101" t="e">
        <f>AI126+COUNTIF(AI$2:$AI126,AI126)-1</f>
        <v>#REF!</v>
      </c>
      <c r="AK126" s="103" t="str">
        <f t="shared" si="127"/>
        <v>Luxembourg</v>
      </c>
      <c r="AL126" s="71" t="e">
        <f t="shared" si="205"/>
        <v>#REF!</v>
      </c>
      <c r="AM126" s="45" t="e">
        <f t="shared" si="128"/>
        <v>#REF!</v>
      </c>
      <c r="AN126" s="45" t="e">
        <f t="shared" si="129"/>
        <v>#REF!</v>
      </c>
      <c r="AO126" s="45" t="e">
        <f t="shared" si="130"/>
        <v>#REF!</v>
      </c>
      <c r="AP126" s="45" t="e">
        <f t="shared" si="131"/>
        <v>#REF!</v>
      </c>
      <c r="AQ126" s="45" t="e">
        <f t="shared" si="132"/>
        <v>#REF!</v>
      </c>
      <c r="AR126" s="45" t="e">
        <f t="shared" si="133"/>
        <v>#REF!</v>
      </c>
      <c r="AS126" s="45" t="e">
        <f t="shared" si="134"/>
        <v>#REF!</v>
      </c>
      <c r="AT126" s="45" t="e">
        <f t="shared" si="135"/>
        <v>#REF!</v>
      </c>
      <c r="AU126" s="45" t="e">
        <f t="shared" si="136"/>
        <v>#REF!</v>
      </c>
      <c r="AV126" s="45" t="e">
        <f t="shared" si="137"/>
        <v>#REF!</v>
      </c>
      <c r="AW126" s="45" t="e">
        <f t="shared" si="138"/>
        <v>#REF!</v>
      </c>
      <c r="AX126" s="45" t="e">
        <f t="shared" si="139"/>
        <v>#REF!</v>
      </c>
      <c r="AY126" s="45" t="e">
        <f t="shared" si="140"/>
        <v>#REF!</v>
      </c>
      <c r="AZ126" s="45" t="e">
        <f t="shared" si="141"/>
        <v>#REF!</v>
      </c>
      <c r="BA126" s="45" t="e">
        <f t="shared" si="142"/>
        <v>#REF!</v>
      </c>
      <c r="BB126" s="45" t="e">
        <f t="shared" si="143"/>
        <v>#REF!</v>
      </c>
      <c r="BC126" s="45" t="e">
        <f t="shared" si="144"/>
        <v>#REF!</v>
      </c>
      <c r="BD126" s="45" t="e">
        <f t="shared" si="145"/>
        <v>#REF!</v>
      </c>
      <c r="BE126" s="45" t="e">
        <f t="shared" si="146"/>
        <v>#REF!</v>
      </c>
      <c r="BF126" s="45" t="e">
        <f t="shared" si="147"/>
        <v>#REF!</v>
      </c>
      <c r="BG126" s="45" t="e">
        <f t="shared" si="148"/>
        <v>#REF!</v>
      </c>
      <c r="BH126" s="45" t="e">
        <f t="shared" si="149"/>
        <v>#REF!</v>
      </c>
      <c r="BI126" s="45" t="e">
        <f t="shared" si="150"/>
        <v>#REF!</v>
      </c>
      <c r="BJ126" s="45" t="e">
        <f t="shared" si="151"/>
        <v>#REF!</v>
      </c>
      <c r="BK126" s="45"/>
      <c r="CN126" s="106" t="e">
        <f t="shared" si="207"/>
        <v>#REF!</v>
      </c>
      <c r="CO126" s="106">
        <v>125</v>
      </c>
      <c r="CP126" s="101" t="e">
        <f t="shared" si="208"/>
        <v>#REF!</v>
      </c>
      <c r="CQ126" s="101" t="e">
        <f>CP126+COUNTIF($CP$2:CP126,CP126)-1</f>
        <v>#REF!</v>
      </c>
      <c r="CR126" s="103" t="str">
        <f t="shared" si="176"/>
        <v>Luxembourg</v>
      </c>
      <c r="CS126" s="71" t="e">
        <f t="shared" si="209"/>
        <v>#REF!</v>
      </c>
      <c r="CT126" s="45" t="e">
        <f t="shared" si="177"/>
        <v>#REF!</v>
      </c>
      <c r="CU126" s="45" t="e">
        <f t="shared" si="178"/>
        <v>#REF!</v>
      </c>
      <c r="CV126" s="45" t="e">
        <f t="shared" si="179"/>
        <v>#REF!</v>
      </c>
      <c r="CW126" s="45" t="e">
        <f t="shared" si="180"/>
        <v>#REF!</v>
      </c>
      <c r="CX126" s="45" t="e">
        <f t="shared" si="181"/>
        <v>#REF!</v>
      </c>
      <c r="CY126" s="45" t="e">
        <f t="shared" si="182"/>
        <v>#REF!</v>
      </c>
      <c r="CZ126" s="45" t="e">
        <f t="shared" si="183"/>
        <v>#REF!</v>
      </c>
      <c r="DA126" s="45" t="e">
        <f t="shared" si="184"/>
        <v>#REF!</v>
      </c>
      <c r="DB126" s="45" t="e">
        <f t="shared" si="185"/>
        <v>#REF!</v>
      </c>
      <c r="DC126" s="45" t="e">
        <f t="shared" si="186"/>
        <v>#REF!</v>
      </c>
      <c r="DD126" s="45" t="e">
        <f t="shared" si="187"/>
        <v>#REF!</v>
      </c>
      <c r="DE126" s="45" t="e">
        <f t="shared" si="188"/>
        <v>#REF!</v>
      </c>
      <c r="DF126" s="45" t="e">
        <f t="shared" si="189"/>
        <v>#REF!</v>
      </c>
      <c r="DG126" s="45" t="e">
        <f t="shared" si="190"/>
        <v>#REF!</v>
      </c>
      <c r="DH126" s="45" t="e">
        <f t="shared" si="191"/>
        <v>#REF!</v>
      </c>
      <c r="DI126" s="45" t="e">
        <f t="shared" si="192"/>
        <v>#REF!</v>
      </c>
      <c r="DJ126" s="45" t="e">
        <f t="shared" si="193"/>
        <v>#REF!</v>
      </c>
      <c r="DK126" s="45" t="e">
        <f t="shared" si="194"/>
        <v>#REF!</v>
      </c>
      <c r="DL126" s="45" t="e">
        <f t="shared" si="195"/>
        <v>#REF!</v>
      </c>
      <c r="DM126" s="45" t="e">
        <f t="shared" si="196"/>
        <v>#REF!</v>
      </c>
      <c r="DN126" s="45" t="e">
        <f t="shared" si="197"/>
        <v>#REF!</v>
      </c>
      <c r="DO126" s="45" t="e">
        <f t="shared" si="198"/>
        <v>#REF!</v>
      </c>
      <c r="DP126" s="45" t="e">
        <f t="shared" si="199"/>
        <v>#REF!</v>
      </c>
      <c r="DQ126" s="45" t="e">
        <f t="shared" si="200"/>
        <v>#REF!</v>
      </c>
    </row>
    <row r="127" spans="1:121">
      <c r="A127" s="101">
        <v>126</v>
      </c>
      <c r="B127" s="135" t="e">
        <f t="shared" si="201"/>
        <v>#REF!</v>
      </c>
      <c r="C127" s="136" t="e">
        <f>B127+COUNTIF(B$2:$B127,B127)-1</f>
        <v>#REF!</v>
      </c>
      <c r="D127" s="137" t="str">
        <f>Tables!AI127</f>
        <v>Macau</v>
      </c>
      <c r="E127" s="138" t="e">
        <f t="shared" si="202"/>
        <v>#REF!</v>
      </c>
      <c r="F127" s="47" t="e">
        <f>SUMIFS(#REF!,#REF!,'Graph Tables'!$D127)</f>
        <v>#REF!</v>
      </c>
      <c r="G127" s="47" t="e">
        <f>SUMIFS(#REF!,#REF!,'Graph Tables'!$D127)</f>
        <v>#REF!</v>
      </c>
      <c r="H127" s="47" t="e">
        <f>SUMIFS(#REF!,#REF!,'Graph Tables'!$D127)</f>
        <v>#REF!</v>
      </c>
      <c r="I127" s="47" t="e">
        <f>SUMIFS(#REF!,#REF!,'Graph Tables'!$D127)</f>
        <v>#REF!</v>
      </c>
      <c r="J127" s="47" t="e">
        <f>SUMIFS(#REF!,#REF!,'Graph Tables'!$D127)</f>
        <v>#REF!</v>
      </c>
      <c r="K127" s="47" t="e">
        <f>SUMIFS(#REF!,#REF!,'Graph Tables'!$D127)</f>
        <v>#REF!</v>
      </c>
      <c r="L127" s="47" t="e">
        <f>SUMIFS(#REF!,#REF!,'Graph Tables'!$D127)</f>
        <v>#REF!</v>
      </c>
      <c r="M127" s="47" t="e">
        <f>SUMIFS(#REF!,#REF!,'Graph Tables'!$D127)</f>
        <v>#REF!</v>
      </c>
      <c r="N127" s="47" t="e">
        <f>SUMIFS(#REF!,#REF!,'Graph Tables'!$D127)</f>
        <v>#REF!</v>
      </c>
      <c r="O127" s="47" t="e">
        <f>SUMIFS(#REF!,#REF!,'Graph Tables'!$D127)</f>
        <v>#REF!</v>
      </c>
      <c r="P127" s="47" t="e">
        <f>SUMIFS(#REF!,#REF!,'Graph Tables'!$D127)</f>
        <v>#REF!</v>
      </c>
      <c r="Q127" s="47" t="e">
        <f>SUMIFS(#REF!,#REF!,'Graph Tables'!$D127)</f>
        <v>#REF!</v>
      </c>
      <c r="R127" s="47" t="e">
        <f>SUMIFS(#REF!,#REF!,'Graph Tables'!$D127)</f>
        <v>#REF!</v>
      </c>
      <c r="S127" s="47" t="e">
        <f>SUMIFS(#REF!,#REF!,'Graph Tables'!$D127)</f>
        <v>#REF!</v>
      </c>
      <c r="T127" s="47" t="e">
        <f>SUMIFS(#REF!,#REF!,'Graph Tables'!$D127)</f>
        <v>#REF!</v>
      </c>
      <c r="U127" s="47" t="e">
        <f>SUMIFS(#REF!,#REF!,'Graph Tables'!$D127)</f>
        <v>#REF!</v>
      </c>
      <c r="V127" s="47" t="e">
        <f>SUMIFS(#REF!,#REF!,'Graph Tables'!$D127)</f>
        <v>#REF!</v>
      </c>
      <c r="W127" s="47" t="e">
        <f>SUMIFS(#REF!,#REF!,'Graph Tables'!$D127)</f>
        <v>#REF!</v>
      </c>
      <c r="X127" s="47" t="e">
        <f>SUMIFS(#REF!,#REF!,'Graph Tables'!$D127)</f>
        <v>#REF!</v>
      </c>
      <c r="Y127" s="47" t="e">
        <f>SUMIFS(#REF!,#REF!,'Graph Tables'!$D127)</f>
        <v>#REF!</v>
      </c>
      <c r="Z127" s="47" t="e">
        <f>SUMIFS(#REF!,#REF!,'Graph Tables'!$D127)</f>
        <v>#REF!</v>
      </c>
      <c r="AA127" s="47" t="e">
        <f>SUMIFS(#REF!,#REF!,'Graph Tables'!$D127)</f>
        <v>#REF!</v>
      </c>
      <c r="AB127" s="47" t="e">
        <f>SUMIFS(#REF!,#REF!,'Graph Tables'!$D127)</f>
        <v>#REF!</v>
      </c>
      <c r="AC127" s="47" t="e">
        <f>SUMIFS(#REF!,#REF!,'Graph Tables'!$D127)</f>
        <v>#REF!</v>
      </c>
      <c r="AD127" s="47"/>
      <c r="AH127" s="47"/>
      <c r="AI127" s="101" t="e">
        <f t="shared" si="204"/>
        <v>#REF!</v>
      </c>
      <c r="AJ127" s="101" t="e">
        <f>AI127+COUNTIF(AI$2:$AI127,AI127)-1</f>
        <v>#REF!</v>
      </c>
      <c r="AK127" s="103" t="str">
        <f t="shared" si="127"/>
        <v>Macau</v>
      </c>
      <c r="AL127" s="71" t="e">
        <f t="shared" si="205"/>
        <v>#REF!</v>
      </c>
      <c r="AM127" s="45" t="e">
        <f t="shared" si="128"/>
        <v>#REF!</v>
      </c>
      <c r="AN127" s="45" t="e">
        <f t="shared" si="129"/>
        <v>#REF!</v>
      </c>
      <c r="AO127" s="45" t="e">
        <f t="shared" si="130"/>
        <v>#REF!</v>
      </c>
      <c r="AP127" s="45" t="e">
        <f t="shared" si="131"/>
        <v>#REF!</v>
      </c>
      <c r="AQ127" s="45" t="e">
        <f t="shared" si="132"/>
        <v>#REF!</v>
      </c>
      <c r="AR127" s="45" t="e">
        <f t="shared" si="133"/>
        <v>#REF!</v>
      </c>
      <c r="AS127" s="45" t="e">
        <f t="shared" si="134"/>
        <v>#REF!</v>
      </c>
      <c r="AT127" s="45" t="e">
        <f t="shared" si="135"/>
        <v>#REF!</v>
      </c>
      <c r="AU127" s="45" t="e">
        <f t="shared" si="136"/>
        <v>#REF!</v>
      </c>
      <c r="AV127" s="45" t="e">
        <f t="shared" si="137"/>
        <v>#REF!</v>
      </c>
      <c r="AW127" s="45" t="e">
        <f t="shared" si="138"/>
        <v>#REF!</v>
      </c>
      <c r="AX127" s="45" t="e">
        <f t="shared" si="139"/>
        <v>#REF!</v>
      </c>
      <c r="AY127" s="45" t="e">
        <f t="shared" si="140"/>
        <v>#REF!</v>
      </c>
      <c r="AZ127" s="45" t="e">
        <f t="shared" si="141"/>
        <v>#REF!</v>
      </c>
      <c r="BA127" s="45" t="e">
        <f t="shared" si="142"/>
        <v>#REF!</v>
      </c>
      <c r="BB127" s="45" t="e">
        <f t="shared" si="143"/>
        <v>#REF!</v>
      </c>
      <c r="BC127" s="45" t="e">
        <f t="shared" si="144"/>
        <v>#REF!</v>
      </c>
      <c r="BD127" s="45" t="e">
        <f t="shared" si="145"/>
        <v>#REF!</v>
      </c>
      <c r="BE127" s="45" t="e">
        <f t="shared" si="146"/>
        <v>#REF!</v>
      </c>
      <c r="BF127" s="45" t="e">
        <f t="shared" si="147"/>
        <v>#REF!</v>
      </c>
      <c r="BG127" s="45" t="e">
        <f t="shared" si="148"/>
        <v>#REF!</v>
      </c>
      <c r="BH127" s="45" t="e">
        <f t="shared" si="149"/>
        <v>#REF!</v>
      </c>
      <c r="BI127" s="45" t="e">
        <f t="shared" si="150"/>
        <v>#REF!</v>
      </c>
      <c r="BJ127" s="45" t="e">
        <f t="shared" si="151"/>
        <v>#REF!</v>
      </c>
      <c r="BK127" s="45"/>
      <c r="CN127" s="106" t="e">
        <f t="shared" si="207"/>
        <v>#REF!</v>
      </c>
      <c r="CO127" s="106">
        <v>126</v>
      </c>
      <c r="CP127" s="101" t="e">
        <f t="shared" si="208"/>
        <v>#REF!</v>
      </c>
      <c r="CQ127" s="101" t="e">
        <f>CP127+COUNTIF($CP$2:CP127,CP127)-1</f>
        <v>#REF!</v>
      </c>
      <c r="CR127" s="103" t="str">
        <f t="shared" si="176"/>
        <v>Macau</v>
      </c>
      <c r="CS127" s="71" t="e">
        <f t="shared" si="209"/>
        <v>#REF!</v>
      </c>
      <c r="CT127" s="45" t="e">
        <f t="shared" si="177"/>
        <v>#REF!</v>
      </c>
      <c r="CU127" s="45" t="e">
        <f t="shared" si="178"/>
        <v>#REF!</v>
      </c>
      <c r="CV127" s="45" t="e">
        <f t="shared" si="179"/>
        <v>#REF!</v>
      </c>
      <c r="CW127" s="45" t="e">
        <f t="shared" si="180"/>
        <v>#REF!</v>
      </c>
      <c r="CX127" s="45" t="e">
        <f t="shared" si="181"/>
        <v>#REF!</v>
      </c>
      <c r="CY127" s="45" t="e">
        <f t="shared" si="182"/>
        <v>#REF!</v>
      </c>
      <c r="CZ127" s="45" t="e">
        <f t="shared" si="183"/>
        <v>#REF!</v>
      </c>
      <c r="DA127" s="45" t="e">
        <f t="shared" si="184"/>
        <v>#REF!</v>
      </c>
      <c r="DB127" s="45" t="e">
        <f t="shared" si="185"/>
        <v>#REF!</v>
      </c>
      <c r="DC127" s="45" t="e">
        <f t="shared" si="186"/>
        <v>#REF!</v>
      </c>
      <c r="DD127" s="45" t="e">
        <f t="shared" si="187"/>
        <v>#REF!</v>
      </c>
      <c r="DE127" s="45" t="e">
        <f t="shared" si="188"/>
        <v>#REF!</v>
      </c>
      <c r="DF127" s="45" t="e">
        <f t="shared" si="189"/>
        <v>#REF!</v>
      </c>
      <c r="DG127" s="45" t="e">
        <f t="shared" si="190"/>
        <v>#REF!</v>
      </c>
      <c r="DH127" s="45" t="e">
        <f t="shared" si="191"/>
        <v>#REF!</v>
      </c>
      <c r="DI127" s="45" t="e">
        <f t="shared" si="192"/>
        <v>#REF!</v>
      </c>
      <c r="DJ127" s="45" t="e">
        <f t="shared" si="193"/>
        <v>#REF!</v>
      </c>
      <c r="DK127" s="45" t="e">
        <f t="shared" si="194"/>
        <v>#REF!</v>
      </c>
      <c r="DL127" s="45" t="e">
        <f t="shared" si="195"/>
        <v>#REF!</v>
      </c>
      <c r="DM127" s="45" t="e">
        <f t="shared" si="196"/>
        <v>#REF!</v>
      </c>
      <c r="DN127" s="45" t="e">
        <f t="shared" si="197"/>
        <v>#REF!</v>
      </c>
      <c r="DO127" s="45" t="e">
        <f t="shared" si="198"/>
        <v>#REF!</v>
      </c>
      <c r="DP127" s="45" t="e">
        <f t="shared" si="199"/>
        <v>#REF!</v>
      </c>
      <c r="DQ127" s="45" t="e">
        <f t="shared" si="200"/>
        <v>#REF!</v>
      </c>
    </row>
    <row r="128" spans="1:121">
      <c r="A128" s="101">
        <v>127</v>
      </c>
      <c r="B128" s="135" t="e">
        <f t="shared" si="201"/>
        <v>#REF!</v>
      </c>
      <c r="C128" s="136" t="e">
        <f>B128+COUNTIF(B$2:$B128,B128)-1</f>
        <v>#REF!</v>
      </c>
      <c r="D128" s="137" t="str">
        <f>Tables!AI128</f>
        <v>Macedonia</v>
      </c>
      <c r="E128" s="138" t="e">
        <f t="shared" si="202"/>
        <v>#REF!</v>
      </c>
      <c r="F128" s="47" t="e">
        <f>SUMIFS(#REF!,#REF!,'Graph Tables'!$D128)</f>
        <v>#REF!</v>
      </c>
      <c r="G128" s="47" t="e">
        <f>SUMIFS(#REF!,#REF!,'Graph Tables'!$D128)</f>
        <v>#REF!</v>
      </c>
      <c r="H128" s="47" t="e">
        <f>SUMIFS(#REF!,#REF!,'Graph Tables'!$D128)</f>
        <v>#REF!</v>
      </c>
      <c r="I128" s="47" t="e">
        <f>SUMIFS(#REF!,#REF!,'Graph Tables'!$D128)</f>
        <v>#REF!</v>
      </c>
      <c r="J128" s="47" t="e">
        <f>SUMIFS(#REF!,#REF!,'Graph Tables'!$D128)</f>
        <v>#REF!</v>
      </c>
      <c r="K128" s="47" t="e">
        <f>SUMIFS(#REF!,#REF!,'Graph Tables'!$D128)</f>
        <v>#REF!</v>
      </c>
      <c r="L128" s="47" t="e">
        <f>SUMIFS(#REF!,#REF!,'Graph Tables'!$D128)</f>
        <v>#REF!</v>
      </c>
      <c r="M128" s="47" t="e">
        <f>SUMIFS(#REF!,#REF!,'Graph Tables'!$D128)</f>
        <v>#REF!</v>
      </c>
      <c r="N128" s="47" t="e">
        <f>SUMIFS(#REF!,#REF!,'Graph Tables'!$D128)</f>
        <v>#REF!</v>
      </c>
      <c r="O128" s="47" t="e">
        <f>SUMIFS(#REF!,#REF!,'Graph Tables'!$D128)</f>
        <v>#REF!</v>
      </c>
      <c r="P128" s="47" t="e">
        <f>SUMIFS(#REF!,#REF!,'Graph Tables'!$D128)</f>
        <v>#REF!</v>
      </c>
      <c r="Q128" s="47" t="e">
        <f>SUMIFS(#REF!,#REF!,'Graph Tables'!$D128)</f>
        <v>#REF!</v>
      </c>
      <c r="R128" s="47" t="e">
        <f>SUMIFS(#REF!,#REF!,'Graph Tables'!$D128)</f>
        <v>#REF!</v>
      </c>
      <c r="S128" s="47" t="e">
        <f>SUMIFS(#REF!,#REF!,'Graph Tables'!$D128)</f>
        <v>#REF!</v>
      </c>
      <c r="T128" s="47" t="e">
        <f>SUMIFS(#REF!,#REF!,'Graph Tables'!$D128)</f>
        <v>#REF!</v>
      </c>
      <c r="U128" s="47" t="e">
        <f>SUMIFS(#REF!,#REF!,'Graph Tables'!$D128)</f>
        <v>#REF!</v>
      </c>
      <c r="V128" s="47" t="e">
        <f>SUMIFS(#REF!,#REF!,'Graph Tables'!$D128)</f>
        <v>#REF!</v>
      </c>
      <c r="W128" s="47" t="e">
        <f>SUMIFS(#REF!,#REF!,'Graph Tables'!$D128)</f>
        <v>#REF!</v>
      </c>
      <c r="X128" s="47" t="e">
        <f>SUMIFS(#REF!,#REF!,'Graph Tables'!$D128)</f>
        <v>#REF!</v>
      </c>
      <c r="Y128" s="47" t="e">
        <f>SUMIFS(#REF!,#REF!,'Graph Tables'!$D128)</f>
        <v>#REF!</v>
      </c>
      <c r="Z128" s="47" t="e">
        <f>SUMIFS(#REF!,#REF!,'Graph Tables'!$D128)</f>
        <v>#REF!</v>
      </c>
      <c r="AA128" s="47" t="e">
        <f>SUMIFS(#REF!,#REF!,'Graph Tables'!$D128)</f>
        <v>#REF!</v>
      </c>
      <c r="AB128" s="47" t="e">
        <f>SUMIFS(#REF!,#REF!,'Graph Tables'!$D128)</f>
        <v>#REF!</v>
      </c>
      <c r="AC128" s="47" t="e">
        <f>SUMIFS(#REF!,#REF!,'Graph Tables'!$D128)</f>
        <v>#REF!</v>
      </c>
      <c r="AD128" s="47"/>
      <c r="AH128" s="47"/>
      <c r="AI128" s="101" t="e">
        <f t="shared" si="204"/>
        <v>#REF!</v>
      </c>
      <c r="AJ128" s="101" t="e">
        <f>AI128+COUNTIF(AI$2:$AI128,AI128)-1</f>
        <v>#REF!</v>
      </c>
      <c r="AK128" s="103" t="str">
        <f t="shared" si="127"/>
        <v>Macedonia</v>
      </c>
      <c r="AL128" s="71" t="e">
        <f t="shared" si="205"/>
        <v>#REF!</v>
      </c>
      <c r="AM128" s="45" t="e">
        <f t="shared" si="128"/>
        <v>#REF!</v>
      </c>
      <c r="AN128" s="45" t="e">
        <f t="shared" si="129"/>
        <v>#REF!</v>
      </c>
      <c r="AO128" s="45" t="e">
        <f t="shared" si="130"/>
        <v>#REF!</v>
      </c>
      <c r="AP128" s="45" t="e">
        <f t="shared" si="131"/>
        <v>#REF!</v>
      </c>
      <c r="AQ128" s="45" t="e">
        <f t="shared" si="132"/>
        <v>#REF!</v>
      </c>
      <c r="AR128" s="45" t="e">
        <f t="shared" si="133"/>
        <v>#REF!</v>
      </c>
      <c r="AS128" s="45" t="e">
        <f t="shared" si="134"/>
        <v>#REF!</v>
      </c>
      <c r="AT128" s="45" t="e">
        <f t="shared" si="135"/>
        <v>#REF!</v>
      </c>
      <c r="AU128" s="45" t="e">
        <f t="shared" si="136"/>
        <v>#REF!</v>
      </c>
      <c r="AV128" s="45" t="e">
        <f t="shared" si="137"/>
        <v>#REF!</v>
      </c>
      <c r="AW128" s="45" t="e">
        <f t="shared" si="138"/>
        <v>#REF!</v>
      </c>
      <c r="AX128" s="45" t="e">
        <f t="shared" si="139"/>
        <v>#REF!</v>
      </c>
      <c r="AY128" s="45" t="e">
        <f t="shared" si="140"/>
        <v>#REF!</v>
      </c>
      <c r="AZ128" s="45" t="e">
        <f t="shared" si="141"/>
        <v>#REF!</v>
      </c>
      <c r="BA128" s="45" t="e">
        <f t="shared" si="142"/>
        <v>#REF!</v>
      </c>
      <c r="BB128" s="45" t="e">
        <f t="shared" si="143"/>
        <v>#REF!</v>
      </c>
      <c r="BC128" s="45" t="e">
        <f t="shared" si="144"/>
        <v>#REF!</v>
      </c>
      <c r="BD128" s="45" t="e">
        <f t="shared" si="145"/>
        <v>#REF!</v>
      </c>
      <c r="BE128" s="45" t="e">
        <f t="shared" si="146"/>
        <v>#REF!</v>
      </c>
      <c r="BF128" s="45" t="e">
        <f t="shared" si="147"/>
        <v>#REF!</v>
      </c>
      <c r="BG128" s="45" t="e">
        <f t="shared" si="148"/>
        <v>#REF!</v>
      </c>
      <c r="BH128" s="45" t="e">
        <f t="shared" si="149"/>
        <v>#REF!</v>
      </c>
      <c r="BI128" s="45" t="e">
        <f t="shared" si="150"/>
        <v>#REF!</v>
      </c>
      <c r="BJ128" s="45" t="e">
        <f t="shared" si="151"/>
        <v>#REF!</v>
      </c>
      <c r="BK128" s="45"/>
      <c r="CN128" s="106" t="e">
        <f t="shared" si="207"/>
        <v>#REF!</v>
      </c>
      <c r="CO128" s="106">
        <v>127</v>
      </c>
      <c r="CP128" s="101" t="e">
        <f t="shared" si="208"/>
        <v>#REF!</v>
      </c>
      <c r="CQ128" s="101" t="e">
        <f>CP128+COUNTIF($CP$2:CP128,CP128)-1</f>
        <v>#REF!</v>
      </c>
      <c r="CR128" s="103" t="str">
        <f t="shared" si="176"/>
        <v>Macedonia</v>
      </c>
      <c r="CS128" s="71" t="e">
        <f t="shared" si="209"/>
        <v>#REF!</v>
      </c>
      <c r="CT128" s="45" t="e">
        <f t="shared" si="177"/>
        <v>#REF!</v>
      </c>
      <c r="CU128" s="45" t="e">
        <f t="shared" si="178"/>
        <v>#REF!</v>
      </c>
      <c r="CV128" s="45" t="e">
        <f t="shared" si="179"/>
        <v>#REF!</v>
      </c>
      <c r="CW128" s="45" t="e">
        <f t="shared" si="180"/>
        <v>#REF!</v>
      </c>
      <c r="CX128" s="45" t="e">
        <f t="shared" si="181"/>
        <v>#REF!</v>
      </c>
      <c r="CY128" s="45" t="e">
        <f t="shared" si="182"/>
        <v>#REF!</v>
      </c>
      <c r="CZ128" s="45" t="e">
        <f t="shared" si="183"/>
        <v>#REF!</v>
      </c>
      <c r="DA128" s="45" t="e">
        <f t="shared" si="184"/>
        <v>#REF!</v>
      </c>
      <c r="DB128" s="45" t="e">
        <f t="shared" si="185"/>
        <v>#REF!</v>
      </c>
      <c r="DC128" s="45" t="e">
        <f t="shared" si="186"/>
        <v>#REF!</v>
      </c>
      <c r="DD128" s="45" t="e">
        <f t="shared" si="187"/>
        <v>#REF!</v>
      </c>
      <c r="DE128" s="45" t="e">
        <f t="shared" si="188"/>
        <v>#REF!</v>
      </c>
      <c r="DF128" s="45" t="e">
        <f t="shared" si="189"/>
        <v>#REF!</v>
      </c>
      <c r="DG128" s="45" t="e">
        <f t="shared" si="190"/>
        <v>#REF!</v>
      </c>
      <c r="DH128" s="45" t="e">
        <f t="shared" si="191"/>
        <v>#REF!</v>
      </c>
      <c r="DI128" s="45" t="e">
        <f t="shared" si="192"/>
        <v>#REF!</v>
      </c>
      <c r="DJ128" s="45" t="e">
        <f t="shared" si="193"/>
        <v>#REF!</v>
      </c>
      <c r="DK128" s="45" t="e">
        <f t="shared" si="194"/>
        <v>#REF!</v>
      </c>
      <c r="DL128" s="45" t="e">
        <f t="shared" si="195"/>
        <v>#REF!</v>
      </c>
      <c r="DM128" s="45" t="e">
        <f t="shared" si="196"/>
        <v>#REF!</v>
      </c>
      <c r="DN128" s="45" t="e">
        <f t="shared" si="197"/>
        <v>#REF!</v>
      </c>
      <c r="DO128" s="45" t="e">
        <f t="shared" si="198"/>
        <v>#REF!</v>
      </c>
      <c r="DP128" s="45" t="e">
        <f t="shared" si="199"/>
        <v>#REF!</v>
      </c>
      <c r="DQ128" s="45" t="e">
        <f t="shared" si="200"/>
        <v>#REF!</v>
      </c>
    </row>
    <row r="129" spans="1:121">
      <c r="A129" s="101">
        <v>128</v>
      </c>
      <c r="B129" s="135" t="e">
        <f t="shared" si="201"/>
        <v>#REF!</v>
      </c>
      <c r="C129" s="136" t="e">
        <f>B129+COUNTIF(B$2:$B129,B129)-1</f>
        <v>#REF!</v>
      </c>
      <c r="D129" s="137" t="str">
        <f>Tables!AI129</f>
        <v>Madagascar</v>
      </c>
      <c r="E129" s="138" t="e">
        <f t="shared" si="202"/>
        <v>#REF!</v>
      </c>
      <c r="F129" s="47" t="e">
        <f>SUMIFS(#REF!,#REF!,'Graph Tables'!$D129)</f>
        <v>#REF!</v>
      </c>
      <c r="G129" s="47" t="e">
        <f>SUMIFS(#REF!,#REF!,'Graph Tables'!$D129)</f>
        <v>#REF!</v>
      </c>
      <c r="H129" s="47" t="e">
        <f>SUMIFS(#REF!,#REF!,'Graph Tables'!$D129)</f>
        <v>#REF!</v>
      </c>
      <c r="I129" s="47" t="e">
        <f>SUMIFS(#REF!,#REF!,'Graph Tables'!$D129)</f>
        <v>#REF!</v>
      </c>
      <c r="J129" s="47" t="e">
        <f>SUMIFS(#REF!,#REF!,'Graph Tables'!$D129)</f>
        <v>#REF!</v>
      </c>
      <c r="K129" s="47" t="e">
        <f>SUMIFS(#REF!,#REF!,'Graph Tables'!$D129)</f>
        <v>#REF!</v>
      </c>
      <c r="L129" s="47" t="e">
        <f>SUMIFS(#REF!,#REF!,'Graph Tables'!$D129)</f>
        <v>#REF!</v>
      </c>
      <c r="M129" s="47" t="e">
        <f>SUMIFS(#REF!,#REF!,'Graph Tables'!$D129)</f>
        <v>#REF!</v>
      </c>
      <c r="N129" s="47" t="e">
        <f>SUMIFS(#REF!,#REF!,'Graph Tables'!$D129)</f>
        <v>#REF!</v>
      </c>
      <c r="O129" s="47" t="e">
        <f>SUMIFS(#REF!,#REF!,'Graph Tables'!$D129)</f>
        <v>#REF!</v>
      </c>
      <c r="P129" s="47" t="e">
        <f>SUMIFS(#REF!,#REF!,'Graph Tables'!$D129)</f>
        <v>#REF!</v>
      </c>
      <c r="Q129" s="47" t="e">
        <f>SUMIFS(#REF!,#REF!,'Graph Tables'!$D129)</f>
        <v>#REF!</v>
      </c>
      <c r="R129" s="47" t="e">
        <f>SUMIFS(#REF!,#REF!,'Graph Tables'!$D129)</f>
        <v>#REF!</v>
      </c>
      <c r="S129" s="47" t="e">
        <f>SUMIFS(#REF!,#REF!,'Graph Tables'!$D129)</f>
        <v>#REF!</v>
      </c>
      <c r="T129" s="47" t="e">
        <f>SUMIFS(#REF!,#REF!,'Graph Tables'!$D129)</f>
        <v>#REF!</v>
      </c>
      <c r="U129" s="47" t="e">
        <f>SUMIFS(#REF!,#REF!,'Graph Tables'!$D129)</f>
        <v>#REF!</v>
      </c>
      <c r="V129" s="47" t="e">
        <f>SUMIFS(#REF!,#REF!,'Graph Tables'!$D129)</f>
        <v>#REF!</v>
      </c>
      <c r="W129" s="47" t="e">
        <f>SUMIFS(#REF!,#REF!,'Graph Tables'!$D129)</f>
        <v>#REF!</v>
      </c>
      <c r="X129" s="47" t="e">
        <f>SUMIFS(#REF!,#REF!,'Graph Tables'!$D129)</f>
        <v>#REF!</v>
      </c>
      <c r="Y129" s="47" t="e">
        <f>SUMIFS(#REF!,#REF!,'Graph Tables'!$D129)</f>
        <v>#REF!</v>
      </c>
      <c r="Z129" s="47" t="e">
        <f>SUMIFS(#REF!,#REF!,'Graph Tables'!$D129)</f>
        <v>#REF!</v>
      </c>
      <c r="AA129" s="47" t="e">
        <f>SUMIFS(#REF!,#REF!,'Graph Tables'!$D129)</f>
        <v>#REF!</v>
      </c>
      <c r="AB129" s="47" t="e">
        <f>SUMIFS(#REF!,#REF!,'Graph Tables'!$D129)</f>
        <v>#REF!</v>
      </c>
      <c r="AC129" s="47" t="e">
        <f>SUMIFS(#REF!,#REF!,'Graph Tables'!$D129)</f>
        <v>#REF!</v>
      </c>
      <c r="AD129" s="47"/>
      <c r="AH129" s="47"/>
      <c r="AI129" s="101" t="e">
        <f t="shared" si="204"/>
        <v>#REF!</v>
      </c>
      <c r="AJ129" s="101" t="e">
        <f>AI129+COUNTIF(AI$2:$AI129,AI129)-1</f>
        <v>#REF!</v>
      </c>
      <c r="AK129" s="103" t="str">
        <f t="shared" si="127"/>
        <v>Madagascar</v>
      </c>
      <c r="AL129" s="71" t="e">
        <f t="shared" si="205"/>
        <v>#REF!</v>
      </c>
      <c r="AM129" s="45" t="e">
        <f t="shared" si="128"/>
        <v>#REF!</v>
      </c>
      <c r="AN129" s="45" t="e">
        <f t="shared" si="129"/>
        <v>#REF!</v>
      </c>
      <c r="AO129" s="45" t="e">
        <f t="shared" si="130"/>
        <v>#REF!</v>
      </c>
      <c r="AP129" s="45" t="e">
        <f t="shared" si="131"/>
        <v>#REF!</v>
      </c>
      <c r="AQ129" s="45" t="e">
        <f t="shared" si="132"/>
        <v>#REF!</v>
      </c>
      <c r="AR129" s="45" t="e">
        <f t="shared" si="133"/>
        <v>#REF!</v>
      </c>
      <c r="AS129" s="45" t="e">
        <f t="shared" si="134"/>
        <v>#REF!</v>
      </c>
      <c r="AT129" s="45" t="e">
        <f t="shared" si="135"/>
        <v>#REF!</v>
      </c>
      <c r="AU129" s="45" t="e">
        <f t="shared" si="136"/>
        <v>#REF!</v>
      </c>
      <c r="AV129" s="45" t="e">
        <f t="shared" si="137"/>
        <v>#REF!</v>
      </c>
      <c r="AW129" s="45" t="e">
        <f t="shared" si="138"/>
        <v>#REF!</v>
      </c>
      <c r="AX129" s="45" t="e">
        <f t="shared" si="139"/>
        <v>#REF!</v>
      </c>
      <c r="AY129" s="45" t="e">
        <f t="shared" si="140"/>
        <v>#REF!</v>
      </c>
      <c r="AZ129" s="45" t="e">
        <f t="shared" si="141"/>
        <v>#REF!</v>
      </c>
      <c r="BA129" s="45" t="e">
        <f t="shared" si="142"/>
        <v>#REF!</v>
      </c>
      <c r="BB129" s="45" t="e">
        <f t="shared" si="143"/>
        <v>#REF!</v>
      </c>
      <c r="BC129" s="45" t="e">
        <f t="shared" si="144"/>
        <v>#REF!</v>
      </c>
      <c r="BD129" s="45" t="e">
        <f t="shared" si="145"/>
        <v>#REF!</v>
      </c>
      <c r="BE129" s="45" t="e">
        <f t="shared" si="146"/>
        <v>#REF!</v>
      </c>
      <c r="BF129" s="45" t="e">
        <f t="shared" si="147"/>
        <v>#REF!</v>
      </c>
      <c r="BG129" s="45" t="e">
        <f t="shared" si="148"/>
        <v>#REF!</v>
      </c>
      <c r="BH129" s="45" t="e">
        <f t="shared" si="149"/>
        <v>#REF!</v>
      </c>
      <c r="BI129" s="45" t="e">
        <f t="shared" si="150"/>
        <v>#REF!</v>
      </c>
      <c r="BJ129" s="45" t="e">
        <f t="shared" si="151"/>
        <v>#REF!</v>
      </c>
      <c r="BK129" s="45"/>
      <c r="CN129" s="106" t="e">
        <f t="shared" si="207"/>
        <v>#REF!</v>
      </c>
      <c r="CO129" s="106">
        <v>128</v>
      </c>
      <c r="CP129" s="101" t="e">
        <f t="shared" si="208"/>
        <v>#REF!</v>
      </c>
      <c r="CQ129" s="101" t="e">
        <f>CP129+COUNTIF($CP$2:CP129,CP129)-1</f>
        <v>#REF!</v>
      </c>
      <c r="CR129" s="103" t="str">
        <f t="shared" si="176"/>
        <v>Madagascar</v>
      </c>
      <c r="CS129" s="71" t="e">
        <f t="shared" si="209"/>
        <v>#REF!</v>
      </c>
      <c r="CT129" s="45" t="e">
        <f t="shared" si="177"/>
        <v>#REF!</v>
      </c>
      <c r="CU129" s="45" t="e">
        <f t="shared" si="178"/>
        <v>#REF!</v>
      </c>
      <c r="CV129" s="45" t="e">
        <f t="shared" si="179"/>
        <v>#REF!</v>
      </c>
      <c r="CW129" s="45" t="e">
        <f t="shared" si="180"/>
        <v>#REF!</v>
      </c>
      <c r="CX129" s="45" t="e">
        <f t="shared" si="181"/>
        <v>#REF!</v>
      </c>
      <c r="CY129" s="45" t="e">
        <f t="shared" si="182"/>
        <v>#REF!</v>
      </c>
      <c r="CZ129" s="45" t="e">
        <f t="shared" si="183"/>
        <v>#REF!</v>
      </c>
      <c r="DA129" s="45" t="e">
        <f t="shared" si="184"/>
        <v>#REF!</v>
      </c>
      <c r="DB129" s="45" t="e">
        <f t="shared" si="185"/>
        <v>#REF!</v>
      </c>
      <c r="DC129" s="45" t="e">
        <f t="shared" si="186"/>
        <v>#REF!</v>
      </c>
      <c r="DD129" s="45" t="e">
        <f t="shared" si="187"/>
        <v>#REF!</v>
      </c>
      <c r="DE129" s="45" t="e">
        <f t="shared" si="188"/>
        <v>#REF!</v>
      </c>
      <c r="DF129" s="45" t="e">
        <f t="shared" si="189"/>
        <v>#REF!</v>
      </c>
      <c r="DG129" s="45" t="e">
        <f t="shared" si="190"/>
        <v>#REF!</v>
      </c>
      <c r="DH129" s="45" t="e">
        <f t="shared" si="191"/>
        <v>#REF!</v>
      </c>
      <c r="DI129" s="45" t="e">
        <f t="shared" si="192"/>
        <v>#REF!</v>
      </c>
      <c r="DJ129" s="45" t="e">
        <f t="shared" si="193"/>
        <v>#REF!</v>
      </c>
      <c r="DK129" s="45" t="e">
        <f t="shared" si="194"/>
        <v>#REF!</v>
      </c>
      <c r="DL129" s="45" t="e">
        <f t="shared" si="195"/>
        <v>#REF!</v>
      </c>
      <c r="DM129" s="45" t="e">
        <f t="shared" si="196"/>
        <v>#REF!</v>
      </c>
      <c r="DN129" s="45" t="e">
        <f t="shared" si="197"/>
        <v>#REF!</v>
      </c>
      <c r="DO129" s="45" t="e">
        <f t="shared" si="198"/>
        <v>#REF!</v>
      </c>
      <c r="DP129" s="45" t="e">
        <f t="shared" si="199"/>
        <v>#REF!</v>
      </c>
      <c r="DQ129" s="45" t="e">
        <f t="shared" si="200"/>
        <v>#REF!</v>
      </c>
    </row>
    <row r="130" spans="1:121">
      <c r="A130" s="101">
        <v>129</v>
      </c>
      <c r="B130" s="135" t="e">
        <f t="shared" si="201"/>
        <v>#REF!</v>
      </c>
      <c r="C130" s="136" t="e">
        <f>B130+COUNTIF(B$2:$B130,B130)-1</f>
        <v>#REF!</v>
      </c>
      <c r="D130" s="137" t="str">
        <f>Tables!AI130</f>
        <v>Malawi</v>
      </c>
      <c r="E130" s="138" t="e">
        <f t="shared" si="202"/>
        <v>#REF!</v>
      </c>
      <c r="F130" s="47" t="e">
        <f>SUMIFS(#REF!,#REF!,'Graph Tables'!$D130)</f>
        <v>#REF!</v>
      </c>
      <c r="G130" s="47" t="e">
        <f>SUMIFS(#REF!,#REF!,'Graph Tables'!$D130)</f>
        <v>#REF!</v>
      </c>
      <c r="H130" s="47" t="e">
        <f>SUMIFS(#REF!,#REF!,'Graph Tables'!$D130)</f>
        <v>#REF!</v>
      </c>
      <c r="I130" s="47" t="e">
        <f>SUMIFS(#REF!,#REF!,'Graph Tables'!$D130)</f>
        <v>#REF!</v>
      </c>
      <c r="J130" s="47" t="e">
        <f>SUMIFS(#REF!,#REF!,'Graph Tables'!$D130)</f>
        <v>#REF!</v>
      </c>
      <c r="K130" s="47" t="e">
        <f>SUMIFS(#REF!,#REF!,'Graph Tables'!$D130)</f>
        <v>#REF!</v>
      </c>
      <c r="L130" s="47" t="e">
        <f>SUMIFS(#REF!,#REF!,'Graph Tables'!$D130)</f>
        <v>#REF!</v>
      </c>
      <c r="M130" s="47" t="e">
        <f>SUMIFS(#REF!,#REF!,'Graph Tables'!$D130)</f>
        <v>#REF!</v>
      </c>
      <c r="N130" s="47" t="e">
        <f>SUMIFS(#REF!,#REF!,'Graph Tables'!$D130)</f>
        <v>#REF!</v>
      </c>
      <c r="O130" s="47" t="e">
        <f>SUMIFS(#REF!,#REF!,'Graph Tables'!$D130)</f>
        <v>#REF!</v>
      </c>
      <c r="P130" s="47" t="e">
        <f>SUMIFS(#REF!,#REF!,'Graph Tables'!$D130)</f>
        <v>#REF!</v>
      </c>
      <c r="Q130" s="47" t="e">
        <f>SUMIFS(#REF!,#REF!,'Graph Tables'!$D130)</f>
        <v>#REF!</v>
      </c>
      <c r="R130" s="47" t="e">
        <f>SUMIFS(#REF!,#REF!,'Graph Tables'!$D130)</f>
        <v>#REF!</v>
      </c>
      <c r="S130" s="47" t="e">
        <f>SUMIFS(#REF!,#REF!,'Graph Tables'!$D130)</f>
        <v>#REF!</v>
      </c>
      <c r="T130" s="47" t="e">
        <f>SUMIFS(#REF!,#REF!,'Graph Tables'!$D130)</f>
        <v>#REF!</v>
      </c>
      <c r="U130" s="47" t="e">
        <f>SUMIFS(#REF!,#REF!,'Graph Tables'!$D130)</f>
        <v>#REF!</v>
      </c>
      <c r="V130" s="47" t="e">
        <f>SUMIFS(#REF!,#REF!,'Graph Tables'!$D130)</f>
        <v>#REF!</v>
      </c>
      <c r="W130" s="47" t="e">
        <f>SUMIFS(#REF!,#REF!,'Graph Tables'!$D130)</f>
        <v>#REF!</v>
      </c>
      <c r="X130" s="47" t="e">
        <f>SUMIFS(#REF!,#REF!,'Graph Tables'!$D130)</f>
        <v>#REF!</v>
      </c>
      <c r="Y130" s="47" t="e">
        <f>SUMIFS(#REF!,#REF!,'Graph Tables'!$D130)</f>
        <v>#REF!</v>
      </c>
      <c r="Z130" s="47" t="e">
        <f>SUMIFS(#REF!,#REF!,'Graph Tables'!$D130)</f>
        <v>#REF!</v>
      </c>
      <c r="AA130" s="47" t="e">
        <f>SUMIFS(#REF!,#REF!,'Graph Tables'!$D130)</f>
        <v>#REF!</v>
      </c>
      <c r="AB130" s="47" t="e">
        <f>SUMIFS(#REF!,#REF!,'Graph Tables'!$D130)</f>
        <v>#REF!</v>
      </c>
      <c r="AC130" s="47" t="e">
        <f>SUMIFS(#REF!,#REF!,'Graph Tables'!$D130)</f>
        <v>#REF!</v>
      </c>
      <c r="AD130" s="47"/>
      <c r="AH130" s="47"/>
      <c r="AI130" s="101" t="e">
        <f t="shared" si="204"/>
        <v>#REF!</v>
      </c>
      <c r="AJ130" s="101" t="e">
        <f>AI130+COUNTIF(AI$2:$AI130,AI130)-1</f>
        <v>#REF!</v>
      </c>
      <c r="AK130" s="103" t="str">
        <f t="shared" ref="AK130:AK193" si="213">D130</f>
        <v>Malawi</v>
      </c>
      <c r="AL130" s="71" t="e">
        <f t="shared" si="205"/>
        <v>#REF!</v>
      </c>
      <c r="AM130" s="45" t="e">
        <f t="shared" ref="AM130:AM193" si="214">F130*BO$103</f>
        <v>#REF!</v>
      </c>
      <c r="AN130" s="45" t="e">
        <f t="shared" ref="AN130:AN193" si="215">G130*BP$103</f>
        <v>#REF!</v>
      </c>
      <c r="AO130" s="45" t="e">
        <f t="shared" ref="AO130:AO193" si="216">H130*BQ$103</f>
        <v>#REF!</v>
      </c>
      <c r="AP130" s="45" t="e">
        <f t="shared" ref="AP130:AP193" si="217">I130*BR$103</f>
        <v>#REF!</v>
      </c>
      <c r="AQ130" s="45" t="e">
        <f t="shared" ref="AQ130:AQ193" si="218">J130*BS$103</f>
        <v>#REF!</v>
      </c>
      <c r="AR130" s="45" t="e">
        <f t="shared" ref="AR130:AR193" si="219">K130*BT$103</f>
        <v>#REF!</v>
      </c>
      <c r="AS130" s="45" t="e">
        <f t="shared" ref="AS130:AS193" si="220">L130*BU$103</f>
        <v>#REF!</v>
      </c>
      <c r="AT130" s="45" t="e">
        <f t="shared" ref="AT130:AT193" si="221">M130*BV$103</f>
        <v>#REF!</v>
      </c>
      <c r="AU130" s="45" t="e">
        <f t="shared" ref="AU130:AU193" si="222">N130*BW$103</f>
        <v>#REF!</v>
      </c>
      <c r="AV130" s="45" t="e">
        <f t="shared" ref="AV130:AV193" si="223">O130*BX$103</f>
        <v>#REF!</v>
      </c>
      <c r="AW130" s="45" t="e">
        <f t="shared" ref="AW130:AW193" si="224">P130*BY$103</f>
        <v>#REF!</v>
      </c>
      <c r="AX130" s="45" t="e">
        <f t="shared" ref="AX130:AX193" si="225">Q130*BZ$103</f>
        <v>#REF!</v>
      </c>
      <c r="AY130" s="45" t="e">
        <f t="shared" ref="AY130:AY193" si="226">R130*CA$103</f>
        <v>#REF!</v>
      </c>
      <c r="AZ130" s="45" t="e">
        <f t="shared" ref="AZ130:AZ193" si="227">S130*CB$103</f>
        <v>#REF!</v>
      </c>
      <c r="BA130" s="45" t="e">
        <f t="shared" ref="BA130:BA193" si="228">T130*CC$103</f>
        <v>#REF!</v>
      </c>
      <c r="BB130" s="45" t="e">
        <f t="shared" ref="BB130:BB193" si="229">U130*CD$103</f>
        <v>#REF!</v>
      </c>
      <c r="BC130" s="45" t="e">
        <f t="shared" ref="BC130:BC193" si="230">V130*CE$103</f>
        <v>#REF!</v>
      </c>
      <c r="BD130" s="45" t="e">
        <f t="shared" ref="BD130:BD193" si="231">W130*CF$103</f>
        <v>#REF!</v>
      </c>
      <c r="BE130" s="45" t="e">
        <f t="shared" ref="BE130:BE193" si="232">X130*CG$103</f>
        <v>#REF!</v>
      </c>
      <c r="BF130" s="45" t="e">
        <f t="shared" ref="BF130:BF193" si="233">Y130*CH$103</f>
        <v>#REF!</v>
      </c>
      <c r="BG130" s="45" t="e">
        <f t="shared" ref="BG130:BG193" si="234">Z130*CI$103</f>
        <v>#REF!</v>
      </c>
      <c r="BH130" s="45" t="e">
        <f t="shared" ref="BH130:BH193" si="235">AA130*CJ$103</f>
        <v>#REF!</v>
      </c>
      <c r="BI130" s="45" t="e">
        <f t="shared" ref="BI130:BI193" si="236">AB130*CK$103</f>
        <v>#REF!</v>
      </c>
      <c r="BJ130" s="45" t="e">
        <f t="shared" ref="BJ130:BJ193" si="237">AC130*CL$103</f>
        <v>#REF!</v>
      </c>
      <c r="BK130" s="45"/>
      <c r="CN130" s="106" t="e">
        <f t="shared" si="207"/>
        <v>#REF!</v>
      </c>
      <c r="CO130" s="106">
        <v>129</v>
      </c>
      <c r="CP130" s="101" t="e">
        <f t="shared" si="208"/>
        <v>#REF!</v>
      </c>
      <c r="CQ130" s="101" t="e">
        <f>CP130+COUNTIF($CP$2:CP130,CP130)-1</f>
        <v>#REF!</v>
      </c>
      <c r="CR130" s="103" t="str">
        <f t="shared" ref="CR130:CR193" si="238">D130</f>
        <v>Malawi</v>
      </c>
      <c r="CS130" s="71" t="e">
        <f t="shared" si="209"/>
        <v>#REF!</v>
      </c>
      <c r="CT130" s="45" t="e">
        <f t="shared" ref="CT130:CT193" si="239">F130*$CN130</f>
        <v>#REF!</v>
      </c>
      <c r="CU130" s="45" t="e">
        <f t="shared" ref="CU130:CU193" si="240">G130*$CN130</f>
        <v>#REF!</v>
      </c>
      <c r="CV130" s="45" t="e">
        <f t="shared" ref="CV130:CV193" si="241">H130*$CN130</f>
        <v>#REF!</v>
      </c>
      <c r="CW130" s="45" t="e">
        <f t="shared" ref="CW130:CW193" si="242">I130*$CN130</f>
        <v>#REF!</v>
      </c>
      <c r="CX130" s="45" t="e">
        <f t="shared" ref="CX130:CX193" si="243">J130*$CN130</f>
        <v>#REF!</v>
      </c>
      <c r="CY130" s="45" t="e">
        <f t="shared" ref="CY130:CY193" si="244">K130*$CN130</f>
        <v>#REF!</v>
      </c>
      <c r="CZ130" s="45" t="e">
        <f t="shared" ref="CZ130:CZ193" si="245">L130*$CN130</f>
        <v>#REF!</v>
      </c>
      <c r="DA130" s="45" t="e">
        <f t="shared" ref="DA130:DA193" si="246">M130*$CN130</f>
        <v>#REF!</v>
      </c>
      <c r="DB130" s="45" t="e">
        <f t="shared" ref="DB130:DB193" si="247">N130*$CN130</f>
        <v>#REF!</v>
      </c>
      <c r="DC130" s="45" t="e">
        <f t="shared" ref="DC130:DC193" si="248">O130*$CN130</f>
        <v>#REF!</v>
      </c>
      <c r="DD130" s="45" t="e">
        <f t="shared" ref="DD130:DD193" si="249">P130*$CN130</f>
        <v>#REF!</v>
      </c>
      <c r="DE130" s="45" t="e">
        <f t="shared" ref="DE130:DE193" si="250">Q130*$CN130</f>
        <v>#REF!</v>
      </c>
      <c r="DF130" s="45" t="e">
        <f t="shared" ref="DF130:DF193" si="251">R130*$CN130</f>
        <v>#REF!</v>
      </c>
      <c r="DG130" s="45" t="e">
        <f t="shared" ref="DG130:DG193" si="252">S130*$CN130</f>
        <v>#REF!</v>
      </c>
      <c r="DH130" s="45" t="e">
        <f t="shared" ref="DH130:DH193" si="253">T130*$CN130</f>
        <v>#REF!</v>
      </c>
      <c r="DI130" s="45" t="e">
        <f t="shared" ref="DI130:DI193" si="254">U130*$CN130</f>
        <v>#REF!</v>
      </c>
      <c r="DJ130" s="45" t="e">
        <f t="shared" ref="DJ130:DJ193" si="255">V130*$CN130</f>
        <v>#REF!</v>
      </c>
      <c r="DK130" s="45" t="e">
        <f t="shared" ref="DK130:DK193" si="256">W130*$CN130</f>
        <v>#REF!</v>
      </c>
      <c r="DL130" s="45" t="e">
        <f t="shared" ref="DL130:DL193" si="257">X130*$CN130</f>
        <v>#REF!</v>
      </c>
      <c r="DM130" s="45" t="e">
        <f t="shared" ref="DM130:DM193" si="258">Y130*$CN130</f>
        <v>#REF!</v>
      </c>
      <c r="DN130" s="45" t="e">
        <f t="shared" ref="DN130:DN193" si="259">Z130*$CN130</f>
        <v>#REF!</v>
      </c>
      <c r="DO130" s="45" t="e">
        <f t="shared" ref="DO130:DO193" si="260">AA130*$CN130</f>
        <v>#REF!</v>
      </c>
      <c r="DP130" s="45" t="e">
        <f t="shared" ref="DP130:DP193" si="261">AB130*$CN130</f>
        <v>#REF!</v>
      </c>
      <c r="DQ130" s="45" t="e">
        <f t="shared" ref="DQ130:DQ193" si="262">AC130*$CN130</f>
        <v>#REF!</v>
      </c>
    </row>
    <row r="131" spans="1:121">
      <c r="A131" s="101">
        <v>130</v>
      </c>
      <c r="B131" s="135" t="e">
        <f t="shared" ref="B131:B194" si="263">RANK(E131,E:E)</f>
        <v>#REF!</v>
      </c>
      <c r="C131" s="136" t="e">
        <f>B131+COUNTIF(B$2:$B131,B131)-1</f>
        <v>#REF!</v>
      </c>
      <c r="D131" s="137" t="str">
        <f>Tables!AI131</f>
        <v>Malaysia</v>
      </c>
      <c r="E131" s="138" t="e">
        <f t="shared" ref="E131:E194" si="264">SUM(F131:AC131)</f>
        <v>#REF!</v>
      </c>
      <c r="F131" s="47" t="e">
        <f>SUMIFS(#REF!,#REF!,'Graph Tables'!$D131)</f>
        <v>#REF!</v>
      </c>
      <c r="G131" s="47" t="e">
        <f>SUMIFS(#REF!,#REF!,'Graph Tables'!$D131)</f>
        <v>#REF!</v>
      </c>
      <c r="H131" s="47" t="e">
        <f>SUMIFS(#REF!,#REF!,'Graph Tables'!$D131)</f>
        <v>#REF!</v>
      </c>
      <c r="I131" s="47" t="e">
        <f>SUMIFS(#REF!,#REF!,'Graph Tables'!$D131)</f>
        <v>#REF!</v>
      </c>
      <c r="J131" s="47" t="e">
        <f>SUMIFS(#REF!,#REF!,'Graph Tables'!$D131)</f>
        <v>#REF!</v>
      </c>
      <c r="K131" s="47" t="e">
        <f>SUMIFS(#REF!,#REF!,'Graph Tables'!$D131)</f>
        <v>#REF!</v>
      </c>
      <c r="L131" s="47" t="e">
        <f>SUMIFS(#REF!,#REF!,'Graph Tables'!$D131)</f>
        <v>#REF!</v>
      </c>
      <c r="M131" s="47" t="e">
        <f>SUMIFS(#REF!,#REF!,'Graph Tables'!$D131)</f>
        <v>#REF!</v>
      </c>
      <c r="N131" s="47" t="e">
        <f>SUMIFS(#REF!,#REF!,'Graph Tables'!$D131)</f>
        <v>#REF!</v>
      </c>
      <c r="O131" s="47" t="e">
        <f>SUMIFS(#REF!,#REF!,'Graph Tables'!$D131)</f>
        <v>#REF!</v>
      </c>
      <c r="P131" s="47" t="e">
        <f>SUMIFS(#REF!,#REF!,'Graph Tables'!$D131)</f>
        <v>#REF!</v>
      </c>
      <c r="Q131" s="47" t="e">
        <f>SUMIFS(#REF!,#REF!,'Graph Tables'!$D131)</f>
        <v>#REF!</v>
      </c>
      <c r="R131" s="47" t="e">
        <f>SUMIFS(#REF!,#REF!,'Graph Tables'!$D131)</f>
        <v>#REF!</v>
      </c>
      <c r="S131" s="47" t="e">
        <f>SUMIFS(#REF!,#REF!,'Graph Tables'!$D131)</f>
        <v>#REF!</v>
      </c>
      <c r="T131" s="47" t="e">
        <f>SUMIFS(#REF!,#REF!,'Graph Tables'!$D131)</f>
        <v>#REF!</v>
      </c>
      <c r="U131" s="47" t="e">
        <f>SUMIFS(#REF!,#REF!,'Graph Tables'!$D131)</f>
        <v>#REF!</v>
      </c>
      <c r="V131" s="47" t="e">
        <f>SUMIFS(#REF!,#REF!,'Graph Tables'!$D131)</f>
        <v>#REF!</v>
      </c>
      <c r="W131" s="47" t="e">
        <f>SUMIFS(#REF!,#REF!,'Graph Tables'!$D131)</f>
        <v>#REF!</v>
      </c>
      <c r="X131" s="47" t="e">
        <f>SUMIFS(#REF!,#REF!,'Graph Tables'!$D131)</f>
        <v>#REF!</v>
      </c>
      <c r="Y131" s="47" t="e">
        <f>SUMIFS(#REF!,#REF!,'Graph Tables'!$D131)</f>
        <v>#REF!</v>
      </c>
      <c r="Z131" s="47" t="e">
        <f>SUMIFS(#REF!,#REF!,'Graph Tables'!$D131)</f>
        <v>#REF!</v>
      </c>
      <c r="AA131" s="47" t="e">
        <f>SUMIFS(#REF!,#REF!,'Graph Tables'!$D131)</f>
        <v>#REF!</v>
      </c>
      <c r="AB131" s="47" t="e">
        <f>SUMIFS(#REF!,#REF!,'Graph Tables'!$D131)</f>
        <v>#REF!</v>
      </c>
      <c r="AC131" s="47" t="e">
        <f>SUMIFS(#REF!,#REF!,'Graph Tables'!$D131)</f>
        <v>#REF!</v>
      </c>
      <c r="AD131" s="47"/>
      <c r="AH131" s="47"/>
      <c r="AI131" s="101" t="e">
        <f t="shared" ref="AI131:AI194" si="265">RANK(AL131,$AL$2:$AL$241)</f>
        <v>#REF!</v>
      </c>
      <c r="AJ131" s="101" t="e">
        <f>AI131+COUNTIF(AI$2:$AI131,AI131)-1</f>
        <v>#REF!</v>
      </c>
      <c r="AK131" s="103" t="str">
        <f t="shared" si="213"/>
        <v>Malaysia</v>
      </c>
      <c r="AL131" s="71" t="e">
        <f t="shared" ref="AL131:AL194" si="266">SUM(AM131:BI131)</f>
        <v>#REF!</v>
      </c>
      <c r="AM131" s="45" t="e">
        <f t="shared" si="214"/>
        <v>#REF!</v>
      </c>
      <c r="AN131" s="45" t="e">
        <f t="shared" si="215"/>
        <v>#REF!</v>
      </c>
      <c r="AO131" s="45" t="e">
        <f t="shared" si="216"/>
        <v>#REF!</v>
      </c>
      <c r="AP131" s="45" t="e">
        <f t="shared" si="217"/>
        <v>#REF!</v>
      </c>
      <c r="AQ131" s="45" t="e">
        <f t="shared" si="218"/>
        <v>#REF!</v>
      </c>
      <c r="AR131" s="45" t="e">
        <f t="shared" si="219"/>
        <v>#REF!</v>
      </c>
      <c r="AS131" s="45" t="e">
        <f t="shared" si="220"/>
        <v>#REF!</v>
      </c>
      <c r="AT131" s="45" t="e">
        <f t="shared" si="221"/>
        <v>#REF!</v>
      </c>
      <c r="AU131" s="45" t="e">
        <f t="shared" si="222"/>
        <v>#REF!</v>
      </c>
      <c r="AV131" s="45" t="e">
        <f t="shared" si="223"/>
        <v>#REF!</v>
      </c>
      <c r="AW131" s="45" t="e">
        <f t="shared" si="224"/>
        <v>#REF!</v>
      </c>
      <c r="AX131" s="45" t="e">
        <f t="shared" si="225"/>
        <v>#REF!</v>
      </c>
      <c r="AY131" s="45" t="e">
        <f t="shared" si="226"/>
        <v>#REF!</v>
      </c>
      <c r="AZ131" s="45" t="e">
        <f t="shared" si="227"/>
        <v>#REF!</v>
      </c>
      <c r="BA131" s="45" t="e">
        <f t="shared" si="228"/>
        <v>#REF!</v>
      </c>
      <c r="BB131" s="45" t="e">
        <f t="shared" si="229"/>
        <v>#REF!</v>
      </c>
      <c r="BC131" s="45" t="e">
        <f t="shared" si="230"/>
        <v>#REF!</v>
      </c>
      <c r="BD131" s="45" t="e">
        <f t="shared" si="231"/>
        <v>#REF!</v>
      </c>
      <c r="BE131" s="45" t="e">
        <f t="shared" si="232"/>
        <v>#REF!</v>
      </c>
      <c r="BF131" s="45" t="e">
        <f t="shared" si="233"/>
        <v>#REF!</v>
      </c>
      <c r="BG131" s="45" t="e">
        <f t="shared" si="234"/>
        <v>#REF!</v>
      </c>
      <c r="BH131" s="45" t="e">
        <f t="shared" si="235"/>
        <v>#REF!</v>
      </c>
      <c r="BI131" s="45" t="e">
        <f t="shared" si="236"/>
        <v>#REF!</v>
      </c>
      <c r="BJ131" s="45" t="e">
        <f t="shared" si="237"/>
        <v>#REF!</v>
      </c>
      <c r="BK131" s="45"/>
      <c r="CN131" s="106" t="e">
        <f t="shared" ref="CN131:CN194" si="267">IF($EP$29=999,1,IF(CQ131=$EP$29,1,0))</f>
        <v>#REF!</v>
      </c>
      <c r="CO131" s="106">
        <v>130</v>
      </c>
      <c r="CP131" s="101" t="e">
        <f t="shared" ref="CP131:CP194" si="268">RANK(E131,$E$2:$E$241)</f>
        <v>#REF!</v>
      </c>
      <c r="CQ131" s="101" t="e">
        <f>CP131+COUNTIF($CP$2:CP131,CP131)-1</f>
        <v>#REF!</v>
      </c>
      <c r="CR131" s="103" t="str">
        <f t="shared" si="238"/>
        <v>Malaysia</v>
      </c>
      <c r="CS131" s="71" t="e">
        <f t="shared" ref="CS131:CS194" si="269">SUM(CT131:DQ131)</f>
        <v>#REF!</v>
      </c>
      <c r="CT131" s="45" t="e">
        <f t="shared" si="239"/>
        <v>#REF!</v>
      </c>
      <c r="CU131" s="45" t="e">
        <f t="shared" si="240"/>
        <v>#REF!</v>
      </c>
      <c r="CV131" s="45" t="e">
        <f t="shared" si="241"/>
        <v>#REF!</v>
      </c>
      <c r="CW131" s="45" t="e">
        <f t="shared" si="242"/>
        <v>#REF!</v>
      </c>
      <c r="CX131" s="45" t="e">
        <f t="shared" si="243"/>
        <v>#REF!</v>
      </c>
      <c r="CY131" s="45" t="e">
        <f t="shared" si="244"/>
        <v>#REF!</v>
      </c>
      <c r="CZ131" s="45" t="e">
        <f t="shared" si="245"/>
        <v>#REF!</v>
      </c>
      <c r="DA131" s="45" t="e">
        <f t="shared" si="246"/>
        <v>#REF!</v>
      </c>
      <c r="DB131" s="45" t="e">
        <f t="shared" si="247"/>
        <v>#REF!</v>
      </c>
      <c r="DC131" s="45" t="e">
        <f t="shared" si="248"/>
        <v>#REF!</v>
      </c>
      <c r="DD131" s="45" t="e">
        <f t="shared" si="249"/>
        <v>#REF!</v>
      </c>
      <c r="DE131" s="45" t="e">
        <f t="shared" si="250"/>
        <v>#REF!</v>
      </c>
      <c r="DF131" s="45" t="e">
        <f t="shared" si="251"/>
        <v>#REF!</v>
      </c>
      <c r="DG131" s="45" t="e">
        <f t="shared" si="252"/>
        <v>#REF!</v>
      </c>
      <c r="DH131" s="45" t="e">
        <f t="shared" si="253"/>
        <v>#REF!</v>
      </c>
      <c r="DI131" s="45" t="e">
        <f t="shared" si="254"/>
        <v>#REF!</v>
      </c>
      <c r="DJ131" s="45" t="e">
        <f t="shared" si="255"/>
        <v>#REF!</v>
      </c>
      <c r="DK131" s="45" t="e">
        <f t="shared" si="256"/>
        <v>#REF!</v>
      </c>
      <c r="DL131" s="45" t="e">
        <f t="shared" si="257"/>
        <v>#REF!</v>
      </c>
      <c r="DM131" s="45" t="e">
        <f t="shared" si="258"/>
        <v>#REF!</v>
      </c>
      <c r="DN131" s="45" t="e">
        <f t="shared" si="259"/>
        <v>#REF!</v>
      </c>
      <c r="DO131" s="45" t="e">
        <f t="shared" si="260"/>
        <v>#REF!</v>
      </c>
      <c r="DP131" s="45" t="e">
        <f t="shared" si="261"/>
        <v>#REF!</v>
      </c>
      <c r="DQ131" s="45" t="e">
        <f t="shared" si="262"/>
        <v>#REF!</v>
      </c>
    </row>
    <row r="132" spans="1:121">
      <c r="A132" s="101">
        <v>131</v>
      </c>
      <c r="B132" s="135" t="e">
        <f t="shared" si="263"/>
        <v>#REF!</v>
      </c>
      <c r="C132" s="136" t="e">
        <f>B132+COUNTIF(B$2:$B132,B132)-1</f>
        <v>#REF!</v>
      </c>
      <c r="D132" s="137" t="str">
        <f>Tables!AI132</f>
        <v>Maldives</v>
      </c>
      <c r="E132" s="138" t="e">
        <f t="shared" si="264"/>
        <v>#REF!</v>
      </c>
      <c r="F132" s="47" t="e">
        <f>SUMIFS(#REF!,#REF!,'Graph Tables'!$D132)</f>
        <v>#REF!</v>
      </c>
      <c r="G132" s="47" t="e">
        <f>SUMIFS(#REF!,#REF!,'Graph Tables'!$D132)</f>
        <v>#REF!</v>
      </c>
      <c r="H132" s="47" t="e">
        <f>SUMIFS(#REF!,#REF!,'Graph Tables'!$D132)</f>
        <v>#REF!</v>
      </c>
      <c r="I132" s="47" t="e">
        <f>SUMIFS(#REF!,#REF!,'Graph Tables'!$D132)</f>
        <v>#REF!</v>
      </c>
      <c r="J132" s="47" t="e">
        <f>SUMIFS(#REF!,#REF!,'Graph Tables'!$D132)</f>
        <v>#REF!</v>
      </c>
      <c r="K132" s="47" t="e">
        <f>SUMIFS(#REF!,#REF!,'Graph Tables'!$D132)</f>
        <v>#REF!</v>
      </c>
      <c r="L132" s="47" t="e">
        <f>SUMIFS(#REF!,#REF!,'Graph Tables'!$D132)</f>
        <v>#REF!</v>
      </c>
      <c r="M132" s="47" t="e">
        <f>SUMIFS(#REF!,#REF!,'Graph Tables'!$D132)</f>
        <v>#REF!</v>
      </c>
      <c r="N132" s="47" t="e">
        <f>SUMIFS(#REF!,#REF!,'Graph Tables'!$D132)</f>
        <v>#REF!</v>
      </c>
      <c r="O132" s="47" t="e">
        <f>SUMIFS(#REF!,#REF!,'Graph Tables'!$D132)</f>
        <v>#REF!</v>
      </c>
      <c r="P132" s="47" t="e">
        <f>SUMIFS(#REF!,#REF!,'Graph Tables'!$D132)</f>
        <v>#REF!</v>
      </c>
      <c r="Q132" s="47" t="e">
        <f>SUMIFS(#REF!,#REF!,'Graph Tables'!$D132)</f>
        <v>#REF!</v>
      </c>
      <c r="R132" s="47" t="e">
        <f>SUMIFS(#REF!,#REF!,'Graph Tables'!$D132)</f>
        <v>#REF!</v>
      </c>
      <c r="S132" s="47" t="e">
        <f>SUMIFS(#REF!,#REF!,'Graph Tables'!$D132)</f>
        <v>#REF!</v>
      </c>
      <c r="T132" s="47" t="e">
        <f>SUMIFS(#REF!,#REF!,'Graph Tables'!$D132)</f>
        <v>#REF!</v>
      </c>
      <c r="U132" s="47" t="e">
        <f>SUMIFS(#REF!,#REF!,'Graph Tables'!$D132)</f>
        <v>#REF!</v>
      </c>
      <c r="V132" s="47" t="e">
        <f>SUMIFS(#REF!,#REF!,'Graph Tables'!$D132)</f>
        <v>#REF!</v>
      </c>
      <c r="W132" s="47" t="e">
        <f>SUMIFS(#REF!,#REF!,'Graph Tables'!$D132)</f>
        <v>#REF!</v>
      </c>
      <c r="X132" s="47" t="e">
        <f>SUMIFS(#REF!,#REF!,'Graph Tables'!$D132)</f>
        <v>#REF!</v>
      </c>
      <c r="Y132" s="47" t="e">
        <f>SUMIFS(#REF!,#REF!,'Graph Tables'!$D132)</f>
        <v>#REF!</v>
      </c>
      <c r="Z132" s="47" t="e">
        <f>SUMIFS(#REF!,#REF!,'Graph Tables'!$D132)</f>
        <v>#REF!</v>
      </c>
      <c r="AA132" s="47" t="e">
        <f>SUMIFS(#REF!,#REF!,'Graph Tables'!$D132)</f>
        <v>#REF!</v>
      </c>
      <c r="AB132" s="47" t="e">
        <f>SUMIFS(#REF!,#REF!,'Graph Tables'!$D132)</f>
        <v>#REF!</v>
      </c>
      <c r="AC132" s="47" t="e">
        <f>SUMIFS(#REF!,#REF!,'Graph Tables'!$D132)</f>
        <v>#REF!</v>
      </c>
      <c r="AD132" s="47"/>
      <c r="AH132" s="47"/>
      <c r="AI132" s="101" t="e">
        <f t="shared" si="265"/>
        <v>#REF!</v>
      </c>
      <c r="AJ132" s="101" t="e">
        <f>AI132+COUNTIF(AI$2:$AI132,AI132)-1</f>
        <v>#REF!</v>
      </c>
      <c r="AK132" s="103" t="str">
        <f t="shared" si="213"/>
        <v>Maldives</v>
      </c>
      <c r="AL132" s="71" t="e">
        <f t="shared" si="266"/>
        <v>#REF!</v>
      </c>
      <c r="AM132" s="45" t="e">
        <f t="shared" si="214"/>
        <v>#REF!</v>
      </c>
      <c r="AN132" s="45" t="e">
        <f t="shared" si="215"/>
        <v>#REF!</v>
      </c>
      <c r="AO132" s="45" t="e">
        <f t="shared" si="216"/>
        <v>#REF!</v>
      </c>
      <c r="AP132" s="45" t="e">
        <f t="shared" si="217"/>
        <v>#REF!</v>
      </c>
      <c r="AQ132" s="45" t="e">
        <f t="shared" si="218"/>
        <v>#REF!</v>
      </c>
      <c r="AR132" s="45" t="e">
        <f t="shared" si="219"/>
        <v>#REF!</v>
      </c>
      <c r="AS132" s="45" t="e">
        <f t="shared" si="220"/>
        <v>#REF!</v>
      </c>
      <c r="AT132" s="45" t="e">
        <f t="shared" si="221"/>
        <v>#REF!</v>
      </c>
      <c r="AU132" s="45" t="e">
        <f t="shared" si="222"/>
        <v>#REF!</v>
      </c>
      <c r="AV132" s="45" t="e">
        <f t="shared" si="223"/>
        <v>#REF!</v>
      </c>
      <c r="AW132" s="45" t="e">
        <f t="shared" si="224"/>
        <v>#REF!</v>
      </c>
      <c r="AX132" s="45" t="e">
        <f t="shared" si="225"/>
        <v>#REF!</v>
      </c>
      <c r="AY132" s="45" t="e">
        <f t="shared" si="226"/>
        <v>#REF!</v>
      </c>
      <c r="AZ132" s="45" t="e">
        <f t="shared" si="227"/>
        <v>#REF!</v>
      </c>
      <c r="BA132" s="45" t="e">
        <f t="shared" si="228"/>
        <v>#REF!</v>
      </c>
      <c r="BB132" s="45" t="e">
        <f t="shared" si="229"/>
        <v>#REF!</v>
      </c>
      <c r="BC132" s="45" t="e">
        <f t="shared" si="230"/>
        <v>#REF!</v>
      </c>
      <c r="BD132" s="45" t="e">
        <f t="shared" si="231"/>
        <v>#REF!</v>
      </c>
      <c r="BE132" s="45" t="e">
        <f t="shared" si="232"/>
        <v>#REF!</v>
      </c>
      <c r="BF132" s="45" t="e">
        <f t="shared" si="233"/>
        <v>#REF!</v>
      </c>
      <c r="BG132" s="45" t="e">
        <f t="shared" si="234"/>
        <v>#REF!</v>
      </c>
      <c r="BH132" s="45" t="e">
        <f t="shared" si="235"/>
        <v>#REF!</v>
      </c>
      <c r="BI132" s="45" t="e">
        <f t="shared" si="236"/>
        <v>#REF!</v>
      </c>
      <c r="BJ132" s="45" t="e">
        <f t="shared" si="237"/>
        <v>#REF!</v>
      </c>
      <c r="BK132" s="45"/>
      <c r="CN132" s="106" t="e">
        <f t="shared" si="267"/>
        <v>#REF!</v>
      </c>
      <c r="CO132" s="106">
        <v>131</v>
      </c>
      <c r="CP132" s="101" t="e">
        <f t="shared" si="268"/>
        <v>#REF!</v>
      </c>
      <c r="CQ132" s="101" t="e">
        <f>CP132+COUNTIF($CP$2:CP132,CP132)-1</f>
        <v>#REF!</v>
      </c>
      <c r="CR132" s="103" t="str">
        <f t="shared" si="238"/>
        <v>Maldives</v>
      </c>
      <c r="CS132" s="71" t="e">
        <f t="shared" si="269"/>
        <v>#REF!</v>
      </c>
      <c r="CT132" s="45" t="e">
        <f t="shared" si="239"/>
        <v>#REF!</v>
      </c>
      <c r="CU132" s="45" t="e">
        <f t="shared" si="240"/>
        <v>#REF!</v>
      </c>
      <c r="CV132" s="45" t="e">
        <f t="shared" si="241"/>
        <v>#REF!</v>
      </c>
      <c r="CW132" s="45" t="e">
        <f t="shared" si="242"/>
        <v>#REF!</v>
      </c>
      <c r="CX132" s="45" t="e">
        <f t="shared" si="243"/>
        <v>#REF!</v>
      </c>
      <c r="CY132" s="45" t="e">
        <f t="shared" si="244"/>
        <v>#REF!</v>
      </c>
      <c r="CZ132" s="45" t="e">
        <f t="shared" si="245"/>
        <v>#REF!</v>
      </c>
      <c r="DA132" s="45" t="e">
        <f t="shared" si="246"/>
        <v>#REF!</v>
      </c>
      <c r="DB132" s="45" t="e">
        <f t="shared" si="247"/>
        <v>#REF!</v>
      </c>
      <c r="DC132" s="45" t="e">
        <f t="shared" si="248"/>
        <v>#REF!</v>
      </c>
      <c r="DD132" s="45" t="e">
        <f t="shared" si="249"/>
        <v>#REF!</v>
      </c>
      <c r="DE132" s="45" t="e">
        <f t="shared" si="250"/>
        <v>#REF!</v>
      </c>
      <c r="DF132" s="45" t="e">
        <f t="shared" si="251"/>
        <v>#REF!</v>
      </c>
      <c r="DG132" s="45" t="e">
        <f t="shared" si="252"/>
        <v>#REF!</v>
      </c>
      <c r="DH132" s="45" t="e">
        <f t="shared" si="253"/>
        <v>#REF!</v>
      </c>
      <c r="DI132" s="45" t="e">
        <f t="shared" si="254"/>
        <v>#REF!</v>
      </c>
      <c r="DJ132" s="45" t="e">
        <f t="shared" si="255"/>
        <v>#REF!</v>
      </c>
      <c r="DK132" s="45" t="e">
        <f t="shared" si="256"/>
        <v>#REF!</v>
      </c>
      <c r="DL132" s="45" t="e">
        <f t="shared" si="257"/>
        <v>#REF!</v>
      </c>
      <c r="DM132" s="45" t="e">
        <f t="shared" si="258"/>
        <v>#REF!</v>
      </c>
      <c r="DN132" s="45" t="e">
        <f t="shared" si="259"/>
        <v>#REF!</v>
      </c>
      <c r="DO132" s="45" t="e">
        <f t="shared" si="260"/>
        <v>#REF!</v>
      </c>
      <c r="DP132" s="45" t="e">
        <f t="shared" si="261"/>
        <v>#REF!</v>
      </c>
      <c r="DQ132" s="45" t="e">
        <f t="shared" si="262"/>
        <v>#REF!</v>
      </c>
    </row>
    <row r="133" spans="1:121">
      <c r="A133" s="101">
        <v>132</v>
      </c>
      <c r="B133" s="135" t="e">
        <f t="shared" si="263"/>
        <v>#REF!</v>
      </c>
      <c r="C133" s="136" t="e">
        <f>B133+COUNTIF(B$2:$B133,B133)-1</f>
        <v>#REF!</v>
      </c>
      <c r="D133" s="137" t="str">
        <f>Tables!AI133</f>
        <v>Mali</v>
      </c>
      <c r="E133" s="138" t="e">
        <f t="shared" si="264"/>
        <v>#REF!</v>
      </c>
      <c r="F133" s="47" t="e">
        <f>SUMIFS(#REF!,#REF!,'Graph Tables'!$D133)</f>
        <v>#REF!</v>
      </c>
      <c r="G133" s="47" t="e">
        <f>SUMIFS(#REF!,#REF!,'Graph Tables'!$D133)</f>
        <v>#REF!</v>
      </c>
      <c r="H133" s="47" t="e">
        <f>SUMIFS(#REF!,#REF!,'Graph Tables'!$D133)</f>
        <v>#REF!</v>
      </c>
      <c r="I133" s="47" t="e">
        <f>SUMIFS(#REF!,#REF!,'Graph Tables'!$D133)</f>
        <v>#REF!</v>
      </c>
      <c r="J133" s="47" t="e">
        <f>SUMIFS(#REF!,#REF!,'Graph Tables'!$D133)</f>
        <v>#REF!</v>
      </c>
      <c r="K133" s="47" t="e">
        <f>SUMIFS(#REF!,#REF!,'Graph Tables'!$D133)</f>
        <v>#REF!</v>
      </c>
      <c r="L133" s="47" t="e">
        <f>SUMIFS(#REF!,#REF!,'Graph Tables'!$D133)</f>
        <v>#REF!</v>
      </c>
      <c r="M133" s="47" t="e">
        <f>SUMIFS(#REF!,#REF!,'Graph Tables'!$D133)</f>
        <v>#REF!</v>
      </c>
      <c r="N133" s="47" t="e">
        <f>SUMIFS(#REF!,#REF!,'Graph Tables'!$D133)</f>
        <v>#REF!</v>
      </c>
      <c r="O133" s="47" t="e">
        <f>SUMIFS(#REF!,#REF!,'Graph Tables'!$D133)</f>
        <v>#REF!</v>
      </c>
      <c r="P133" s="47" t="e">
        <f>SUMIFS(#REF!,#REF!,'Graph Tables'!$D133)</f>
        <v>#REF!</v>
      </c>
      <c r="Q133" s="47" t="e">
        <f>SUMIFS(#REF!,#REF!,'Graph Tables'!$D133)</f>
        <v>#REF!</v>
      </c>
      <c r="R133" s="47" t="e">
        <f>SUMIFS(#REF!,#REF!,'Graph Tables'!$D133)</f>
        <v>#REF!</v>
      </c>
      <c r="S133" s="47" t="e">
        <f>SUMIFS(#REF!,#REF!,'Graph Tables'!$D133)</f>
        <v>#REF!</v>
      </c>
      <c r="T133" s="47" t="e">
        <f>SUMIFS(#REF!,#REF!,'Graph Tables'!$D133)</f>
        <v>#REF!</v>
      </c>
      <c r="U133" s="47" t="e">
        <f>SUMIFS(#REF!,#REF!,'Graph Tables'!$D133)</f>
        <v>#REF!</v>
      </c>
      <c r="V133" s="47" t="e">
        <f>SUMIFS(#REF!,#REF!,'Graph Tables'!$D133)</f>
        <v>#REF!</v>
      </c>
      <c r="W133" s="47" t="e">
        <f>SUMIFS(#REF!,#REF!,'Graph Tables'!$D133)</f>
        <v>#REF!</v>
      </c>
      <c r="X133" s="47" t="e">
        <f>SUMIFS(#REF!,#REF!,'Graph Tables'!$D133)</f>
        <v>#REF!</v>
      </c>
      <c r="Y133" s="47" t="e">
        <f>SUMIFS(#REF!,#REF!,'Graph Tables'!$D133)</f>
        <v>#REF!</v>
      </c>
      <c r="Z133" s="47" t="e">
        <f>SUMIFS(#REF!,#REF!,'Graph Tables'!$D133)</f>
        <v>#REF!</v>
      </c>
      <c r="AA133" s="47" t="e">
        <f>SUMIFS(#REF!,#REF!,'Graph Tables'!$D133)</f>
        <v>#REF!</v>
      </c>
      <c r="AB133" s="47" t="e">
        <f>SUMIFS(#REF!,#REF!,'Graph Tables'!$D133)</f>
        <v>#REF!</v>
      </c>
      <c r="AC133" s="47" t="e">
        <f>SUMIFS(#REF!,#REF!,'Graph Tables'!$D133)</f>
        <v>#REF!</v>
      </c>
      <c r="AD133" s="47"/>
      <c r="AH133" s="47"/>
      <c r="AI133" s="101" t="e">
        <f t="shared" si="265"/>
        <v>#REF!</v>
      </c>
      <c r="AJ133" s="101" t="e">
        <f>AI133+COUNTIF(AI$2:$AI133,AI133)-1</f>
        <v>#REF!</v>
      </c>
      <c r="AK133" s="103" t="str">
        <f t="shared" si="213"/>
        <v>Mali</v>
      </c>
      <c r="AL133" s="71" t="e">
        <f t="shared" si="266"/>
        <v>#REF!</v>
      </c>
      <c r="AM133" s="45" t="e">
        <f t="shared" si="214"/>
        <v>#REF!</v>
      </c>
      <c r="AN133" s="45" t="e">
        <f t="shared" si="215"/>
        <v>#REF!</v>
      </c>
      <c r="AO133" s="45" t="e">
        <f t="shared" si="216"/>
        <v>#REF!</v>
      </c>
      <c r="AP133" s="45" t="e">
        <f t="shared" si="217"/>
        <v>#REF!</v>
      </c>
      <c r="AQ133" s="45" t="e">
        <f t="shared" si="218"/>
        <v>#REF!</v>
      </c>
      <c r="AR133" s="45" t="e">
        <f t="shared" si="219"/>
        <v>#REF!</v>
      </c>
      <c r="AS133" s="45" t="e">
        <f t="shared" si="220"/>
        <v>#REF!</v>
      </c>
      <c r="AT133" s="45" t="e">
        <f t="shared" si="221"/>
        <v>#REF!</v>
      </c>
      <c r="AU133" s="45" t="e">
        <f t="shared" si="222"/>
        <v>#REF!</v>
      </c>
      <c r="AV133" s="45" t="e">
        <f t="shared" si="223"/>
        <v>#REF!</v>
      </c>
      <c r="AW133" s="45" t="e">
        <f t="shared" si="224"/>
        <v>#REF!</v>
      </c>
      <c r="AX133" s="45" t="e">
        <f t="shared" si="225"/>
        <v>#REF!</v>
      </c>
      <c r="AY133" s="45" t="e">
        <f t="shared" si="226"/>
        <v>#REF!</v>
      </c>
      <c r="AZ133" s="45" t="e">
        <f t="shared" si="227"/>
        <v>#REF!</v>
      </c>
      <c r="BA133" s="45" t="e">
        <f t="shared" si="228"/>
        <v>#REF!</v>
      </c>
      <c r="BB133" s="45" t="e">
        <f t="shared" si="229"/>
        <v>#REF!</v>
      </c>
      <c r="BC133" s="45" t="e">
        <f t="shared" si="230"/>
        <v>#REF!</v>
      </c>
      <c r="BD133" s="45" t="e">
        <f t="shared" si="231"/>
        <v>#REF!</v>
      </c>
      <c r="BE133" s="45" t="e">
        <f t="shared" si="232"/>
        <v>#REF!</v>
      </c>
      <c r="BF133" s="45" t="e">
        <f t="shared" si="233"/>
        <v>#REF!</v>
      </c>
      <c r="BG133" s="45" t="e">
        <f t="shared" si="234"/>
        <v>#REF!</v>
      </c>
      <c r="BH133" s="45" t="e">
        <f t="shared" si="235"/>
        <v>#REF!</v>
      </c>
      <c r="BI133" s="45" t="e">
        <f t="shared" si="236"/>
        <v>#REF!</v>
      </c>
      <c r="BJ133" s="45" t="e">
        <f t="shared" si="237"/>
        <v>#REF!</v>
      </c>
      <c r="BK133" s="45"/>
      <c r="CN133" s="106" t="e">
        <f t="shared" si="267"/>
        <v>#REF!</v>
      </c>
      <c r="CO133" s="106">
        <v>132</v>
      </c>
      <c r="CP133" s="101" t="e">
        <f t="shared" si="268"/>
        <v>#REF!</v>
      </c>
      <c r="CQ133" s="101" t="e">
        <f>CP133+COUNTIF($CP$2:CP133,CP133)-1</f>
        <v>#REF!</v>
      </c>
      <c r="CR133" s="103" t="str">
        <f t="shared" si="238"/>
        <v>Mali</v>
      </c>
      <c r="CS133" s="71" t="e">
        <f t="shared" si="269"/>
        <v>#REF!</v>
      </c>
      <c r="CT133" s="45" t="e">
        <f t="shared" si="239"/>
        <v>#REF!</v>
      </c>
      <c r="CU133" s="45" t="e">
        <f t="shared" si="240"/>
        <v>#REF!</v>
      </c>
      <c r="CV133" s="45" t="e">
        <f t="shared" si="241"/>
        <v>#REF!</v>
      </c>
      <c r="CW133" s="45" t="e">
        <f t="shared" si="242"/>
        <v>#REF!</v>
      </c>
      <c r="CX133" s="45" t="e">
        <f t="shared" si="243"/>
        <v>#REF!</v>
      </c>
      <c r="CY133" s="45" t="e">
        <f t="shared" si="244"/>
        <v>#REF!</v>
      </c>
      <c r="CZ133" s="45" t="e">
        <f t="shared" si="245"/>
        <v>#REF!</v>
      </c>
      <c r="DA133" s="45" t="e">
        <f t="shared" si="246"/>
        <v>#REF!</v>
      </c>
      <c r="DB133" s="45" t="e">
        <f t="shared" si="247"/>
        <v>#REF!</v>
      </c>
      <c r="DC133" s="45" t="e">
        <f t="shared" si="248"/>
        <v>#REF!</v>
      </c>
      <c r="DD133" s="45" t="e">
        <f t="shared" si="249"/>
        <v>#REF!</v>
      </c>
      <c r="DE133" s="45" t="e">
        <f t="shared" si="250"/>
        <v>#REF!</v>
      </c>
      <c r="DF133" s="45" t="e">
        <f t="shared" si="251"/>
        <v>#REF!</v>
      </c>
      <c r="DG133" s="45" t="e">
        <f t="shared" si="252"/>
        <v>#REF!</v>
      </c>
      <c r="DH133" s="45" t="e">
        <f t="shared" si="253"/>
        <v>#REF!</v>
      </c>
      <c r="DI133" s="45" t="e">
        <f t="shared" si="254"/>
        <v>#REF!</v>
      </c>
      <c r="DJ133" s="45" t="e">
        <f t="shared" si="255"/>
        <v>#REF!</v>
      </c>
      <c r="DK133" s="45" t="e">
        <f t="shared" si="256"/>
        <v>#REF!</v>
      </c>
      <c r="DL133" s="45" t="e">
        <f t="shared" si="257"/>
        <v>#REF!</v>
      </c>
      <c r="DM133" s="45" t="e">
        <f t="shared" si="258"/>
        <v>#REF!</v>
      </c>
      <c r="DN133" s="45" t="e">
        <f t="shared" si="259"/>
        <v>#REF!</v>
      </c>
      <c r="DO133" s="45" t="e">
        <f t="shared" si="260"/>
        <v>#REF!</v>
      </c>
      <c r="DP133" s="45" t="e">
        <f t="shared" si="261"/>
        <v>#REF!</v>
      </c>
      <c r="DQ133" s="45" t="e">
        <f t="shared" si="262"/>
        <v>#REF!</v>
      </c>
    </row>
    <row r="134" spans="1:121">
      <c r="A134" s="101">
        <v>133</v>
      </c>
      <c r="B134" s="135" t="e">
        <f t="shared" si="263"/>
        <v>#REF!</v>
      </c>
      <c r="C134" s="136" t="e">
        <f>B134+COUNTIF(B$2:$B134,B134)-1</f>
        <v>#REF!</v>
      </c>
      <c r="D134" s="137" t="str">
        <f>Tables!AI134</f>
        <v>Malta</v>
      </c>
      <c r="E134" s="138" t="e">
        <f t="shared" si="264"/>
        <v>#REF!</v>
      </c>
      <c r="F134" s="47" t="e">
        <f>SUMIFS(#REF!,#REF!,'Graph Tables'!$D134)</f>
        <v>#REF!</v>
      </c>
      <c r="G134" s="47" t="e">
        <f>SUMIFS(#REF!,#REF!,'Graph Tables'!$D134)</f>
        <v>#REF!</v>
      </c>
      <c r="H134" s="47" t="e">
        <f>SUMIFS(#REF!,#REF!,'Graph Tables'!$D134)</f>
        <v>#REF!</v>
      </c>
      <c r="I134" s="47" t="e">
        <f>SUMIFS(#REF!,#REF!,'Graph Tables'!$D134)</f>
        <v>#REF!</v>
      </c>
      <c r="J134" s="47" t="e">
        <f>SUMIFS(#REF!,#REF!,'Graph Tables'!$D134)</f>
        <v>#REF!</v>
      </c>
      <c r="K134" s="47" t="e">
        <f>SUMIFS(#REF!,#REF!,'Graph Tables'!$D134)</f>
        <v>#REF!</v>
      </c>
      <c r="L134" s="47" t="e">
        <f>SUMIFS(#REF!,#REF!,'Graph Tables'!$D134)</f>
        <v>#REF!</v>
      </c>
      <c r="M134" s="47" t="e">
        <f>SUMIFS(#REF!,#REF!,'Graph Tables'!$D134)</f>
        <v>#REF!</v>
      </c>
      <c r="N134" s="47" t="e">
        <f>SUMIFS(#REF!,#REF!,'Graph Tables'!$D134)</f>
        <v>#REF!</v>
      </c>
      <c r="O134" s="47" t="e">
        <f>SUMIFS(#REF!,#REF!,'Graph Tables'!$D134)</f>
        <v>#REF!</v>
      </c>
      <c r="P134" s="47" t="e">
        <f>SUMIFS(#REF!,#REF!,'Graph Tables'!$D134)</f>
        <v>#REF!</v>
      </c>
      <c r="Q134" s="47" t="e">
        <f>SUMIFS(#REF!,#REF!,'Graph Tables'!$D134)</f>
        <v>#REF!</v>
      </c>
      <c r="R134" s="47" t="e">
        <f>SUMIFS(#REF!,#REF!,'Graph Tables'!$D134)</f>
        <v>#REF!</v>
      </c>
      <c r="S134" s="47" t="e">
        <f>SUMIFS(#REF!,#REF!,'Graph Tables'!$D134)</f>
        <v>#REF!</v>
      </c>
      <c r="T134" s="47" t="e">
        <f>SUMIFS(#REF!,#REF!,'Graph Tables'!$D134)</f>
        <v>#REF!</v>
      </c>
      <c r="U134" s="47" t="e">
        <f>SUMIFS(#REF!,#REF!,'Graph Tables'!$D134)</f>
        <v>#REF!</v>
      </c>
      <c r="V134" s="47" t="e">
        <f>SUMIFS(#REF!,#REF!,'Graph Tables'!$D134)</f>
        <v>#REF!</v>
      </c>
      <c r="W134" s="47" t="e">
        <f>SUMIFS(#REF!,#REF!,'Graph Tables'!$D134)</f>
        <v>#REF!</v>
      </c>
      <c r="X134" s="47" t="e">
        <f>SUMIFS(#REF!,#REF!,'Graph Tables'!$D134)</f>
        <v>#REF!</v>
      </c>
      <c r="Y134" s="47" t="e">
        <f>SUMIFS(#REF!,#REF!,'Graph Tables'!$D134)</f>
        <v>#REF!</v>
      </c>
      <c r="Z134" s="47" t="e">
        <f>SUMIFS(#REF!,#REF!,'Graph Tables'!$D134)</f>
        <v>#REF!</v>
      </c>
      <c r="AA134" s="47" t="e">
        <f>SUMIFS(#REF!,#REF!,'Graph Tables'!$D134)</f>
        <v>#REF!</v>
      </c>
      <c r="AB134" s="47" t="e">
        <f>SUMIFS(#REF!,#REF!,'Graph Tables'!$D134)</f>
        <v>#REF!</v>
      </c>
      <c r="AC134" s="47" t="e">
        <f>SUMIFS(#REF!,#REF!,'Graph Tables'!$D134)</f>
        <v>#REF!</v>
      </c>
      <c r="AD134" s="47"/>
      <c r="AH134" s="47"/>
      <c r="AI134" s="101" t="e">
        <f t="shared" si="265"/>
        <v>#REF!</v>
      </c>
      <c r="AJ134" s="101" t="e">
        <f>AI134+COUNTIF(AI$2:$AI134,AI134)-1</f>
        <v>#REF!</v>
      </c>
      <c r="AK134" s="103" t="str">
        <f t="shared" si="213"/>
        <v>Malta</v>
      </c>
      <c r="AL134" s="71" t="e">
        <f t="shared" si="266"/>
        <v>#REF!</v>
      </c>
      <c r="AM134" s="45" t="e">
        <f t="shared" si="214"/>
        <v>#REF!</v>
      </c>
      <c r="AN134" s="45" t="e">
        <f t="shared" si="215"/>
        <v>#REF!</v>
      </c>
      <c r="AO134" s="45" t="e">
        <f t="shared" si="216"/>
        <v>#REF!</v>
      </c>
      <c r="AP134" s="45" t="e">
        <f t="shared" si="217"/>
        <v>#REF!</v>
      </c>
      <c r="AQ134" s="45" t="e">
        <f t="shared" si="218"/>
        <v>#REF!</v>
      </c>
      <c r="AR134" s="45" t="e">
        <f t="shared" si="219"/>
        <v>#REF!</v>
      </c>
      <c r="AS134" s="45" t="e">
        <f t="shared" si="220"/>
        <v>#REF!</v>
      </c>
      <c r="AT134" s="45" t="e">
        <f t="shared" si="221"/>
        <v>#REF!</v>
      </c>
      <c r="AU134" s="45" t="e">
        <f t="shared" si="222"/>
        <v>#REF!</v>
      </c>
      <c r="AV134" s="45" t="e">
        <f t="shared" si="223"/>
        <v>#REF!</v>
      </c>
      <c r="AW134" s="45" t="e">
        <f t="shared" si="224"/>
        <v>#REF!</v>
      </c>
      <c r="AX134" s="45" t="e">
        <f t="shared" si="225"/>
        <v>#REF!</v>
      </c>
      <c r="AY134" s="45" t="e">
        <f t="shared" si="226"/>
        <v>#REF!</v>
      </c>
      <c r="AZ134" s="45" t="e">
        <f t="shared" si="227"/>
        <v>#REF!</v>
      </c>
      <c r="BA134" s="45" t="e">
        <f t="shared" si="228"/>
        <v>#REF!</v>
      </c>
      <c r="BB134" s="45" t="e">
        <f t="shared" si="229"/>
        <v>#REF!</v>
      </c>
      <c r="BC134" s="45" t="e">
        <f t="shared" si="230"/>
        <v>#REF!</v>
      </c>
      <c r="BD134" s="45" t="e">
        <f t="shared" si="231"/>
        <v>#REF!</v>
      </c>
      <c r="BE134" s="45" t="e">
        <f t="shared" si="232"/>
        <v>#REF!</v>
      </c>
      <c r="BF134" s="45" t="e">
        <f t="shared" si="233"/>
        <v>#REF!</v>
      </c>
      <c r="BG134" s="45" t="e">
        <f t="shared" si="234"/>
        <v>#REF!</v>
      </c>
      <c r="BH134" s="45" t="e">
        <f t="shared" si="235"/>
        <v>#REF!</v>
      </c>
      <c r="BI134" s="45" t="e">
        <f t="shared" si="236"/>
        <v>#REF!</v>
      </c>
      <c r="BJ134" s="45" t="e">
        <f t="shared" si="237"/>
        <v>#REF!</v>
      </c>
      <c r="BK134" s="45"/>
      <c r="CN134" s="106" t="e">
        <f t="shared" si="267"/>
        <v>#REF!</v>
      </c>
      <c r="CO134" s="106">
        <v>133</v>
      </c>
      <c r="CP134" s="101" t="e">
        <f t="shared" si="268"/>
        <v>#REF!</v>
      </c>
      <c r="CQ134" s="101" t="e">
        <f>CP134+COUNTIF($CP$2:CP134,CP134)-1</f>
        <v>#REF!</v>
      </c>
      <c r="CR134" s="103" t="str">
        <f t="shared" si="238"/>
        <v>Malta</v>
      </c>
      <c r="CS134" s="71" t="e">
        <f t="shared" si="269"/>
        <v>#REF!</v>
      </c>
      <c r="CT134" s="45" t="e">
        <f t="shared" si="239"/>
        <v>#REF!</v>
      </c>
      <c r="CU134" s="45" t="e">
        <f t="shared" si="240"/>
        <v>#REF!</v>
      </c>
      <c r="CV134" s="45" t="e">
        <f t="shared" si="241"/>
        <v>#REF!</v>
      </c>
      <c r="CW134" s="45" t="e">
        <f t="shared" si="242"/>
        <v>#REF!</v>
      </c>
      <c r="CX134" s="45" t="e">
        <f t="shared" si="243"/>
        <v>#REF!</v>
      </c>
      <c r="CY134" s="45" t="e">
        <f t="shared" si="244"/>
        <v>#REF!</v>
      </c>
      <c r="CZ134" s="45" t="e">
        <f t="shared" si="245"/>
        <v>#REF!</v>
      </c>
      <c r="DA134" s="45" t="e">
        <f t="shared" si="246"/>
        <v>#REF!</v>
      </c>
      <c r="DB134" s="45" t="e">
        <f t="shared" si="247"/>
        <v>#REF!</v>
      </c>
      <c r="DC134" s="45" t="e">
        <f t="shared" si="248"/>
        <v>#REF!</v>
      </c>
      <c r="DD134" s="45" t="e">
        <f t="shared" si="249"/>
        <v>#REF!</v>
      </c>
      <c r="DE134" s="45" t="e">
        <f t="shared" si="250"/>
        <v>#REF!</v>
      </c>
      <c r="DF134" s="45" t="e">
        <f t="shared" si="251"/>
        <v>#REF!</v>
      </c>
      <c r="DG134" s="45" t="e">
        <f t="shared" si="252"/>
        <v>#REF!</v>
      </c>
      <c r="DH134" s="45" t="e">
        <f t="shared" si="253"/>
        <v>#REF!</v>
      </c>
      <c r="DI134" s="45" t="e">
        <f t="shared" si="254"/>
        <v>#REF!</v>
      </c>
      <c r="DJ134" s="45" t="e">
        <f t="shared" si="255"/>
        <v>#REF!</v>
      </c>
      <c r="DK134" s="45" t="e">
        <f t="shared" si="256"/>
        <v>#REF!</v>
      </c>
      <c r="DL134" s="45" t="e">
        <f t="shared" si="257"/>
        <v>#REF!</v>
      </c>
      <c r="DM134" s="45" t="e">
        <f t="shared" si="258"/>
        <v>#REF!</v>
      </c>
      <c r="DN134" s="45" t="e">
        <f t="shared" si="259"/>
        <v>#REF!</v>
      </c>
      <c r="DO134" s="45" t="e">
        <f t="shared" si="260"/>
        <v>#REF!</v>
      </c>
      <c r="DP134" s="45" t="e">
        <f t="shared" si="261"/>
        <v>#REF!</v>
      </c>
      <c r="DQ134" s="45" t="e">
        <f t="shared" si="262"/>
        <v>#REF!</v>
      </c>
    </row>
    <row r="135" spans="1:121">
      <c r="A135" s="101">
        <v>134</v>
      </c>
      <c r="B135" s="135" t="e">
        <f t="shared" si="263"/>
        <v>#REF!</v>
      </c>
      <c r="C135" s="136" t="e">
        <f>B135+COUNTIF(B$2:$B135,B135)-1</f>
        <v>#REF!</v>
      </c>
      <c r="D135" s="137" t="str">
        <f>Tables!AI135</f>
        <v>Marshall Islands</v>
      </c>
      <c r="E135" s="138" t="e">
        <f t="shared" si="264"/>
        <v>#REF!</v>
      </c>
      <c r="F135" s="47" t="e">
        <f>SUMIFS(#REF!,#REF!,'Graph Tables'!$D135)</f>
        <v>#REF!</v>
      </c>
      <c r="G135" s="47" t="e">
        <f>SUMIFS(#REF!,#REF!,'Graph Tables'!$D135)</f>
        <v>#REF!</v>
      </c>
      <c r="H135" s="47" t="e">
        <f>SUMIFS(#REF!,#REF!,'Graph Tables'!$D135)</f>
        <v>#REF!</v>
      </c>
      <c r="I135" s="47" t="e">
        <f>SUMIFS(#REF!,#REF!,'Graph Tables'!$D135)</f>
        <v>#REF!</v>
      </c>
      <c r="J135" s="47" t="e">
        <f>SUMIFS(#REF!,#REF!,'Graph Tables'!$D135)</f>
        <v>#REF!</v>
      </c>
      <c r="K135" s="47" t="e">
        <f>SUMIFS(#REF!,#REF!,'Graph Tables'!$D135)</f>
        <v>#REF!</v>
      </c>
      <c r="L135" s="47" t="e">
        <f>SUMIFS(#REF!,#REF!,'Graph Tables'!$D135)</f>
        <v>#REF!</v>
      </c>
      <c r="M135" s="47" t="e">
        <f>SUMIFS(#REF!,#REF!,'Graph Tables'!$D135)</f>
        <v>#REF!</v>
      </c>
      <c r="N135" s="47" t="e">
        <f>SUMIFS(#REF!,#REF!,'Graph Tables'!$D135)</f>
        <v>#REF!</v>
      </c>
      <c r="O135" s="47" t="e">
        <f>SUMIFS(#REF!,#REF!,'Graph Tables'!$D135)</f>
        <v>#REF!</v>
      </c>
      <c r="P135" s="47" t="e">
        <f>SUMIFS(#REF!,#REF!,'Graph Tables'!$D135)</f>
        <v>#REF!</v>
      </c>
      <c r="Q135" s="47" t="e">
        <f>SUMIFS(#REF!,#REF!,'Graph Tables'!$D135)</f>
        <v>#REF!</v>
      </c>
      <c r="R135" s="47" t="e">
        <f>SUMIFS(#REF!,#REF!,'Graph Tables'!$D135)</f>
        <v>#REF!</v>
      </c>
      <c r="S135" s="47" t="e">
        <f>SUMIFS(#REF!,#REF!,'Graph Tables'!$D135)</f>
        <v>#REF!</v>
      </c>
      <c r="T135" s="47" t="e">
        <f>SUMIFS(#REF!,#REF!,'Graph Tables'!$D135)</f>
        <v>#REF!</v>
      </c>
      <c r="U135" s="47" t="e">
        <f>SUMIFS(#REF!,#REF!,'Graph Tables'!$D135)</f>
        <v>#REF!</v>
      </c>
      <c r="V135" s="47" t="e">
        <f>SUMIFS(#REF!,#REF!,'Graph Tables'!$D135)</f>
        <v>#REF!</v>
      </c>
      <c r="W135" s="47" t="e">
        <f>SUMIFS(#REF!,#REF!,'Graph Tables'!$D135)</f>
        <v>#REF!</v>
      </c>
      <c r="X135" s="47" t="e">
        <f>SUMIFS(#REF!,#REF!,'Graph Tables'!$D135)</f>
        <v>#REF!</v>
      </c>
      <c r="Y135" s="47" t="e">
        <f>SUMIFS(#REF!,#REF!,'Graph Tables'!$D135)</f>
        <v>#REF!</v>
      </c>
      <c r="Z135" s="47" t="e">
        <f>SUMIFS(#REF!,#REF!,'Graph Tables'!$D135)</f>
        <v>#REF!</v>
      </c>
      <c r="AA135" s="47" t="e">
        <f>SUMIFS(#REF!,#REF!,'Graph Tables'!$D135)</f>
        <v>#REF!</v>
      </c>
      <c r="AB135" s="47" t="e">
        <f>SUMIFS(#REF!,#REF!,'Graph Tables'!$D135)</f>
        <v>#REF!</v>
      </c>
      <c r="AC135" s="47" t="e">
        <f>SUMIFS(#REF!,#REF!,'Graph Tables'!$D135)</f>
        <v>#REF!</v>
      </c>
      <c r="AD135" s="47"/>
      <c r="AH135" s="47"/>
      <c r="AI135" s="101" t="e">
        <f t="shared" si="265"/>
        <v>#REF!</v>
      </c>
      <c r="AJ135" s="101" t="e">
        <f>AI135+COUNTIF(AI$2:$AI135,AI135)-1</f>
        <v>#REF!</v>
      </c>
      <c r="AK135" s="103" t="str">
        <f t="shared" si="213"/>
        <v>Marshall Islands</v>
      </c>
      <c r="AL135" s="71" t="e">
        <f t="shared" si="266"/>
        <v>#REF!</v>
      </c>
      <c r="AM135" s="45" t="e">
        <f t="shared" si="214"/>
        <v>#REF!</v>
      </c>
      <c r="AN135" s="45" t="e">
        <f t="shared" si="215"/>
        <v>#REF!</v>
      </c>
      <c r="AO135" s="45" t="e">
        <f t="shared" si="216"/>
        <v>#REF!</v>
      </c>
      <c r="AP135" s="45" t="e">
        <f t="shared" si="217"/>
        <v>#REF!</v>
      </c>
      <c r="AQ135" s="45" t="e">
        <f t="shared" si="218"/>
        <v>#REF!</v>
      </c>
      <c r="AR135" s="45" t="e">
        <f t="shared" si="219"/>
        <v>#REF!</v>
      </c>
      <c r="AS135" s="45" t="e">
        <f t="shared" si="220"/>
        <v>#REF!</v>
      </c>
      <c r="AT135" s="45" t="e">
        <f t="shared" si="221"/>
        <v>#REF!</v>
      </c>
      <c r="AU135" s="45" t="e">
        <f t="shared" si="222"/>
        <v>#REF!</v>
      </c>
      <c r="AV135" s="45" t="e">
        <f t="shared" si="223"/>
        <v>#REF!</v>
      </c>
      <c r="AW135" s="45" t="e">
        <f t="shared" si="224"/>
        <v>#REF!</v>
      </c>
      <c r="AX135" s="45" t="e">
        <f t="shared" si="225"/>
        <v>#REF!</v>
      </c>
      <c r="AY135" s="45" t="e">
        <f t="shared" si="226"/>
        <v>#REF!</v>
      </c>
      <c r="AZ135" s="45" t="e">
        <f t="shared" si="227"/>
        <v>#REF!</v>
      </c>
      <c r="BA135" s="45" t="e">
        <f t="shared" si="228"/>
        <v>#REF!</v>
      </c>
      <c r="BB135" s="45" t="e">
        <f t="shared" si="229"/>
        <v>#REF!</v>
      </c>
      <c r="BC135" s="45" t="e">
        <f t="shared" si="230"/>
        <v>#REF!</v>
      </c>
      <c r="BD135" s="45" t="e">
        <f t="shared" si="231"/>
        <v>#REF!</v>
      </c>
      <c r="BE135" s="45" t="e">
        <f t="shared" si="232"/>
        <v>#REF!</v>
      </c>
      <c r="BF135" s="45" t="e">
        <f t="shared" si="233"/>
        <v>#REF!</v>
      </c>
      <c r="BG135" s="45" t="e">
        <f t="shared" si="234"/>
        <v>#REF!</v>
      </c>
      <c r="BH135" s="45" t="e">
        <f t="shared" si="235"/>
        <v>#REF!</v>
      </c>
      <c r="BI135" s="45" t="e">
        <f t="shared" si="236"/>
        <v>#REF!</v>
      </c>
      <c r="BJ135" s="45" t="e">
        <f t="shared" si="237"/>
        <v>#REF!</v>
      </c>
      <c r="BK135" s="45"/>
      <c r="CN135" s="106" t="e">
        <f t="shared" si="267"/>
        <v>#REF!</v>
      </c>
      <c r="CO135" s="106">
        <v>134</v>
      </c>
      <c r="CP135" s="101" t="e">
        <f t="shared" si="268"/>
        <v>#REF!</v>
      </c>
      <c r="CQ135" s="101" t="e">
        <f>CP135+COUNTIF($CP$2:CP135,CP135)-1</f>
        <v>#REF!</v>
      </c>
      <c r="CR135" s="103" t="str">
        <f t="shared" si="238"/>
        <v>Marshall Islands</v>
      </c>
      <c r="CS135" s="71" t="e">
        <f t="shared" si="269"/>
        <v>#REF!</v>
      </c>
      <c r="CT135" s="45" t="e">
        <f t="shared" si="239"/>
        <v>#REF!</v>
      </c>
      <c r="CU135" s="45" t="e">
        <f t="shared" si="240"/>
        <v>#REF!</v>
      </c>
      <c r="CV135" s="45" t="e">
        <f t="shared" si="241"/>
        <v>#REF!</v>
      </c>
      <c r="CW135" s="45" t="e">
        <f t="shared" si="242"/>
        <v>#REF!</v>
      </c>
      <c r="CX135" s="45" t="e">
        <f t="shared" si="243"/>
        <v>#REF!</v>
      </c>
      <c r="CY135" s="45" t="e">
        <f t="shared" si="244"/>
        <v>#REF!</v>
      </c>
      <c r="CZ135" s="45" t="e">
        <f t="shared" si="245"/>
        <v>#REF!</v>
      </c>
      <c r="DA135" s="45" t="e">
        <f t="shared" si="246"/>
        <v>#REF!</v>
      </c>
      <c r="DB135" s="45" t="e">
        <f t="shared" si="247"/>
        <v>#REF!</v>
      </c>
      <c r="DC135" s="45" t="e">
        <f t="shared" si="248"/>
        <v>#REF!</v>
      </c>
      <c r="DD135" s="45" t="e">
        <f t="shared" si="249"/>
        <v>#REF!</v>
      </c>
      <c r="DE135" s="45" t="e">
        <f t="shared" si="250"/>
        <v>#REF!</v>
      </c>
      <c r="DF135" s="45" t="e">
        <f t="shared" si="251"/>
        <v>#REF!</v>
      </c>
      <c r="DG135" s="45" t="e">
        <f t="shared" si="252"/>
        <v>#REF!</v>
      </c>
      <c r="DH135" s="45" t="e">
        <f t="shared" si="253"/>
        <v>#REF!</v>
      </c>
      <c r="DI135" s="45" t="e">
        <f t="shared" si="254"/>
        <v>#REF!</v>
      </c>
      <c r="DJ135" s="45" t="e">
        <f t="shared" si="255"/>
        <v>#REF!</v>
      </c>
      <c r="DK135" s="45" t="e">
        <f t="shared" si="256"/>
        <v>#REF!</v>
      </c>
      <c r="DL135" s="45" t="e">
        <f t="shared" si="257"/>
        <v>#REF!</v>
      </c>
      <c r="DM135" s="45" t="e">
        <f t="shared" si="258"/>
        <v>#REF!</v>
      </c>
      <c r="DN135" s="45" t="e">
        <f t="shared" si="259"/>
        <v>#REF!</v>
      </c>
      <c r="DO135" s="45" t="e">
        <f t="shared" si="260"/>
        <v>#REF!</v>
      </c>
      <c r="DP135" s="45" t="e">
        <f t="shared" si="261"/>
        <v>#REF!</v>
      </c>
      <c r="DQ135" s="45" t="e">
        <f t="shared" si="262"/>
        <v>#REF!</v>
      </c>
    </row>
    <row r="136" spans="1:121">
      <c r="A136" s="101">
        <v>135</v>
      </c>
      <c r="B136" s="135" t="e">
        <f t="shared" si="263"/>
        <v>#REF!</v>
      </c>
      <c r="C136" s="136" t="e">
        <f>B136+COUNTIF(B$2:$B136,B136)-1</f>
        <v>#REF!</v>
      </c>
      <c r="D136" s="137" t="str">
        <f>Tables!AI136</f>
        <v>Martinique</v>
      </c>
      <c r="E136" s="138" t="e">
        <f t="shared" si="264"/>
        <v>#REF!</v>
      </c>
      <c r="F136" s="47" t="e">
        <f>SUMIFS(#REF!,#REF!,'Graph Tables'!$D136)</f>
        <v>#REF!</v>
      </c>
      <c r="G136" s="47" t="e">
        <f>SUMIFS(#REF!,#REF!,'Graph Tables'!$D136)</f>
        <v>#REF!</v>
      </c>
      <c r="H136" s="47" t="e">
        <f>SUMIFS(#REF!,#REF!,'Graph Tables'!$D136)</f>
        <v>#REF!</v>
      </c>
      <c r="I136" s="47" t="e">
        <f>SUMIFS(#REF!,#REF!,'Graph Tables'!$D136)</f>
        <v>#REF!</v>
      </c>
      <c r="J136" s="47" t="e">
        <f>SUMIFS(#REF!,#REF!,'Graph Tables'!$D136)</f>
        <v>#REF!</v>
      </c>
      <c r="K136" s="47" t="e">
        <f>SUMIFS(#REF!,#REF!,'Graph Tables'!$D136)</f>
        <v>#REF!</v>
      </c>
      <c r="L136" s="47" t="e">
        <f>SUMIFS(#REF!,#REF!,'Graph Tables'!$D136)</f>
        <v>#REF!</v>
      </c>
      <c r="M136" s="47" t="e">
        <f>SUMIFS(#REF!,#REF!,'Graph Tables'!$D136)</f>
        <v>#REF!</v>
      </c>
      <c r="N136" s="47" t="e">
        <f>SUMIFS(#REF!,#REF!,'Graph Tables'!$D136)</f>
        <v>#REF!</v>
      </c>
      <c r="O136" s="47" t="e">
        <f>SUMIFS(#REF!,#REF!,'Graph Tables'!$D136)</f>
        <v>#REF!</v>
      </c>
      <c r="P136" s="47" t="e">
        <f>SUMIFS(#REF!,#REF!,'Graph Tables'!$D136)</f>
        <v>#REF!</v>
      </c>
      <c r="Q136" s="47" t="e">
        <f>SUMIFS(#REF!,#REF!,'Graph Tables'!$D136)</f>
        <v>#REF!</v>
      </c>
      <c r="R136" s="47" t="e">
        <f>SUMIFS(#REF!,#REF!,'Graph Tables'!$D136)</f>
        <v>#REF!</v>
      </c>
      <c r="S136" s="47" t="e">
        <f>SUMIFS(#REF!,#REF!,'Graph Tables'!$D136)</f>
        <v>#REF!</v>
      </c>
      <c r="T136" s="47" t="e">
        <f>SUMIFS(#REF!,#REF!,'Graph Tables'!$D136)</f>
        <v>#REF!</v>
      </c>
      <c r="U136" s="47" t="e">
        <f>SUMIFS(#REF!,#REF!,'Graph Tables'!$D136)</f>
        <v>#REF!</v>
      </c>
      <c r="V136" s="47" t="e">
        <f>SUMIFS(#REF!,#REF!,'Graph Tables'!$D136)</f>
        <v>#REF!</v>
      </c>
      <c r="W136" s="47" t="e">
        <f>SUMIFS(#REF!,#REF!,'Graph Tables'!$D136)</f>
        <v>#REF!</v>
      </c>
      <c r="X136" s="47" t="e">
        <f>SUMIFS(#REF!,#REF!,'Graph Tables'!$D136)</f>
        <v>#REF!</v>
      </c>
      <c r="Y136" s="47" t="e">
        <f>SUMIFS(#REF!,#REF!,'Graph Tables'!$D136)</f>
        <v>#REF!</v>
      </c>
      <c r="Z136" s="47" t="e">
        <f>SUMIFS(#REF!,#REF!,'Graph Tables'!$D136)</f>
        <v>#REF!</v>
      </c>
      <c r="AA136" s="47" t="e">
        <f>SUMIFS(#REF!,#REF!,'Graph Tables'!$D136)</f>
        <v>#REF!</v>
      </c>
      <c r="AB136" s="47" t="e">
        <f>SUMIFS(#REF!,#REF!,'Graph Tables'!$D136)</f>
        <v>#REF!</v>
      </c>
      <c r="AC136" s="47" t="e">
        <f>SUMIFS(#REF!,#REF!,'Graph Tables'!$D136)</f>
        <v>#REF!</v>
      </c>
      <c r="AD136" s="47"/>
      <c r="AH136" s="47"/>
      <c r="AI136" s="101" t="e">
        <f t="shared" si="265"/>
        <v>#REF!</v>
      </c>
      <c r="AJ136" s="101" t="e">
        <f>AI136+COUNTIF(AI$2:$AI136,AI136)-1</f>
        <v>#REF!</v>
      </c>
      <c r="AK136" s="103" t="str">
        <f t="shared" si="213"/>
        <v>Martinique</v>
      </c>
      <c r="AL136" s="71" t="e">
        <f t="shared" si="266"/>
        <v>#REF!</v>
      </c>
      <c r="AM136" s="45" t="e">
        <f t="shared" si="214"/>
        <v>#REF!</v>
      </c>
      <c r="AN136" s="45" t="e">
        <f t="shared" si="215"/>
        <v>#REF!</v>
      </c>
      <c r="AO136" s="45" t="e">
        <f t="shared" si="216"/>
        <v>#REF!</v>
      </c>
      <c r="AP136" s="45" t="e">
        <f t="shared" si="217"/>
        <v>#REF!</v>
      </c>
      <c r="AQ136" s="45" t="e">
        <f t="shared" si="218"/>
        <v>#REF!</v>
      </c>
      <c r="AR136" s="45" t="e">
        <f t="shared" si="219"/>
        <v>#REF!</v>
      </c>
      <c r="AS136" s="45" t="e">
        <f t="shared" si="220"/>
        <v>#REF!</v>
      </c>
      <c r="AT136" s="45" t="e">
        <f t="shared" si="221"/>
        <v>#REF!</v>
      </c>
      <c r="AU136" s="45" t="e">
        <f t="shared" si="222"/>
        <v>#REF!</v>
      </c>
      <c r="AV136" s="45" t="e">
        <f t="shared" si="223"/>
        <v>#REF!</v>
      </c>
      <c r="AW136" s="45" t="e">
        <f t="shared" si="224"/>
        <v>#REF!</v>
      </c>
      <c r="AX136" s="45" t="e">
        <f t="shared" si="225"/>
        <v>#REF!</v>
      </c>
      <c r="AY136" s="45" t="e">
        <f t="shared" si="226"/>
        <v>#REF!</v>
      </c>
      <c r="AZ136" s="45" t="e">
        <f t="shared" si="227"/>
        <v>#REF!</v>
      </c>
      <c r="BA136" s="45" t="e">
        <f t="shared" si="228"/>
        <v>#REF!</v>
      </c>
      <c r="BB136" s="45" t="e">
        <f t="shared" si="229"/>
        <v>#REF!</v>
      </c>
      <c r="BC136" s="45" t="e">
        <f t="shared" si="230"/>
        <v>#REF!</v>
      </c>
      <c r="BD136" s="45" t="e">
        <f t="shared" si="231"/>
        <v>#REF!</v>
      </c>
      <c r="BE136" s="45" t="e">
        <f t="shared" si="232"/>
        <v>#REF!</v>
      </c>
      <c r="BF136" s="45" t="e">
        <f t="shared" si="233"/>
        <v>#REF!</v>
      </c>
      <c r="BG136" s="45" t="e">
        <f t="shared" si="234"/>
        <v>#REF!</v>
      </c>
      <c r="BH136" s="45" t="e">
        <f t="shared" si="235"/>
        <v>#REF!</v>
      </c>
      <c r="BI136" s="45" t="e">
        <f t="shared" si="236"/>
        <v>#REF!</v>
      </c>
      <c r="BJ136" s="45" t="e">
        <f t="shared" si="237"/>
        <v>#REF!</v>
      </c>
      <c r="BK136" s="45"/>
      <c r="CN136" s="106" t="e">
        <f t="shared" si="267"/>
        <v>#REF!</v>
      </c>
      <c r="CO136" s="106">
        <v>135</v>
      </c>
      <c r="CP136" s="101" t="e">
        <f t="shared" si="268"/>
        <v>#REF!</v>
      </c>
      <c r="CQ136" s="101" t="e">
        <f>CP136+COUNTIF($CP$2:CP136,CP136)-1</f>
        <v>#REF!</v>
      </c>
      <c r="CR136" s="103" t="str">
        <f t="shared" si="238"/>
        <v>Martinique</v>
      </c>
      <c r="CS136" s="71" t="e">
        <f t="shared" si="269"/>
        <v>#REF!</v>
      </c>
      <c r="CT136" s="45" t="e">
        <f t="shared" si="239"/>
        <v>#REF!</v>
      </c>
      <c r="CU136" s="45" t="e">
        <f t="shared" si="240"/>
        <v>#REF!</v>
      </c>
      <c r="CV136" s="45" t="e">
        <f t="shared" si="241"/>
        <v>#REF!</v>
      </c>
      <c r="CW136" s="45" t="e">
        <f t="shared" si="242"/>
        <v>#REF!</v>
      </c>
      <c r="CX136" s="45" t="e">
        <f t="shared" si="243"/>
        <v>#REF!</v>
      </c>
      <c r="CY136" s="45" t="e">
        <f t="shared" si="244"/>
        <v>#REF!</v>
      </c>
      <c r="CZ136" s="45" t="e">
        <f t="shared" si="245"/>
        <v>#REF!</v>
      </c>
      <c r="DA136" s="45" t="e">
        <f t="shared" si="246"/>
        <v>#REF!</v>
      </c>
      <c r="DB136" s="45" t="e">
        <f t="shared" si="247"/>
        <v>#REF!</v>
      </c>
      <c r="DC136" s="45" t="e">
        <f t="shared" si="248"/>
        <v>#REF!</v>
      </c>
      <c r="DD136" s="45" t="e">
        <f t="shared" si="249"/>
        <v>#REF!</v>
      </c>
      <c r="DE136" s="45" t="e">
        <f t="shared" si="250"/>
        <v>#REF!</v>
      </c>
      <c r="DF136" s="45" t="e">
        <f t="shared" si="251"/>
        <v>#REF!</v>
      </c>
      <c r="DG136" s="45" t="e">
        <f t="shared" si="252"/>
        <v>#REF!</v>
      </c>
      <c r="DH136" s="45" t="e">
        <f t="shared" si="253"/>
        <v>#REF!</v>
      </c>
      <c r="DI136" s="45" t="e">
        <f t="shared" si="254"/>
        <v>#REF!</v>
      </c>
      <c r="DJ136" s="45" t="e">
        <f t="shared" si="255"/>
        <v>#REF!</v>
      </c>
      <c r="DK136" s="45" t="e">
        <f t="shared" si="256"/>
        <v>#REF!</v>
      </c>
      <c r="DL136" s="45" t="e">
        <f t="shared" si="257"/>
        <v>#REF!</v>
      </c>
      <c r="DM136" s="45" t="e">
        <f t="shared" si="258"/>
        <v>#REF!</v>
      </c>
      <c r="DN136" s="45" t="e">
        <f t="shared" si="259"/>
        <v>#REF!</v>
      </c>
      <c r="DO136" s="45" t="e">
        <f t="shared" si="260"/>
        <v>#REF!</v>
      </c>
      <c r="DP136" s="45" t="e">
        <f t="shared" si="261"/>
        <v>#REF!</v>
      </c>
      <c r="DQ136" s="45" t="e">
        <f t="shared" si="262"/>
        <v>#REF!</v>
      </c>
    </row>
    <row r="137" spans="1:121">
      <c r="A137" s="101">
        <v>136</v>
      </c>
      <c r="B137" s="135" t="e">
        <f t="shared" si="263"/>
        <v>#REF!</v>
      </c>
      <c r="C137" s="136" t="e">
        <f>B137+COUNTIF(B$2:$B137,B137)-1</f>
        <v>#REF!</v>
      </c>
      <c r="D137" s="137" t="str">
        <f>Tables!AI137</f>
        <v>Mauritania</v>
      </c>
      <c r="E137" s="138" t="e">
        <f t="shared" si="264"/>
        <v>#REF!</v>
      </c>
      <c r="F137" s="47" t="e">
        <f>SUMIFS(#REF!,#REF!,'Graph Tables'!$D137)</f>
        <v>#REF!</v>
      </c>
      <c r="G137" s="47" t="e">
        <f>SUMIFS(#REF!,#REF!,'Graph Tables'!$D137)</f>
        <v>#REF!</v>
      </c>
      <c r="H137" s="47" t="e">
        <f>SUMIFS(#REF!,#REF!,'Graph Tables'!$D137)</f>
        <v>#REF!</v>
      </c>
      <c r="I137" s="47" t="e">
        <f>SUMIFS(#REF!,#REF!,'Graph Tables'!$D137)</f>
        <v>#REF!</v>
      </c>
      <c r="J137" s="47" t="e">
        <f>SUMIFS(#REF!,#REF!,'Graph Tables'!$D137)</f>
        <v>#REF!</v>
      </c>
      <c r="K137" s="47" t="e">
        <f>SUMIFS(#REF!,#REF!,'Graph Tables'!$D137)</f>
        <v>#REF!</v>
      </c>
      <c r="L137" s="47" t="e">
        <f>SUMIFS(#REF!,#REF!,'Graph Tables'!$D137)</f>
        <v>#REF!</v>
      </c>
      <c r="M137" s="47" t="e">
        <f>SUMIFS(#REF!,#REF!,'Graph Tables'!$D137)</f>
        <v>#REF!</v>
      </c>
      <c r="N137" s="47" t="e">
        <f>SUMIFS(#REF!,#REF!,'Graph Tables'!$D137)</f>
        <v>#REF!</v>
      </c>
      <c r="O137" s="47" t="e">
        <f>SUMIFS(#REF!,#REF!,'Graph Tables'!$D137)</f>
        <v>#REF!</v>
      </c>
      <c r="P137" s="47" t="e">
        <f>SUMIFS(#REF!,#REF!,'Graph Tables'!$D137)</f>
        <v>#REF!</v>
      </c>
      <c r="Q137" s="47" t="e">
        <f>SUMIFS(#REF!,#REF!,'Graph Tables'!$D137)</f>
        <v>#REF!</v>
      </c>
      <c r="R137" s="47" t="e">
        <f>SUMIFS(#REF!,#REF!,'Graph Tables'!$D137)</f>
        <v>#REF!</v>
      </c>
      <c r="S137" s="47" t="e">
        <f>SUMIFS(#REF!,#REF!,'Graph Tables'!$D137)</f>
        <v>#REF!</v>
      </c>
      <c r="T137" s="47" t="e">
        <f>SUMIFS(#REF!,#REF!,'Graph Tables'!$D137)</f>
        <v>#REF!</v>
      </c>
      <c r="U137" s="47" t="e">
        <f>SUMIFS(#REF!,#REF!,'Graph Tables'!$D137)</f>
        <v>#REF!</v>
      </c>
      <c r="V137" s="47" t="e">
        <f>SUMIFS(#REF!,#REF!,'Graph Tables'!$D137)</f>
        <v>#REF!</v>
      </c>
      <c r="W137" s="47" t="e">
        <f>SUMIFS(#REF!,#REF!,'Graph Tables'!$D137)</f>
        <v>#REF!</v>
      </c>
      <c r="X137" s="47" t="e">
        <f>SUMIFS(#REF!,#REF!,'Graph Tables'!$D137)</f>
        <v>#REF!</v>
      </c>
      <c r="Y137" s="47" t="e">
        <f>SUMIFS(#REF!,#REF!,'Graph Tables'!$D137)</f>
        <v>#REF!</v>
      </c>
      <c r="Z137" s="47" t="e">
        <f>SUMIFS(#REF!,#REF!,'Graph Tables'!$D137)</f>
        <v>#REF!</v>
      </c>
      <c r="AA137" s="47" t="e">
        <f>SUMIFS(#REF!,#REF!,'Graph Tables'!$D137)</f>
        <v>#REF!</v>
      </c>
      <c r="AB137" s="47" t="e">
        <f>SUMIFS(#REF!,#REF!,'Graph Tables'!$D137)</f>
        <v>#REF!</v>
      </c>
      <c r="AC137" s="47" t="e">
        <f>SUMIFS(#REF!,#REF!,'Graph Tables'!$D137)</f>
        <v>#REF!</v>
      </c>
      <c r="AD137" s="47"/>
      <c r="AH137" s="47"/>
      <c r="AI137" s="101" t="e">
        <f t="shared" si="265"/>
        <v>#REF!</v>
      </c>
      <c r="AJ137" s="101" t="e">
        <f>AI137+COUNTIF(AI$2:$AI137,AI137)-1</f>
        <v>#REF!</v>
      </c>
      <c r="AK137" s="103" t="str">
        <f t="shared" si="213"/>
        <v>Mauritania</v>
      </c>
      <c r="AL137" s="71" t="e">
        <f t="shared" si="266"/>
        <v>#REF!</v>
      </c>
      <c r="AM137" s="45" t="e">
        <f t="shared" si="214"/>
        <v>#REF!</v>
      </c>
      <c r="AN137" s="45" t="e">
        <f t="shared" si="215"/>
        <v>#REF!</v>
      </c>
      <c r="AO137" s="45" t="e">
        <f t="shared" si="216"/>
        <v>#REF!</v>
      </c>
      <c r="AP137" s="45" t="e">
        <f t="shared" si="217"/>
        <v>#REF!</v>
      </c>
      <c r="AQ137" s="45" t="e">
        <f t="shared" si="218"/>
        <v>#REF!</v>
      </c>
      <c r="AR137" s="45" t="e">
        <f t="shared" si="219"/>
        <v>#REF!</v>
      </c>
      <c r="AS137" s="45" t="e">
        <f t="shared" si="220"/>
        <v>#REF!</v>
      </c>
      <c r="AT137" s="45" t="e">
        <f t="shared" si="221"/>
        <v>#REF!</v>
      </c>
      <c r="AU137" s="45" t="e">
        <f t="shared" si="222"/>
        <v>#REF!</v>
      </c>
      <c r="AV137" s="45" t="e">
        <f t="shared" si="223"/>
        <v>#REF!</v>
      </c>
      <c r="AW137" s="45" t="e">
        <f t="shared" si="224"/>
        <v>#REF!</v>
      </c>
      <c r="AX137" s="45" t="e">
        <f t="shared" si="225"/>
        <v>#REF!</v>
      </c>
      <c r="AY137" s="45" t="e">
        <f t="shared" si="226"/>
        <v>#REF!</v>
      </c>
      <c r="AZ137" s="45" t="e">
        <f t="shared" si="227"/>
        <v>#REF!</v>
      </c>
      <c r="BA137" s="45" t="e">
        <f t="shared" si="228"/>
        <v>#REF!</v>
      </c>
      <c r="BB137" s="45" t="e">
        <f t="shared" si="229"/>
        <v>#REF!</v>
      </c>
      <c r="BC137" s="45" t="e">
        <f t="shared" si="230"/>
        <v>#REF!</v>
      </c>
      <c r="BD137" s="45" t="e">
        <f t="shared" si="231"/>
        <v>#REF!</v>
      </c>
      <c r="BE137" s="45" t="e">
        <f t="shared" si="232"/>
        <v>#REF!</v>
      </c>
      <c r="BF137" s="45" t="e">
        <f t="shared" si="233"/>
        <v>#REF!</v>
      </c>
      <c r="BG137" s="45" t="e">
        <f t="shared" si="234"/>
        <v>#REF!</v>
      </c>
      <c r="BH137" s="45" t="e">
        <f t="shared" si="235"/>
        <v>#REF!</v>
      </c>
      <c r="BI137" s="45" t="e">
        <f t="shared" si="236"/>
        <v>#REF!</v>
      </c>
      <c r="BJ137" s="45" t="e">
        <f t="shared" si="237"/>
        <v>#REF!</v>
      </c>
      <c r="BK137" s="45"/>
      <c r="CN137" s="106" t="e">
        <f t="shared" si="267"/>
        <v>#REF!</v>
      </c>
      <c r="CO137" s="106">
        <v>136</v>
      </c>
      <c r="CP137" s="101" t="e">
        <f t="shared" si="268"/>
        <v>#REF!</v>
      </c>
      <c r="CQ137" s="101" t="e">
        <f>CP137+COUNTIF($CP$2:CP137,CP137)-1</f>
        <v>#REF!</v>
      </c>
      <c r="CR137" s="103" t="str">
        <f t="shared" si="238"/>
        <v>Mauritania</v>
      </c>
      <c r="CS137" s="71" t="e">
        <f t="shared" si="269"/>
        <v>#REF!</v>
      </c>
      <c r="CT137" s="45" t="e">
        <f t="shared" si="239"/>
        <v>#REF!</v>
      </c>
      <c r="CU137" s="45" t="e">
        <f t="shared" si="240"/>
        <v>#REF!</v>
      </c>
      <c r="CV137" s="45" t="e">
        <f t="shared" si="241"/>
        <v>#REF!</v>
      </c>
      <c r="CW137" s="45" t="e">
        <f t="shared" si="242"/>
        <v>#REF!</v>
      </c>
      <c r="CX137" s="45" t="e">
        <f t="shared" si="243"/>
        <v>#REF!</v>
      </c>
      <c r="CY137" s="45" t="e">
        <f t="shared" si="244"/>
        <v>#REF!</v>
      </c>
      <c r="CZ137" s="45" t="e">
        <f t="shared" si="245"/>
        <v>#REF!</v>
      </c>
      <c r="DA137" s="45" t="e">
        <f t="shared" si="246"/>
        <v>#REF!</v>
      </c>
      <c r="DB137" s="45" t="e">
        <f t="shared" si="247"/>
        <v>#REF!</v>
      </c>
      <c r="DC137" s="45" t="e">
        <f t="shared" si="248"/>
        <v>#REF!</v>
      </c>
      <c r="DD137" s="45" t="e">
        <f t="shared" si="249"/>
        <v>#REF!</v>
      </c>
      <c r="DE137" s="45" t="e">
        <f t="shared" si="250"/>
        <v>#REF!</v>
      </c>
      <c r="DF137" s="45" t="e">
        <f t="shared" si="251"/>
        <v>#REF!</v>
      </c>
      <c r="DG137" s="45" t="e">
        <f t="shared" si="252"/>
        <v>#REF!</v>
      </c>
      <c r="DH137" s="45" t="e">
        <f t="shared" si="253"/>
        <v>#REF!</v>
      </c>
      <c r="DI137" s="45" t="e">
        <f t="shared" si="254"/>
        <v>#REF!</v>
      </c>
      <c r="DJ137" s="45" t="e">
        <f t="shared" si="255"/>
        <v>#REF!</v>
      </c>
      <c r="DK137" s="45" t="e">
        <f t="shared" si="256"/>
        <v>#REF!</v>
      </c>
      <c r="DL137" s="45" t="e">
        <f t="shared" si="257"/>
        <v>#REF!</v>
      </c>
      <c r="DM137" s="45" t="e">
        <f t="shared" si="258"/>
        <v>#REF!</v>
      </c>
      <c r="DN137" s="45" t="e">
        <f t="shared" si="259"/>
        <v>#REF!</v>
      </c>
      <c r="DO137" s="45" t="e">
        <f t="shared" si="260"/>
        <v>#REF!</v>
      </c>
      <c r="DP137" s="45" t="e">
        <f t="shared" si="261"/>
        <v>#REF!</v>
      </c>
      <c r="DQ137" s="45" t="e">
        <f t="shared" si="262"/>
        <v>#REF!</v>
      </c>
    </row>
    <row r="138" spans="1:121">
      <c r="A138" s="101">
        <v>137</v>
      </c>
      <c r="B138" s="135" t="e">
        <f t="shared" si="263"/>
        <v>#REF!</v>
      </c>
      <c r="C138" s="136" t="e">
        <f>B138+COUNTIF(B$2:$B138,B138)-1</f>
        <v>#REF!</v>
      </c>
      <c r="D138" s="137" t="str">
        <f>Tables!AI138</f>
        <v>Mauritius</v>
      </c>
      <c r="E138" s="138" t="e">
        <f t="shared" si="264"/>
        <v>#REF!</v>
      </c>
      <c r="F138" s="47" t="e">
        <f>SUMIFS(#REF!,#REF!,'Graph Tables'!$D138)</f>
        <v>#REF!</v>
      </c>
      <c r="G138" s="47" t="e">
        <f>SUMIFS(#REF!,#REF!,'Graph Tables'!$D138)</f>
        <v>#REF!</v>
      </c>
      <c r="H138" s="47" t="e">
        <f>SUMIFS(#REF!,#REF!,'Graph Tables'!$D138)</f>
        <v>#REF!</v>
      </c>
      <c r="I138" s="47" t="e">
        <f>SUMIFS(#REF!,#REF!,'Graph Tables'!$D138)</f>
        <v>#REF!</v>
      </c>
      <c r="J138" s="47" t="e">
        <f>SUMIFS(#REF!,#REF!,'Graph Tables'!$D138)</f>
        <v>#REF!</v>
      </c>
      <c r="K138" s="47" t="e">
        <f>SUMIFS(#REF!,#REF!,'Graph Tables'!$D138)</f>
        <v>#REF!</v>
      </c>
      <c r="L138" s="47" t="e">
        <f>SUMIFS(#REF!,#REF!,'Graph Tables'!$D138)</f>
        <v>#REF!</v>
      </c>
      <c r="M138" s="47" t="e">
        <f>SUMIFS(#REF!,#REF!,'Graph Tables'!$D138)</f>
        <v>#REF!</v>
      </c>
      <c r="N138" s="47" t="e">
        <f>SUMIFS(#REF!,#REF!,'Graph Tables'!$D138)</f>
        <v>#REF!</v>
      </c>
      <c r="O138" s="47" t="e">
        <f>SUMIFS(#REF!,#REF!,'Graph Tables'!$D138)</f>
        <v>#REF!</v>
      </c>
      <c r="P138" s="47" t="e">
        <f>SUMIFS(#REF!,#REF!,'Graph Tables'!$D138)</f>
        <v>#REF!</v>
      </c>
      <c r="Q138" s="47" t="e">
        <f>SUMIFS(#REF!,#REF!,'Graph Tables'!$D138)</f>
        <v>#REF!</v>
      </c>
      <c r="R138" s="47" t="e">
        <f>SUMIFS(#REF!,#REF!,'Graph Tables'!$D138)</f>
        <v>#REF!</v>
      </c>
      <c r="S138" s="47" t="e">
        <f>SUMIFS(#REF!,#REF!,'Graph Tables'!$D138)</f>
        <v>#REF!</v>
      </c>
      <c r="T138" s="47" t="e">
        <f>SUMIFS(#REF!,#REF!,'Graph Tables'!$D138)</f>
        <v>#REF!</v>
      </c>
      <c r="U138" s="47" t="e">
        <f>SUMIFS(#REF!,#REF!,'Graph Tables'!$D138)</f>
        <v>#REF!</v>
      </c>
      <c r="V138" s="47" t="e">
        <f>SUMIFS(#REF!,#REF!,'Graph Tables'!$D138)</f>
        <v>#REF!</v>
      </c>
      <c r="W138" s="47" t="e">
        <f>SUMIFS(#REF!,#REF!,'Graph Tables'!$D138)</f>
        <v>#REF!</v>
      </c>
      <c r="X138" s="47" t="e">
        <f>SUMIFS(#REF!,#REF!,'Graph Tables'!$D138)</f>
        <v>#REF!</v>
      </c>
      <c r="Y138" s="47" t="e">
        <f>SUMIFS(#REF!,#REF!,'Graph Tables'!$D138)</f>
        <v>#REF!</v>
      </c>
      <c r="Z138" s="47" t="e">
        <f>SUMIFS(#REF!,#REF!,'Graph Tables'!$D138)</f>
        <v>#REF!</v>
      </c>
      <c r="AA138" s="47" t="e">
        <f>SUMIFS(#REF!,#REF!,'Graph Tables'!$D138)</f>
        <v>#REF!</v>
      </c>
      <c r="AB138" s="47" t="e">
        <f>SUMIFS(#REF!,#REF!,'Graph Tables'!$D138)</f>
        <v>#REF!</v>
      </c>
      <c r="AC138" s="47" t="e">
        <f>SUMIFS(#REF!,#REF!,'Graph Tables'!$D138)</f>
        <v>#REF!</v>
      </c>
      <c r="AD138" s="47"/>
      <c r="AH138" s="47"/>
      <c r="AI138" s="101" t="e">
        <f t="shared" si="265"/>
        <v>#REF!</v>
      </c>
      <c r="AJ138" s="101" t="e">
        <f>AI138+COUNTIF(AI$2:$AI138,AI138)-1</f>
        <v>#REF!</v>
      </c>
      <c r="AK138" s="103" t="str">
        <f t="shared" si="213"/>
        <v>Mauritius</v>
      </c>
      <c r="AL138" s="71" t="e">
        <f t="shared" si="266"/>
        <v>#REF!</v>
      </c>
      <c r="AM138" s="45" t="e">
        <f t="shared" si="214"/>
        <v>#REF!</v>
      </c>
      <c r="AN138" s="45" t="e">
        <f t="shared" si="215"/>
        <v>#REF!</v>
      </c>
      <c r="AO138" s="45" t="e">
        <f t="shared" si="216"/>
        <v>#REF!</v>
      </c>
      <c r="AP138" s="45" t="e">
        <f t="shared" si="217"/>
        <v>#REF!</v>
      </c>
      <c r="AQ138" s="45" t="e">
        <f t="shared" si="218"/>
        <v>#REF!</v>
      </c>
      <c r="AR138" s="45" t="e">
        <f t="shared" si="219"/>
        <v>#REF!</v>
      </c>
      <c r="AS138" s="45" t="e">
        <f t="shared" si="220"/>
        <v>#REF!</v>
      </c>
      <c r="AT138" s="45" t="e">
        <f t="shared" si="221"/>
        <v>#REF!</v>
      </c>
      <c r="AU138" s="45" t="e">
        <f t="shared" si="222"/>
        <v>#REF!</v>
      </c>
      <c r="AV138" s="45" t="e">
        <f t="shared" si="223"/>
        <v>#REF!</v>
      </c>
      <c r="AW138" s="45" t="e">
        <f t="shared" si="224"/>
        <v>#REF!</v>
      </c>
      <c r="AX138" s="45" t="e">
        <f t="shared" si="225"/>
        <v>#REF!</v>
      </c>
      <c r="AY138" s="45" t="e">
        <f t="shared" si="226"/>
        <v>#REF!</v>
      </c>
      <c r="AZ138" s="45" t="e">
        <f t="shared" si="227"/>
        <v>#REF!</v>
      </c>
      <c r="BA138" s="45" t="e">
        <f t="shared" si="228"/>
        <v>#REF!</v>
      </c>
      <c r="BB138" s="45" t="e">
        <f t="shared" si="229"/>
        <v>#REF!</v>
      </c>
      <c r="BC138" s="45" t="e">
        <f t="shared" si="230"/>
        <v>#REF!</v>
      </c>
      <c r="BD138" s="45" t="e">
        <f t="shared" si="231"/>
        <v>#REF!</v>
      </c>
      <c r="BE138" s="45" t="e">
        <f t="shared" si="232"/>
        <v>#REF!</v>
      </c>
      <c r="BF138" s="45" t="e">
        <f t="shared" si="233"/>
        <v>#REF!</v>
      </c>
      <c r="BG138" s="45" t="e">
        <f t="shared" si="234"/>
        <v>#REF!</v>
      </c>
      <c r="BH138" s="45" t="e">
        <f t="shared" si="235"/>
        <v>#REF!</v>
      </c>
      <c r="BI138" s="45" t="e">
        <f t="shared" si="236"/>
        <v>#REF!</v>
      </c>
      <c r="BJ138" s="45" t="e">
        <f t="shared" si="237"/>
        <v>#REF!</v>
      </c>
      <c r="BK138" s="45"/>
      <c r="CN138" s="106" t="e">
        <f t="shared" si="267"/>
        <v>#REF!</v>
      </c>
      <c r="CO138" s="106">
        <v>137</v>
      </c>
      <c r="CP138" s="101" t="e">
        <f t="shared" si="268"/>
        <v>#REF!</v>
      </c>
      <c r="CQ138" s="101" t="e">
        <f>CP138+COUNTIF($CP$2:CP138,CP138)-1</f>
        <v>#REF!</v>
      </c>
      <c r="CR138" s="103" t="str">
        <f t="shared" si="238"/>
        <v>Mauritius</v>
      </c>
      <c r="CS138" s="71" t="e">
        <f t="shared" si="269"/>
        <v>#REF!</v>
      </c>
      <c r="CT138" s="45" t="e">
        <f t="shared" si="239"/>
        <v>#REF!</v>
      </c>
      <c r="CU138" s="45" t="e">
        <f t="shared" si="240"/>
        <v>#REF!</v>
      </c>
      <c r="CV138" s="45" t="e">
        <f t="shared" si="241"/>
        <v>#REF!</v>
      </c>
      <c r="CW138" s="45" t="e">
        <f t="shared" si="242"/>
        <v>#REF!</v>
      </c>
      <c r="CX138" s="45" t="e">
        <f t="shared" si="243"/>
        <v>#REF!</v>
      </c>
      <c r="CY138" s="45" t="e">
        <f t="shared" si="244"/>
        <v>#REF!</v>
      </c>
      <c r="CZ138" s="45" t="e">
        <f t="shared" si="245"/>
        <v>#REF!</v>
      </c>
      <c r="DA138" s="45" t="e">
        <f t="shared" si="246"/>
        <v>#REF!</v>
      </c>
      <c r="DB138" s="45" t="e">
        <f t="shared" si="247"/>
        <v>#REF!</v>
      </c>
      <c r="DC138" s="45" t="e">
        <f t="shared" si="248"/>
        <v>#REF!</v>
      </c>
      <c r="DD138" s="45" t="e">
        <f t="shared" si="249"/>
        <v>#REF!</v>
      </c>
      <c r="DE138" s="45" t="e">
        <f t="shared" si="250"/>
        <v>#REF!</v>
      </c>
      <c r="DF138" s="45" t="e">
        <f t="shared" si="251"/>
        <v>#REF!</v>
      </c>
      <c r="DG138" s="45" t="e">
        <f t="shared" si="252"/>
        <v>#REF!</v>
      </c>
      <c r="DH138" s="45" t="e">
        <f t="shared" si="253"/>
        <v>#REF!</v>
      </c>
      <c r="DI138" s="45" t="e">
        <f t="shared" si="254"/>
        <v>#REF!</v>
      </c>
      <c r="DJ138" s="45" t="e">
        <f t="shared" si="255"/>
        <v>#REF!</v>
      </c>
      <c r="DK138" s="45" t="e">
        <f t="shared" si="256"/>
        <v>#REF!</v>
      </c>
      <c r="DL138" s="45" t="e">
        <f t="shared" si="257"/>
        <v>#REF!</v>
      </c>
      <c r="DM138" s="45" t="e">
        <f t="shared" si="258"/>
        <v>#REF!</v>
      </c>
      <c r="DN138" s="45" t="e">
        <f t="shared" si="259"/>
        <v>#REF!</v>
      </c>
      <c r="DO138" s="45" t="e">
        <f t="shared" si="260"/>
        <v>#REF!</v>
      </c>
      <c r="DP138" s="45" t="e">
        <f t="shared" si="261"/>
        <v>#REF!</v>
      </c>
      <c r="DQ138" s="45" t="e">
        <f t="shared" si="262"/>
        <v>#REF!</v>
      </c>
    </row>
    <row r="139" spans="1:121">
      <c r="A139" s="101">
        <v>138</v>
      </c>
      <c r="B139" s="135" t="e">
        <f t="shared" si="263"/>
        <v>#REF!</v>
      </c>
      <c r="C139" s="136" t="e">
        <f>B139+COUNTIF(B$2:$B139,B139)-1</f>
        <v>#REF!</v>
      </c>
      <c r="D139" s="137" t="str">
        <f>Tables!AI139</f>
        <v>Mayotte</v>
      </c>
      <c r="E139" s="138" t="e">
        <f t="shared" si="264"/>
        <v>#REF!</v>
      </c>
      <c r="F139" s="47" t="e">
        <f>SUMIFS(#REF!,#REF!,'Graph Tables'!$D139)</f>
        <v>#REF!</v>
      </c>
      <c r="G139" s="47" t="e">
        <f>SUMIFS(#REF!,#REF!,'Graph Tables'!$D139)</f>
        <v>#REF!</v>
      </c>
      <c r="H139" s="47" t="e">
        <f>SUMIFS(#REF!,#REF!,'Graph Tables'!$D139)</f>
        <v>#REF!</v>
      </c>
      <c r="I139" s="47" t="e">
        <f>SUMIFS(#REF!,#REF!,'Graph Tables'!$D139)</f>
        <v>#REF!</v>
      </c>
      <c r="J139" s="47" t="e">
        <f>SUMIFS(#REF!,#REF!,'Graph Tables'!$D139)</f>
        <v>#REF!</v>
      </c>
      <c r="K139" s="47" t="e">
        <f>SUMIFS(#REF!,#REF!,'Graph Tables'!$D139)</f>
        <v>#REF!</v>
      </c>
      <c r="L139" s="47" t="e">
        <f>SUMIFS(#REF!,#REF!,'Graph Tables'!$D139)</f>
        <v>#REF!</v>
      </c>
      <c r="M139" s="47" t="e">
        <f>SUMIFS(#REF!,#REF!,'Graph Tables'!$D139)</f>
        <v>#REF!</v>
      </c>
      <c r="N139" s="47" t="e">
        <f>SUMIFS(#REF!,#REF!,'Graph Tables'!$D139)</f>
        <v>#REF!</v>
      </c>
      <c r="O139" s="47" t="e">
        <f>SUMIFS(#REF!,#REF!,'Graph Tables'!$D139)</f>
        <v>#REF!</v>
      </c>
      <c r="P139" s="47" t="e">
        <f>SUMIFS(#REF!,#REF!,'Graph Tables'!$D139)</f>
        <v>#REF!</v>
      </c>
      <c r="Q139" s="47" t="e">
        <f>SUMIFS(#REF!,#REF!,'Graph Tables'!$D139)</f>
        <v>#REF!</v>
      </c>
      <c r="R139" s="47" t="e">
        <f>SUMIFS(#REF!,#REF!,'Graph Tables'!$D139)</f>
        <v>#REF!</v>
      </c>
      <c r="S139" s="47" t="e">
        <f>SUMIFS(#REF!,#REF!,'Graph Tables'!$D139)</f>
        <v>#REF!</v>
      </c>
      <c r="T139" s="47" t="e">
        <f>SUMIFS(#REF!,#REF!,'Graph Tables'!$D139)</f>
        <v>#REF!</v>
      </c>
      <c r="U139" s="47" t="e">
        <f>SUMIFS(#REF!,#REF!,'Graph Tables'!$D139)</f>
        <v>#REF!</v>
      </c>
      <c r="V139" s="47" t="e">
        <f>SUMIFS(#REF!,#REF!,'Graph Tables'!$D139)</f>
        <v>#REF!</v>
      </c>
      <c r="W139" s="47" t="e">
        <f>SUMIFS(#REF!,#REF!,'Graph Tables'!$D139)</f>
        <v>#REF!</v>
      </c>
      <c r="X139" s="47" t="e">
        <f>SUMIFS(#REF!,#REF!,'Graph Tables'!$D139)</f>
        <v>#REF!</v>
      </c>
      <c r="Y139" s="47" t="e">
        <f>SUMIFS(#REF!,#REF!,'Graph Tables'!$D139)</f>
        <v>#REF!</v>
      </c>
      <c r="Z139" s="47" t="e">
        <f>SUMIFS(#REF!,#REF!,'Graph Tables'!$D139)</f>
        <v>#REF!</v>
      </c>
      <c r="AA139" s="47" t="e">
        <f>SUMIFS(#REF!,#REF!,'Graph Tables'!$D139)</f>
        <v>#REF!</v>
      </c>
      <c r="AB139" s="47" t="e">
        <f>SUMIFS(#REF!,#REF!,'Graph Tables'!$D139)</f>
        <v>#REF!</v>
      </c>
      <c r="AC139" s="47" t="e">
        <f>SUMIFS(#REF!,#REF!,'Graph Tables'!$D139)</f>
        <v>#REF!</v>
      </c>
      <c r="AD139" s="47"/>
      <c r="AH139" s="47"/>
      <c r="AI139" s="101" t="e">
        <f t="shared" si="265"/>
        <v>#REF!</v>
      </c>
      <c r="AJ139" s="101" t="e">
        <f>AI139+COUNTIF(AI$2:$AI139,AI139)-1</f>
        <v>#REF!</v>
      </c>
      <c r="AK139" s="103" t="str">
        <f t="shared" si="213"/>
        <v>Mayotte</v>
      </c>
      <c r="AL139" s="71" t="e">
        <f t="shared" si="266"/>
        <v>#REF!</v>
      </c>
      <c r="AM139" s="45" t="e">
        <f t="shared" si="214"/>
        <v>#REF!</v>
      </c>
      <c r="AN139" s="45" t="e">
        <f t="shared" si="215"/>
        <v>#REF!</v>
      </c>
      <c r="AO139" s="45" t="e">
        <f t="shared" si="216"/>
        <v>#REF!</v>
      </c>
      <c r="AP139" s="45" t="e">
        <f t="shared" si="217"/>
        <v>#REF!</v>
      </c>
      <c r="AQ139" s="45" t="e">
        <f t="shared" si="218"/>
        <v>#REF!</v>
      </c>
      <c r="AR139" s="45" t="e">
        <f t="shared" si="219"/>
        <v>#REF!</v>
      </c>
      <c r="AS139" s="45" t="e">
        <f t="shared" si="220"/>
        <v>#REF!</v>
      </c>
      <c r="AT139" s="45" t="e">
        <f t="shared" si="221"/>
        <v>#REF!</v>
      </c>
      <c r="AU139" s="45" t="e">
        <f t="shared" si="222"/>
        <v>#REF!</v>
      </c>
      <c r="AV139" s="45" t="e">
        <f t="shared" si="223"/>
        <v>#REF!</v>
      </c>
      <c r="AW139" s="45" t="e">
        <f t="shared" si="224"/>
        <v>#REF!</v>
      </c>
      <c r="AX139" s="45" t="e">
        <f t="shared" si="225"/>
        <v>#REF!</v>
      </c>
      <c r="AY139" s="45" t="e">
        <f t="shared" si="226"/>
        <v>#REF!</v>
      </c>
      <c r="AZ139" s="45" t="e">
        <f t="shared" si="227"/>
        <v>#REF!</v>
      </c>
      <c r="BA139" s="45" t="e">
        <f t="shared" si="228"/>
        <v>#REF!</v>
      </c>
      <c r="BB139" s="45" t="e">
        <f t="shared" si="229"/>
        <v>#REF!</v>
      </c>
      <c r="BC139" s="45" t="e">
        <f t="shared" si="230"/>
        <v>#REF!</v>
      </c>
      <c r="BD139" s="45" t="e">
        <f t="shared" si="231"/>
        <v>#REF!</v>
      </c>
      <c r="BE139" s="45" t="e">
        <f t="shared" si="232"/>
        <v>#REF!</v>
      </c>
      <c r="BF139" s="45" t="e">
        <f t="shared" si="233"/>
        <v>#REF!</v>
      </c>
      <c r="BG139" s="45" t="e">
        <f t="shared" si="234"/>
        <v>#REF!</v>
      </c>
      <c r="BH139" s="45" t="e">
        <f t="shared" si="235"/>
        <v>#REF!</v>
      </c>
      <c r="BI139" s="45" t="e">
        <f t="shared" si="236"/>
        <v>#REF!</v>
      </c>
      <c r="BJ139" s="45" t="e">
        <f t="shared" si="237"/>
        <v>#REF!</v>
      </c>
      <c r="BK139" s="45"/>
      <c r="CN139" s="106" t="e">
        <f t="shared" si="267"/>
        <v>#REF!</v>
      </c>
      <c r="CO139" s="106">
        <v>138</v>
      </c>
      <c r="CP139" s="101" t="e">
        <f t="shared" si="268"/>
        <v>#REF!</v>
      </c>
      <c r="CQ139" s="101" t="e">
        <f>CP139+COUNTIF($CP$2:CP139,CP139)-1</f>
        <v>#REF!</v>
      </c>
      <c r="CR139" s="103" t="str">
        <f t="shared" si="238"/>
        <v>Mayotte</v>
      </c>
      <c r="CS139" s="71" t="e">
        <f t="shared" si="269"/>
        <v>#REF!</v>
      </c>
      <c r="CT139" s="45" t="e">
        <f t="shared" si="239"/>
        <v>#REF!</v>
      </c>
      <c r="CU139" s="45" t="e">
        <f t="shared" si="240"/>
        <v>#REF!</v>
      </c>
      <c r="CV139" s="45" t="e">
        <f t="shared" si="241"/>
        <v>#REF!</v>
      </c>
      <c r="CW139" s="45" t="e">
        <f t="shared" si="242"/>
        <v>#REF!</v>
      </c>
      <c r="CX139" s="45" t="e">
        <f t="shared" si="243"/>
        <v>#REF!</v>
      </c>
      <c r="CY139" s="45" t="e">
        <f t="shared" si="244"/>
        <v>#REF!</v>
      </c>
      <c r="CZ139" s="45" t="e">
        <f t="shared" si="245"/>
        <v>#REF!</v>
      </c>
      <c r="DA139" s="45" t="e">
        <f t="shared" si="246"/>
        <v>#REF!</v>
      </c>
      <c r="DB139" s="45" t="e">
        <f t="shared" si="247"/>
        <v>#REF!</v>
      </c>
      <c r="DC139" s="45" t="e">
        <f t="shared" si="248"/>
        <v>#REF!</v>
      </c>
      <c r="DD139" s="45" t="e">
        <f t="shared" si="249"/>
        <v>#REF!</v>
      </c>
      <c r="DE139" s="45" t="e">
        <f t="shared" si="250"/>
        <v>#REF!</v>
      </c>
      <c r="DF139" s="45" t="e">
        <f t="shared" si="251"/>
        <v>#REF!</v>
      </c>
      <c r="DG139" s="45" t="e">
        <f t="shared" si="252"/>
        <v>#REF!</v>
      </c>
      <c r="DH139" s="45" t="e">
        <f t="shared" si="253"/>
        <v>#REF!</v>
      </c>
      <c r="DI139" s="45" t="e">
        <f t="shared" si="254"/>
        <v>#REF!</v>
      </c>
      <c r="DJ139" s="45" t="e">
        <f t="shared" si="255"/>
        <v>#REF!</v>
      </c>
      <c r="DK139" s="45" t="e">
        <f t="shared" si="256"/>
        <v>#REF!</v>
      </c>
      <c r="DL139" s="45" t="e">
        <f t="shared" si="257"/>
        <v>#REF!</v>
      </c>
      <c r="DM139" s="45" t="e">
        <f t="shared" si="258"/>
        <v>#REF!</v>
      </c>
      <c r="DN139" s="45" t="e">
        <f t="shared" si="259"/>
        <v>#REF!</v>
      </c>
      <c r="DO139" s="45" t="e">
        <f t="shared" si="260"/>
        <v>#REF!</v>
      </c>
      <c r="DP139" s="45" t="e">
        <f t="shared" si="261"/>
        <v>#REF!</v>
      </c>
      <c r="DQ139" s="45" t="e">
        <f t="shared" si="262"/>
        <v>#REF!</v>
      </c>
    </row>
    <row r="140" spans="1:121">
      <c r="A140" s="101">
        <v>139</v>
      </c>
      <c r="B140" s="135" t="e">
        <f t="shared" si="263"/>
        <v>#REF!</v>
      </c>
      <c r="C140" s="136" t="e">
        <f>B140+COUNTIF(B$2:$B140,B140)-1</f>
        <v>#REF!</v>
      </c>
      <c r="D140" s="137" t="str">
        <f>Tables!AI140</f>
        <v>Mexico</v>
      </c>
      <c r="E140" s="138" t="e">
        <f t="shared" si="264"/>
        <v>#REF!</v>
      </c>
      <c r="F140" s="47" t="e">
        <f>SUMIFS(#REF!,#REF!,'Graph Tables'!$D140)</f>
        <v>#REF!</v>
      </c>
      <c r="G140" s="47" t="e">
        <f>SUMIFS(#REF!,#REF!,'Graph Tables'!$D140)</f>
        <v>#REF!</v>
      </c>
      <c r="H140" s="47" t="e">
        <f>SUMIFS(#REF!,#REF!,'Graph Tables'!$D140)</f>
        <v>#REF!</v>
      </c>
      <c r="I140" s="47" t="e">
        <f>SUMIFS(#REF!,#REF!,'Graph Tables'!$D140)</f>
        <v>#REF!</v>
      </c>
      <c r="J140" s="47" t="e">
        <f>SUMIFS(#REF!,#REF!,'Graph Tables'!$D140)</f>
        <v>#REF!</v>
      </c>
      <c r="K140" s="47" t="e">
        <f>SUMIFS(#REF!,#REF!,'Graph Tables'!$D140)</f>
        <v>#REF!</v>
      </c>
      <c r="L140" s="47" t="e">
        <f>SUMIFS(#REF!,#REF!,'Graph Tables'!$D140)</f>
        <v>#REF!</v>
      </c>
      <c r="M140" s="47" t="e">
        <f>SUMIFS(#REF!,#REF!,'Graph Tables'!$D140)</f>
        <v>#REF!</v>
      </c>
      <c r="N140" s="47" t="e">
        <f>SUMIFS(#REF!,#REF!,'Graph Tables'!$D140)</f>
        <v>#REF!</v>
      </c>
      <c r="O140" s="47" t="e">
        <f>SUMIFS(#REF!,#REF!,'Graph Tables'!$D140)</f>
        <v>#REF!</v>
      </c>
      <c r="P140" s="47" t="e">
        <f>SUMIFS(#REF!,#REF!,'Graph Tables'!$D140)</f>
        <v>#REF!</v>
      </c>
      <c r="Q140" s="47" t="e">
        <f>SUMIFS(#REF!,#REF!,'Graph Tables'!$D140)</f>
        <v>#REF!</v>
      </c>
      <c r="R140" s="47" t="e">
        <f>SUMIFS(#REF!,#REF!,'Graph Tables'!$D140)</f>
        <v>#REF!</v>
      </c>
      <c r="S140" s="47" t="e">
        <f>SUMIFS(#REF!,#REF!,'Graph Tables'!$D140)</f>
        <v>#REF!</v>
      </c>
      <c r="T140" s="47" t="e">
        <f>SUMIFS(#REF!,#REF!,'Graph Tables'!$D140)</f>
        <v>#REF!</v>
      </c>
      <c r="U140" s="47" t="e">
        <f>SUMIFS(#REF!,#REF!,'Graph Tables'!$D140)</f>
        <v>#REF!</v>
      </c>
      <c r="V140" s="47" t="e">
        <f>SUMIFS(#REF!,#REF!,'Graph Tables'!$D140)</f>
        <v>#REF!</v>
      </c>
      <c r="W140" s="47" t="e">
        <f>SUMIFS(#REF!,#REF!,'Graph Tables'!$D140)</f>
        <v>#REF!</v>
      </c>
      <c r="X140" s="47" t="e">
        <f>SUMIFS(#REF!,#REF!,'Graph Tables'!$D140)</f>
        <v>#REF!</v>
      </c>
      <c r="Y140" s="47" t="e">
        <f>SUMIFS(#REF!,#REF!,'Graph Tables'!$D140)</f>
        <v>#REF!</v>
      </c>
      <c r="Z140" s="47" t="e">
        <f>SUMIFS(#REF!,#REF!,'Graph Tables'!$D140)</f>
        <v>#REF!</v>
      </c>
      <c r="AA140" s="47" t="e">
        <f>SUMIFS(#REF!,#REF!,'Graph Tables'!$D140)</f>
        <v>#REF!</v>
      </c>
      <c r="AB140" s="47" t="e">
        <f>SUMIFS(#REF!,#REF!,'Graph Tables'!$D140)</f>
        <v>#REF!</v>
      </c>
      <c r="AC140" s="47" t="e">
        <f>SUMIFS(#REF!,#REF!,'Graph Tables'!$D140)</f>
        <v>#REF!</v>
      </c>
      <c r="AD140" s="47"/>
      <c r="AH140" s="47"/>
      <c r="AI140" s="101" t="e">
        <f t="shared" si="265"/>
        <v>#REF!</v>
      </c>
      <c r="AJ140" s="101" t="e">
        <f>AI140+COUNTIF(AI$2:$AI140,AI140)-1</f>
        <v>#REF!</v>
      </c>
      <c r="AK140" s="103" t="str">
        <f t="shared" si="213"/>
        <v>Mexico</v>
      </c>
      <c r="AL140" s="71" t="e">
        <f t="shared" si="266"/>
        <v>#REF!</v>
      </c>
      <c r="AM140" s="45" t="e">
        <f t="shared" si="214"/>
        <v>#REF!</v>
      </c>
      <c r="AN140" s="45" t="e">
        <f t="shared" si="215"/>
        <v>#REF!</v>
      </c>
      <c r="AO140" s="45" t="e">
        <f t="shared" si="216"/>
        <v>#REF!</v>
      </c>
      <c r="AP140" s="45" t="e">
        <f t="shared" si="217"/>
        <v>#REF!</v>
      </c>
      <c r="AQ140" s="45" t="e">
        <f t="shared" si="218"/>
        <v>#REF!</v>
      </c>
      <c r="AR140" s="45" t="e">
        <f t="shared" si="219"/>
        <v>#REF!</v>
      </c>
      <c r="AS140" s="45" t="e">
        <f t="shared" si="220"/>
        <v>#REF!</v>
      </c>
      <c r="AT140" s="45" t="e">
        <f t="shared" si="221"/>
        <v>#REF!</v>
      </c>
      <c r="AU140" s="45" t="e">
        <f t="shared" si="222"/>
        <v>#REF!</v>
      </c>
      <c r="AV140" s="45" t="e">
        <f t="shared" si="223"/>
        <v>#REF!</v>
      </c>
      <c r="AW140" s="45" t="e">
        <f t="shared" si="224"/>
        <v>#REF!</v>
      </c>
      <c r="AX140" s="45" t="e">
        <f t="shared" si="225"/>
        <v>#REF!</v>
      </c>
      <c r="AY140" s="45" t="e">
        <f t="shared" si="226"/>
        <v>#REF!</v>
      </c>
      <c r="AZ140" s="45" t="e">
        <f t="shared" si="227"/>
        <v>#REF!</v>
      </c>
      <c r="BA140" s="45" t="e">
        <f t="shared" si="228"/>
        <v>#REF!</v>
      </c>
      <c r="BB140" s="45" t="e">
        <f t="shared" si="229"/>
        <v>#REF!</v>
      </c>
      <c r="BC140" s="45" t="e">
        <f t="shared" si="230"/>
        <v>#REF!</v>
      </c>
      <c r="BD140" s="45" t="e">
        <f t="shared" si="231"/>
        <v>#REF!</v>
      </c>
      <c r="BE140" s="45" t="e">
        <f t="shared" si="232"/>
        <v>#REF!</v>
      </c>
      <c r="BF140" s="45" t="e">
        <f t="shared" si="233"/>
        <v>#REF!</v>
      </c>
      <c r="BG140" s="45" t="e">
        <f t="shared" si="234"/>
        <v>#REF!</v>
      </c>
      <c r="BH140" s="45" t="e">
        <f t="shared" si="235"/>
        <v>#REF!</v>
      </c>
      <c r="BI140" s="45" t="e">
        <f t="shared" si="236"/>
        <v>#REF!</v>
      </c>
      <c r="BJ140" s="45" t="e">
        <f t="shared" si="237"/>
        <v>#REF!</v>
      </c>
      <c r="BK140" s="45"/>
      <c r="CN140" s="106" t="e">
        <f t="shared" si="267"/>
        <v>#REF!</v>
      </c>
      <c r="CO140" s="106">
        <v>139</v>
      </c>
      <c r="CP140" s="101" t="e">
        <f t="shared" si="268"/>
        <v>#REF!</v>
      </c>
      <c r="CQ140" s="101" t="e">
        <f>CP140+COUNTIF($CP$2:CP140,CP140)-1</f>
        <v>#REF!</v>
      </c>
      <c r="CR140" s="103" t="str">
        <f t="shared" si="238"/>
        <v>Mexico</v>
      </c>
      <c r="CS140" s="71" t="e">
        <f t="shared" si="269"/>
        <v>#REF!</v>
      </c>
      <c r="CT140" s="45" t="e">
        <f t="shared" si="239"/>
        <v>#REF!</v>
      </c>
      <c r="CU140" s="45" t="e">
        <f t="shared" si="240"/>
        <v>#REF!</v>
      </c>
      <c r="CV140" s="45" t="e">
        <f t="shared" si="241"/>
        <v>#REF!</v>
      </c>
      <c r="CW140" s="45" t="e">
        <f t="shared" si="242"/>
        <v>#REF!</v>
      </c>
      <c r="CX140" s="45" t="e">
        <f t="shared" si="243"/>
        <v>#REF!</v>
      </c>
      <c r="CY140" s="45" t="e">
        <f t="shared" si="244"/>
        <v>#REF!</v>
      </c>
      <c r="CZ140" s="45" t="e">
        <f t="shared" si="245"/>
        <v>#REF!</v>
      </c>
      <c r="DA140" s="45" t="e">
        <f t="shared" si="246"/>
        <v>#REF!</v>
      </c>
      <c r="DB140" s="45" t="e">
        <f t="shared" si="247"/>
        <v>#REF!</v>
      </c>
      <c r="DC140" s="45" t="e">
        <f t="shared" si="248"/>
        <v>#REF!</v>
      </c>
      <c r="DD140" s="45" t="e">
        <f t="shared" si="249"/>
        <v>#REF!</v>
      </c>
      <c r="DE140" s="45" t="e">
        <f t="shared" si="250"/>
        <v>#REF!</v>
      </c>
      <c r="DF140" s="45" t="e">
        <f t="shared" si="251"/>
        <v>#REF!</v>
      </c>
      <c r="DG140" s="45" t="e">
        <f t="shared" si="252"/>
        <v>#REF!</v>
      </c>
      <c r="DH140" s="45" t="e">
        <f t="shared" si="253"/>
        <v>#REF!</v>
      </c>
      <c r="DI140" s="45" t="e">
        <f t="shared" si="254"/>
        <v>#REF!</v>
      </c>
      <c r="DJ140" s="45" t="e">
        <f t="shared" si="255"/>
        <v>#REF!</v>
      </c>
      <c r="DK140" s="45" t="e">
        <f t="shared" si="256"/>
        <v>#REF!</v>
      </c>
      <c r="DL140" s="45" t="e">
        <f t="shared" si="257"/>
        <v>#REF!</v>
      </c>
      <c r="DM140" s="45" t="e">
        <f t="shared" si="258"/>
        <v>#REF!</v>
      </c>
      <c r="DN140" s="45" t="e">
        <f t="shared" si="259"/>
        <v>#REF!</v>
      </c>
      <c r="DO140" s="45" t="e">
        <f t="shared" si="260"/>
        <v>#REF!</v>
      </c>
      <c r="DP140" s="45" t="e">
        <f t="shared" si="261"/>
        <v>#REF!</v>
      </c>
      <c r="DQ140" s="45" t="e">
        <f t="shared" si="262"/>
        <v>#REF!</v>
      </c>
    </row>
    <row r="141" spans="1:121">
      <c r="A141" s="101">
        <v>140</v>
      </c>
      <c r="B141" s="135" t="e">
        <f t="shared" si="263"/>
        <v>#REF!</v>
      </c>
      <c r="C141" s="136" t="e">
        <f>B141+COUNTIF(B$2:$B141,B141)-1</f>
        <v>#REF!</v>
      </c>
      <c r="D141" s="137" t="str">
        <f>Tables!AI141</f>
        <v>Micronesia</v>
      </c>
      <c r="E141" s="138" t="e">
        <f t="shared" si="264"/>
        <v>#REF!</v>
      </c>
      <c r="F141" s="47" t="e">
        <f>SUMIFS(#REF!,#REF!,'Graph Tables'!$D141)</f>
        <v>#REF!</v>
      </c>
      <c r="G141" s="47" t="e">
        <f>SUMIFS(#REF!,#REF!,'Graph Tables'!$D141)</f>
        <v>#REF!</v>
      </c>
      <c r="H141" s="47" t="e">
        <f>SUMIFS(#REF!,#REF!,'Graph Tables'!$D141)</f>
        <v>#REF!</v>
      </c>
      <c r="I141" s="47" t="e">
        <f>SUMIFS(#REF!,#REF!,'Graph Tables'!$D141)</f>
        <v>#REF!</v>
      </c>
      <c r="J141" s="47" t="e">
        <f>SUMIFS(#REF!,#REF!,'Graph Tables'!$D141)</f>
        <v>#REF!</v>
      </c>
      <c r="K141" s="47" t="e">
        <f>SUMIFS(#REF!,#REF!,'Graph Tables'!$D141)</f>
        <v>#REF!</v>
      </c>
      <c r="L141" s="47" t="e">
        <f>SUMIFS(#REF!,#REF!,'Graph Tables'!$D141)</f>
        <v>#REF!</v>
      </c>
      <c r="M141" s="47" t="e">
        <f>SUMIFS(#REF!,#REF!,'Graph Tables'!$D141)</f>
        <v>#REF!</v>
      </c>
      <c r="N141" s="47" t="e">
        <f>SUMIFS(#REF!,#REF!,'Graph Tables'!$D141)</f>
        <v>#REF!</v>
      </c>
      <c r="O141" s="47" t="e">
        <f>SUMIFS(#REF!,#REF!,'Graph Tables'!$D141)</f>
        <v>#REF!</v>
      </c>
      <c r="P141" s="47" t="e">
        <f>SUMIFS(#REF!,#REF!,'Graph Tables'!$D141)</f>
        <v>#REF!</v>
      </c>
      <c r="Q141" s="47" t="e">
        <f>SUMIFS(#REF!,#REF!,'Graph Tables'!$D141)</f>
        <v>#REF!</v>
      </c>
      <c r="R141" s="47" t="e">
        <f>SUMIFS(#REF!,#REF!,'Graph Tables'!$D141)</f>
        <v>#REF!</v>
      </c>
      <c r="S141" s="47" t="e">
        <f>SUMIFS(#REF!,#REF!,'Graph Tables'!$D141)</f>
        <v>#REF!</v>
      </c>
      <c r="T141" s="47" t="e">
        <f>SUMIFS(#REF!,#REF!,'Graph Tables'!$D141)</f>
        <v>#REF!</v>
      </c>
      <c r="U141" s="47" t="e">
        <f>SUMIFS(#REF!,#REF!,'Graph Tables'!$D141)</f>
        <v>#REF!</v>
      </c>
      <c r="V141" s="47" t="e">
        <f>SUMIFS(#REF!,#REF!,'Graph Tables'!$D141)</f>
        <v>#REF!</v>
      </c>
      <c r="W141" s="47" t="e">
        <f>SUMIFS(#REF!,#REF!,'Graph Tables'!$D141)</f>
        <v>#REF!</v>
      </c>
      <c r="X141" s="47" t="e">
        <f>SUMIFS(#REF!,#REF!,'Graph Tables'!$D141)</f>
        <v>#REF!</v>
      </c>
      <c r="Y141" s="47" t="e">
        <f>SUMIFS(#REF!,#REF!,'Graph Tables'!$D141)</f>
        <v>#REF!</v>
      </c>
      <c r="Z141" s="47" t="e">
        <f>SUMIFS(#REF!,#REF!,'Graph Tables'!$D141)</f>
        <v>#REF!</v>
      </c>
      <c r="AA141" s="47" t="e">
        <f>SUMIFS(#REF!,#REF!,'Graph Tables'!$D141)</f>
        <v>#REF!</v>
      </c>
      <c r="AB141" s="47" t="e">
        <f>SUMIFS(#REF!,#REF!,'Graph Tables'!$D141)</f>
        <v>#REF!</v>
      </c>
      <c r="AC141" s="47" t="e">
        <f>SUMIFS(#REF!,#REF!,'Graph Tables'!$D141)</f>
        <v>#REF!</v>
      </c>
      <c r="AD141" s="47"/>
      <c r="AH141" s="47"/>
      <c r="AI141" s="101" t="e">
        <f t="shared" si="265"/>
        <v>#REF!</v>
      </c>
      <c r="AJ141" s="101" t="e">
        <f>AI141+COUNTIF(AI$2:$AI141,AI141)-1</f>
        <v>#REF!</v>
      </c>
      <c r="AK141" s="103" t="str">
        <f t="shared" si="213"/>
        <v>Micronesia</v>
      </c>
      <c r="AL141" s="71" t="e">
        <f t="shared" si="266"/>
        <v>#REF!</v>
      </c>
      <c r="AM141" s="45" t="e">
        <f t="shared" si="214"/>
        <v>#REF!</v>
      </c>
      <c r="AN141" s="45" t="e">
        <f t="shared" si="215"/>
        <v>#REF!</v>
      </c>
      <c r="AO141" s="45" t="e">
        <f t="shared" si="216"/>
        <v>#REF!</v>
      </c>
      <c r="AP141" s="45" t="e">
        <f t="shared" si="217"/>
        <v>#REF!</v>
      </c>
      <c r="AQ141" s="45" t="e">
        <f t="shared" si="218"/>
        <v>#REF!</v>
      </c>
      <c r="AR141" s="45" t="e">
        <f t="shared" si="219"/>
        <v>#REF!</v>
      </c>
      <c r="AS141" s="45" t="e">
        <f t="shared" si="220"/>
        <v>#REF!</v>
      </c>
      <c r="AT141" s="45" t="e">
        <f t="shared" si="221"/>
        <v>#REF!</v>
      </c>
      <c r="AU141" s="45" t="e">
        <f t="shared" si="222"/>
        <v>#REF!</v>
      </c>
      <c r="AV141" s="45" t="e">
        <f t="shared" si="223"/>
        <v>#REF!</v>
      </c>
      <c r="AW141" s="45" t="e">
        <f t="shared" si="224"/>
        <v>#REF!</v>
      </c>
      <c r="AX141" s="45" t="e">
        <f t="shared" si="225"/>
        <v>#REF!</v>
      </c>
      <c r="AY141" s="45" t="e">
        <f t="shared" si="226"/>
        <v>#REF!</v>
      </c>
      <c r="AZ141" s="45" t="e">
        <f t="shared" si="227"/>
        <v>#REF!</v>
      </c>
      <c r="BA141" s="45" t="e">
        <f t="shared" si="228"/>
        <v>#REF!</v>
      </c>
      <c r="BB141" s="45" t="e">
        <f t="shared" si="229"/>
        <v>#REF!</v>
      </c>
      <c r="BC141" s="45" t="e">
        <f t="shared" si="230"/>
        <v>#REF!</v>
      </c>
      <c r="BD141" s="45" t="e">
        <f t="shared" si="231"/>
        <v>#REF!</v>
      </c>
      <c r="BE141" s="45" t="e">
        <f t="shared" si="232"/>
        <v>#REF!</v>
      </c>
      <c r="BF141" s="45" t="e">
        <f t="shared" si="233"/>
        <v>#REF!</v>
      </c>
      <c r="BG141" s="45" t="e">
        <f t="shared" si="234"/>
        <v>#REF!</v>
      </c>
      <c r="BH141" s="45" t="e">
        <f t="shared" si="235"/>
        <v>#REF!</v>
      </c>
      <c r="BI141" s="45" t="e">
        <f t="shared" si="236"/>
        <v>#REF!</v>
      </c>
      <c r="BJ141" s="45" t="e">
        <f t="shared" si="237"/>
        <v>#REF!</v>
      </c>
      <c r="BK141" s="45"/>
      <c r="CN141" s="106" t="e">
        <f t="shared" si="267"/>
        <v>#REF!</v>
      </c>
      <c r="CO141" s="106">
        <v>140</v>
      </c>
      <c r="CP141" s="101" t="e">
        <f t="shared" si="268"/>
        <v>#REF!</v>
      </c>
      <c r="CQ141" s="101" t="e">
        <f>CP141+COUNTIF($CP$2:CP141,CP141)-1</f>
        <v>#REF!</v>
      </c>
      <c r="CR141" s="103" t="str">
        <f t="shared" si="238"/>
        <v>Micronesia</v>
      </c>
      <c r="CS141" s="71" t="e">
        <f t="shared" si="269"/>
        <v>#REF!</v>
      </c>
      <c r="CT141" s="45" t="e">
        <f t="shared" si="239"/>
        <v>#REF!</v>
      </c>
      <c r="CU141" s="45" t="e">
        <f t="shared" si="240"/>
        <v>#REF!</v>
      </c>
      <c r="CV141" s="45" t="e">
        <f t="shared" si="241"/>
        <v>#REF!</v>
      </c>
      <c r="CW141" s="45" t="e">
        <f t="shared" si="242"/>
        <v>#REF!</v>
      </c>
      <c r="CX141" s="45" t="e">
        <f t="shared" si="243"/>
        <v>#REF!</v>
      </c>
      <c r="CY141" s="45" t="e">
        <f t="shared" si="244"/>
        <v>#REF!</v>
      </c>
      <c r="CZ141" s="45" t="e">
        <f t="shared" si="245"/>
        <v>#REF!</v>
      </c>
      <c r="DA141" s="45" t="e">
        <f t="shared" si="246"/>
        <v>#REF!</v>
      </c>
      <c r="DB141" s="45" t="e">
        <f t="shared" si="247"/>
        <v>#REF!</v>
      </c>
      <c r="DC141" s="45" t="e">
        <f t="shared" si="248"/>
        <v>#REF!</v>
      </c>
      <c r="DD141" s="45" t="e">
        <f t="shared" si="249"/>
        <v>#REF!</v>
      </c>
      <c r="DE141" s="45" t="e">
        <f t="shared" si="250"/>
        <v>#REF!</v>
      </c>
      <c r="DF141" s="45" t="e">
        <f t="shared" si="251"/>
        <v>#REF!</v>
      </c>
      <c r="DG141" s="45" t="e">
        <f t="shared" si="252"/>
        <v>#REF!</v>
      </c>
      <c r="DH141" s="45" t="e">
        <f t="shared" si="253"/>
        <v>#REF!</v>
      </c>
      <c r="DI141" s="45" t="e">
        <f t="shared" si="254"/>
        <v>#REF!</v>
      </c>
      <c r="DJ141" s="45" t="e">
        <f t="shared" si="255"/>
        <v>#REF!</v>
      </c>
      <c r="DK141" s="45" t="e">
        <f t="shared" si="256"/>
        <v>#REF!</v>
      </c>
      <c r="DL141" s="45" t="e">
        <f t="shared" si="257"/>
        <v>#REF!</v>
      </c>
      <c r="DM141" s="45" t="e">
        <f t="shared" si="258"/>
        <v>#REF!</v>
      </c>
      <c r="DN141" s="45" t="e">
        <f t="shared" si="259"/>
        <v>#REF!</v>
      </c>
      <c r="DO141" s="45" t="e">
        <f t="shared" si="260"/>
        <v>#REF!</v>
      </c>
      <c r="DP141" s="45" t="e">
        <f t="shared" si="261"/>
        <v>#REF!</v>
      </c>
      <c r="DQ141" s="45" t="e">
        <f t="shared" si="262"/>
        <v>#REF!</v>
      </c>
    </row>
    <row r="142" spans="1:121">
      <c r="A142" s="101">
        <v>141</v>
      </c>
      <c r="B142" s="135" t="e">
        <f t="shared" si="263"/>
        <v>#REF!</v>
      </c>
      <c r="C142" s="136" t="e">
        <f>B142+COUNTIF(B$2:$B142,B142)-1</f>
        <v>#REF!</v>
      </c>
      <c r="D142" s="137" t="str">
        <f>Tables!AI142</f>
        <v>Moldova</v>
      </c>
      <c r="E142" s="138" t="e">
        <f t="shared" si="264"/>
        <v>#REF!</v>
      </c>
      <c r="F142" s="47" t="e">
        <f>SUMIFS(#REF!,#REF!,'Graph Tables'!$D142)</f>
        <v>#REF!</v>
      </c>
      <c r="G142" s="47" t="e">
        <f>SUMIFS(#REF!,#REF!,'Graph Tables'!$D142)</f>
        <v>#REF!</v>
      </c>
      <c r="H142" s="47" t="e">
        <f>SUMIFS(#REF!,#REF!,'Graph Tables'!$D142)</f>
        <v>#REF!</v>
      </c>
      <c r="I142" s="47" t="e">
        <f>SUMIFS(#REF!,#REF!,'Graph Tables'!$D142)</f>
        <v>#REF!</v>
      </c>
      <c r="J142" s="47" t="e">
        <f>SUMIFS(#REF!,#REF!,'Graph Tables'!$D142)</f>
        <v>#REF!</v>
      </c>
      <c r="K142" s="47" t="e">
        <f>SUMIFS(#REF!,#REF!,'Graph Tables'!$D142)</f>
        <v>#REF!</v>
      </c>
      <c r="L142" s="47" t="e">
        <f>SUMIFS(#REF!,#REF!,'Graph Tables'!$D142)</f>
        <v>#REF!</v>
      </c>
      <c r="M142" s="47" t="e">
        <f>SUMIFS(#REF!,#REF!,'Graph Tables'!$D142)</f>
        <v>#REF!</v>
      </c>
      <c r="N142" s="47" t="e">
        <f>SUMIFS(#REF!,#REF!,'Graph Tables'!$D142)</f>
        <v>#REF!</v>
      </c>
      <c r="O142" s="47" t="e">
        <f>SUMIFS(#REF!,#REF!,'Graph Tables'!$D142)</f>
        <v>#REF!</v>
      </c>
      <c r="P142" s="47" t="e">
        <f>SUMIFS(#REF!,#REF!,'Graph Tables'!$D142)</f>
        <v>#REF!</v>
      </c>
      <c r="Q142" s="47" t="e">
        <f>SUMIFS(#REF!,#REF!,'Graph Tables'!$D142)</f>
        <v>#REF!</v>
      </c>
      <c r="R142" s="47" t="e">
        <f>SUMIFS(#REF!,#REF!,'Graph Tables'!$D142)</f>
        <v>#REF!</v>
      </c>
      <c r="S142" s="47" t="e">
        <f>SUMIFS(#REF!,#REF!,'Graph Tables'!$D142)</f>
        <v>#REF!</v>
      </c>
      <c r="T142" s="47" t="e">
        <f>SUMIFS(#REF!,#REF!,'Graph Tables'!$D142)</f>
        <v>#REF!</v>
      </c>
      <c r="U142" s="47" t="e">
        <f>SUMIFS(#REF!,#REF!,'Graph Tables'!$D142)</f>
        <v>#REF!</v>
      </c>
      <c r="V142" s="47" t="e">
        <f>SUMIFS(#REF!,#REF!,'Graph Tables'!$D142)</f>
        <v>#REF!</v>
      </c>
      <c r="W142" s="47" t="e">
        <f>SUMIFS(#REF!,#REF!,'Graph Tables'!$D142)</f>
        <v>#REF!</v>
      </c>
      <c r="X142" s="47" t="e">
        <f>SUMIFS(#REF!,#REF!,'Graph Tables'!$D142)</f>
        <v>#REF!</v>
      </c>
      <c r="Y142" s="47" t="e">
        <f>SUMIFS(#REF!,#REF!,'Graph Tables'!$D142)</f>
        <v>#REF!</v>
      </c>
      <c r="Z142" s="47" t="e">
        <f>SUMIFS(#REF!,#REF!,'Graph Tables'!$D142)</f>
        <v>#REF!</v>
      </c>
      <c r="AA142" s="47" t="e">
        <f>SUMIFS(#REF!,#REF!,'Graph Tables'!$D142)</f>
        <v>#REF!</v>
      </c>
      <c r="AB142" s="47" t="e">
        <f>SUMIFS(#REF!,#REF!,'Graph Tables'!$D142)</f>
        <v>#REF!</v>
      </c>
      <c r="AC142" s="47" t="e">
        <f>SUMIFS(#REF!,#REF!,'Graph Tables'!$D142)</f>
        <v>#REF!</v>
      </c>
      <c r="AD142" s="47"/>
      <c r="AH142" s="47"/>
      <c r="AI142" s="101" t="e">
        <f t="shared" si="265"/>
        <v>#REF!</v>
      </c>
      <c r="AJ142" s="101" t="e">
        <f>AI142+COUNTIF(AI$2:$AI142,AI142)-1</f>
        <v>#REF!</v>
      </c>
      <c r="AK142" s="103" t="str">
        <f t="shared" si="213"/>
        <v>Moldova</v>
      </c>
      <c r="AL142" s="71" t="e">
        <f t="shared" si="266"/>
        <v>#REF!</v>
      </c>
      <c r="AM142" s="45" t="e">
        <f t="shared" si="214"/>
        <v>#REF!</v>
      </c>
      <c r="AN142" s="45" t="e">
        <f t="shared" si="215"/>
        <v>#REF!</v>
      </c>
      <c r="AO142" s="45" t="e">
        <f t="shared" si="216"/>
        <v>#REF!</v>
      </c>
      <c r="AP142" s="45" t="e">
        <f t="shared" si="217"/>
        <v>#REF!</v>
      </c>
      <c r="AQ142" s="45" t="e">
        <f t="shared" si="218"/>
        <v>#REF!</v>
      </c>
      <c r="AR142" s="45" t="e">
        <f t="shared" si="219"/>
        <v>#REF!</v>
      </c>
      <c r="AS142" s="45" t="e">
        <f t="shared" si="220"/>
        <v>#REF!</v>
      </c>
      <c r="AT142" s="45" t="e">
        <f t="shared" si="221"/>
        <v>#REF!</v>
      </c>
      <c r="AU142" s="45" t="e">
        <f t="shared" si="222"/>
        <v>#REF!</v>
      </c>
      <c r="AV142" s="45" t="e">
        <f t="shared" si="223"/>
        <v>#REF!</v>
      </c>
      <c r="AW142" s="45" t="e">
        <f t="shared" si="224"/>
        <v>#REF!</v>
      </c>
      <c r="AX142" s="45" t="e">
        <f t="shared" si="225"/>
        <v>#REF!</v>
      </c>
      <c r="AY142" s="45" t="e">
        <f t="shared" si="226"/>
        <v>#REF!</v>
      </c>
      <c r="AZ142" s="45" t="e">
        <f t="shared" si="227"/>
        <v>#REF!</v>
      </c>
      <c r="BA142" s="45" t="e">
        <f t="shared" si="228"/>
        <v>#REF!</v>
      </c>
      <c r="BB142" s="45" t="e">
        <f t="shared" si="229"/>
        <v>#REF!</v>
      </c>
      <c r="BC142" s="45" t="e">
        <f t="shared" si="230"/>
        <v>#REF!</v>
      </c>
      <c r="BD142" s="45" t="e">
        <f t="shared" si="231"/>
        <v>#REF!</v>
      </c>
      <c r="BE142" s="45" t="e">
        <f t="shared" si="232"/>
        <v>#REF!</v>
      </c>
      <c r="BF142" s="45" t="e">
        <f t="shared" si="233"/>
        <v>#REF!</v>
      </c>
      <c r="BG142" s="45" t="e">
        <f t="shared" si="234"/>
        <v>#REF!</v>
      </c>
      <c r="BH142" s="45" t="e">
        <f t="shared" si="235"/>
        <v>#REF!</v>
      </c>
      <c r="BI142" s="45" t="e">
        <f t="shared" si="236"/>
        <v>#REF!</v>
      </c>
      <c r="BJ142" s="45" t="e">
        <f t="shared" si="237"/>
        <v>#REF!</v>
      </c>
      <c r="BK142" s="45"/>
      <c r="CN142" s="106" t="e">
        <f t="shared" si="267"/>
        <v>#REF!</v>
      </c>
      <c r="CO142" s="106">
        <v>141</v>
      </c>
      <c r="CP142" s="101" t="e">
        <f t="shared" si="268"/>
        <v>#REF!</v>
      </c>
      <c r="CQ142" s="101" t="e">
        <f>CP142+COUNTIF($CP$2:CP142,CP142)-1</f>
        <v>#REF!</v>
      </c>
      <c r="CR142" s="103" t="str">
        <f t="shared" si="238"/>
        <v>Moldova</v>
      </c>
      <c r="CS142" s="71" t="e">
        <f t="shared" si="269"/>
        <v>#REF!</v>
      </c>
      <c r="CT142" s="45" t="e">
        <f t="shared" si="239"/>
        <v>#REF!</v>
      </c>
      <c r="CU142" s="45" t="e">
        <f t="shared" si="240"/>
        <v>#REF!</v>
      </c>
      <c r="CV142" s="45" t="e">
        <f t="shared" si="241"/>
        <v>#REF!</v>
      </c>
      <c r="CW142" s="45" t="e">
        <f t="shared" si="242"/>
        <v>#REF!</v>
      </c>
      <c r="CX142" s="45" t="e">
        <f t="shared" si="243"/>
        <v>#REF!</v>
      </c>
      <c r="CY142" s="45" t="e">
        <f t="shared" si="244"/>
        <v>#REF!</v>
      </c>
      <c r="CZ142" s="45" t="e">
        <f t="shared" si="245"/>
        <v>#REF!</v>
      </c>
      <c r="DA142" s="45" t="e">
        <f t="shared" si="246"/>
        <v>#REF!</v>
      </c>
      <c r="DB142" s="45" t="e">
        <f t="shared" si="247"/>
        <v>#REF!</v>
      </c>
      <c r="DC142" s="45" t="e">
        <f t="shared" si="248"/>
        <v>#REF!</v>
      </c>
      <c r="DD142" s="45" t="e">
        <f t="shared" si="249"/>
        <v>#REF!</v>
      </c>
      <c r="DE142" s="45" t="e">
        <f t="shared" si="250"/>
        <v>#REF!</v>
      </c>
      <c r="DF142" s="45" t="e">
        <f t="shared" si="251"/>
        <v>#REF!</v>
      </c>
      <c r="DG142" s="45" t="e">
        <f t="shared" si="252"/>
        <v>#REF!</v>
      </c>
      <c r="DH142" s="45" t="e">
        <f t="shared" si="253"/>
        <v>#REF!</v>
      </c>
      <c r="DI142" s="45" t="e">
        <f t="shared" si="254"/>
        <v>#REF!</v>
      </c>
      <c r="DJ142" s="45" t="e">
        <f t="shared" si="255"/>
        <v>#REF!</v>
      </c>
      <c r="DK142" s="45" t="e">
        <f t="shared" si="256"/>
        <v>#REF!</v>
      </c>
      <c r="DL142" s="45" t="e">
        <f t="shared" si="257"/>
        <v>#REF!</v>
      </c>
      <c r="DM142" s="45" t="e">
        <f t="shared" si="258"/>
        <v>#REF!</v>
      </c>
      <c r="DN142" s="45" t="e">
        <f t="shared" si="259"/>
        <v>#REF!</v>
      </c>
      <c r="DO142" s="45" t="e">
        <f t="shared" si="260"/>
        <v>#REF!</v>
      </c>
      <c r="DP142" s="45" t="e">
        <f t="shared" si="261"/>
        <v>#REF!</v>
      </c>
      <c r="DQ142" s="45" t="e">
        <f t="shared" si="262"/>
        <v>#REF!</v>
      </c>
    </row>
    <row r="143" spans="1:121">
      <c r="A143" s="101">
        <v>142</v>
      </c>
      <c r="B143" s="135" t="e">
        <f t="shared" si="263"/>
        <v>#REF!</v>
      </c>
      <c r="C143" s="136" t="e">
        <f>B143+COUNTIF(B$2:$B143,B143)-1</f>
        <v>#REF!</v>
      </c>
      <c r="D143" s="137" t="str">
        <f>Tables!AI143</f>
        <v>Monaco</v>
      </c>
      <c r="E143" s="138" t="e">
        <f t="shared" si="264"/>
        <v>#REF!</v>
      </c>
      <c r="F143" s="47" t="e">
        <f>SUMIFS(#REF!,#REF!,'Graph Tables'!$D143)</f>
        <v>#REF!</v>
      </c>
      <c r="G143" s="47" t="e">
        <f>SUMIFS(#REF!,#REF!,'Graph Tables'!$D143)</f>
        <v>#REF!</v>
      </c>
      <c r="H143" s="47" t="e">
        <f>SUMIFS(#REF!,#REF!,'Graph Tables'!$D143)</f>
        <v>#REF!</v>
      </c>
      <c r="I143" s="47" t="e">
        <f>SUMIFS(#REF!,#REF!,'Graph Tables'!$D143)</f>
        <v>#REF!</v>
      </c>
      <c r="J143" s="47" t="e">
        <f>SUMIFS(#REF!,#REF!,'Graph Tables'!$D143)</f>
        <v>#REF!</v>
      </c>
      <c r="K143" s="47" t="e">
        <f>SUMIFS(#REF!,#REF!,'Graph Tables'!$D143)</f>
        <v>#REF!</v>
      </c>
      <c r="L143" s="47" t="e">
        <f>SUMIFS(#REF!,#REF!,'Graph Tables'!$D143)</f>
        <v>#REF!</v>
      </c>
      <c r="M143" s="47" t="e">
        <f>SUMIFS(#REF!,#REF!,'Graph Tables'!$D143)</f>
        <v>#REF!</v>
      </c>
      <c r="N143" s="47" t="e">
        <f>SUMIFS(#REF!,#REF!,'Graph Tables'!$D143)</f>
        <v>#REF!</v>
      </c>
      <c r="O143" s="47" t="e">
        <f>SUMIFS(#REF!,#REF!,'Graph Tables'!$D143)</f>
        <v>#REF!</v>
      </c>
      <c r="P143" s="47" t="e">
        <f>SUMIFS(#REF!,#REF!,'Graph Tables'!$D143)</f>
        <v>#REF!</v>
      </c>
      <c r="Q143" s="47" t="e">
        <f>SUMIFS(#REF!,#REF!,'Graph Tables'!$D143)</f>
        <v>#REF!</v>
      </c>
      <c r="R143" s="47" t="e">
        <f>SUMIFS(#REF!,#REF!,'Graph Tables'!$D143)</f>
        <v>#REF!</v>
      </c>
      <c r="S143" s="47" t="e">
        <f>SUMIFS(#REF!,#REF!,'Graph Tables'!$D143)</f>
        <v>#REF!</v>
      </c>
      <c r="T143" s="47" t="e">
        <f>SUMIFS(#REF!,#REF!,'Graph Tables'!$D143)</f>
        <v>#REF!</v>
      </c>
      <c r="U143" s="47" t="e">
        <f>SUMIFS(#REF!,#REF!,'Graph Tables'!$D143)</f>
        <v>#REF!</v>
      </c>
      <c r="V143" s="47" t="e">
        <f>SUMIFS(#REF!,#REF!,'Graph Tables'!$D143)</f>
        <v>#REF!</v>
      </c>
      <c r="W143" s="47" t="e">
        <f>SUMIFS(#REF!,#REF!,'Graph Tables'!$D143)</f>
        <v>#REF!</v>
      </c>
      <c r="X143" s="47" t="e">
        <f>SUMIFS(#REF!,#REF!,'Graph Tables'!$D143)</f>
        <v>#REF!</v>
      </c>
      <c r="Y143" s="47" t="e">
        <f>SUMIFS(#REF!,#REF!,'Graph Tables'!$D143)</f>
        <v>#REF!</v>
      </c>
      <c r="Z143" s="47" t="e">
        <f>SUMIFS(#REF!,#REF!,'Graph Tables'!$D143)</f>
        <v>#REF!</v>
      </c>
      <c r="AA143" s="47" t="e">
        <f>SUMIFS(#REF!,#REF!,'Graph Tables'!$D143)</f>
        <v>#REF!</v>
      </c>
      <c r="AB143" s="47" t="e">
        <f>SUMIFS(#REF!,#REF!,'Graph Tables'!$D143)</f>
        <v>#REF!</v>
      </c>
      <c r="AC143" s="47" t="e">
        <f>SUMIFS(#REF!,#REF!,'Graph Tables'!$D143)</f>
        <v>#REF!</v>
      </c>
      <c r="AD143" s="47"/>
      <c r="AH143" s="47"/>
      <c r="AI143" s="101" t="e">
        <f t="shared" si="265"/>
        <v>#REF!</v>
      </c>
      <c r="AJ143" s="101" t="e">
        <f>AI143+COUNTIF(AI$2:$AI143,AI143)-1</f>
        <v>#REF!</v>
      </c>
      <c r="AK143" s="103" t="str">
        <f t="shared" si="213"/>
        <v>Monaco</v>
      </c>
      <c r="AL143" s="71" t="e">
        <f t="shared" si="266"/>
        <v>#REF!</v>
      </c>
      <c r="AM143" s="45" t="e">
        <f t="shared" si="214"/>
        <v>#REF!</v>
      </c>
      <c r="AN143" s="45" t="e">
        <f t="shared" si="215"/>
        <v>#REF!</v>
      </c>
      <c r="AO143" s="45" t="e">
        <f t="shared" si="216"/>
        <v>#REF!</v>
      </c>
      <c r="AP143" s="45" t="e">
        <f t="shared" si="217"/>
        <v>#REF!</v>
      </c>
      <c r="AQ143" s="45" t="e">
        <f t="shared" si="218"/>
        <v>#REF!</v>
      </c>
      <c r="AR143" s="45" t="e">
        <f t="shared" si="219"/>
        <v>#REF!</v>
      </c>
      <c r="AS143" s="45" t="e">
        <f t="shared" si="220"/>
        <v>#REF!</v>
      </c>
      <c r="AT143" s="45" t="e">
        <f t="shared" si="221"/>
        <v>#REF!</v>
      </c>
      <c r="AU143" s="45" t="e">
        <f t="shared" si="222"/>
        <v>#REF!</v>
      </c>
      <c r="AV143" s="45" t="e">
        <f t="shared" si="223"/>
        <v>#REF!</v>
      </c>
      <c r="AW143" s="45" t="e">
        <f t="shared" si="224"/>
        <v>#REF!</v>
      </c>
      <c r="AX143" s="45" t="e">
        <f t="shared" si="225"/>
        <v>#REF!</v>
      </c>
      <c r="AY143" s="45" t="e">
        <f t="shared" si="226"/>
        <v>#REF!</v>
      </c>
      <c r="AZ143" s="45" t="e">
        <f t="shared" si="227"/>
        <v>#REF!</v>
      </c>
      <c r="BA143" s="45" t="e">
        <f t="shared" si="228"/>
        <v>#REF!</v>
      </c>
      <c r="BB143" s="45" t="e">
        <f t="shared" si="229"/>
        <v>#REF!</v>
      </c>
      <c r="BC143" s="45" t="e">
        <f t="shared" si="230"/>
        <v>#REF!</v>
      </c>
      <c r="BD143" s="45" t="e">
        <f t="shared" si="231"/>
        <v>#REF!</v>
      </c>
      <c r="BE143" s="45" t="e">
        <f t="shared" si="232"/>
        <v>#REF!</v>
      </c>
      <c r="BF143" s="45" t="e">
        <f t="shared" si="233"/>
        <v>#REF!</v>
      </c>
      <c r="BG143" s="45" t="e">
        <f t="shared" si="234"/>
        <v>#REF!</v>
      </c>
      <c r="BH143" s="45" t="e">
        <f t="shared" si="235"/>
        <v>#REF!</v>
      </c>
      <c r="BI143" s="45" t="e">
        <f t="shared" si="236"/>
        <v>#REF!</v>
      </c>
      <c r="BJ143" s="45" t="e">
        <f t="shared" si="237"/>
        <v>#REF!</v>
      </c>
      <c r="BK143" s="45"/>
      <c r="CN143" s="106" t="e">
        <f t="shared" si="267"/>
        <v>#REF!</v>
      </c>
      <c r="CO143" s="106">
        <v>142</v>
      </c>
      <c r="CP143" s="101" t="e">
        <f t="shared" si="268"/>
        <v>#REF!</v>
      </c>
      <c r="CQ143" s="101" t="e">
        <f>CP143+COUNTIF($CP$2:CP143,CP143)-1</f>
        <v>#REF!</v>
      </c>
      <c r="CR143" s="103" t="str">
        <f t="shared" si="238"/>
        <v>Monaco</v>
      </c>
      <c r="CS143" s="71" t="e">
        <f t="shared" si="269"/>
        <v>#REF!</v>
      </c>
      <c r="CT143" s="45" t="e">
        <f t="shared" si="239"/>
        <v>#REF!</v>
      </c>
      <c r="CU143" s="45" t="e">
        <f t="shared" si="240"/>
        <v>#REF!</v>
      </c>
      <c r="CV143" s="45" t="e">
        <f t="shared" si="241"/>
        <v>#REF!</v>
      </c>
      <c r="CW143" s="45" t="e">
        <f t="shared" si="242"/>
        <v>#REF!</v>
      </c>
      <c r="CX143" s="45" t="e">
        <f t="shared" si="243"/>
        <v>#REF!</v>
      </c>
      <c r="CY143" s="45" t="e">
        <f t="shared" si="244"/>
        <v>#REF!</v>
      </c>
      <c r="CZ143" s="45" t="e">
        <f t="shared" si="245"/>
        <v>#REF!</v>
      </c>
      <c r="DA143" s="45" t="e">
        <f t="shared" si="246"/>
        <v>#REF!</v>
      </c>
      <c r="DB143" s="45" t="e">
        <f t="shared" si="247"/>
        <v>#REF!</v>
      </c>
      <c r="DC143" s="45" t="e">
        <f t="shared" si="248"/>
        <v>#REF!</v>
      </c>
      <c r="DD143" s="45" t="e">
        <f t="shared" si="249"/>
        <v>#REF!</v>
      </c>
      <c r="DE143" s="45" t="e">
        <f t="shared" si="250"/>
        <v>#REF!</v>
      </c>
      <c r="DF143" s="45" t="e">
        <f t="shared" si="251"/>
        <v>#REF!</v>
      </c>
      <c r="DG143" s="45" t="e">
        <f t="shared" si="252"/>
        <v>#REF!</v>
      </c>
      <c r="DH143" s="45" t="e">
        <f t="shared" si="253"/>
        <v>#REF!</v>
      </c>
      <c r="DI143" s="45" t="e">
        <f t="shared" si="254"/>
        <v>#REF!</v>
      </c>
      <c r="DJ143" s="45" t="e">
        <f t="shared" si="255"/>
        <v>#REF!</v>
      </c>
      <c r="DK143" s="45" t="e">
        <f t="shared" si="256"/>
        <v>#REF!</v>
      </c>
      <c r="DL143" s="45" t="e">
        <f t="shared" si="257"/>
        <v>#REF!</v>
      </c>
      <c r="DM143" s="45" t="e">
        <f t="shared" si="258"/>
        <v>#REF!</v>
      </c>
      <c r="DN143" s="45" t="e">
        <f t="shared" si="259"/>
        <v>#REF!</v>
      </c>
      <c r="DO143" s="45" t="e">
        <f t="shared" si="260"/>
        <v>#REF!</v>
      </c>
      <c r="DP143" s="45" t="e">
        <f t="shared" si="261"/>
        <v>#REF!</v>
      </c>
      <c r="DQ143" s="45" t="e">
        <f t="shared" si="262"/>
        <v>#REF!</v>
      </c>
    </row>
    <row r="144" spans="1:121">
      <c r="A144" s="101">
        <v>143</v>
      </c>
      <c r="B144" s="135" t="e">
        <f t="shared" si="263"/>
        <v>#REF!</v>
      </c>
      <c r="C144" s="136" t="e">
        <f>B144+COUNTIF(B$2:$B144,B144)-1</f>
        <v>#REF!</v>
      </c>
      <c r="D144" s="137" t="str">
        <f>Tables!AI144</f>
        <v>Mongolia</v>
      </c>
      <c r="E144" s="138" t="e">
        <f t="shared" si="264"/>
        <v>#REF!</v>
      </c>
      <c r="F144" s="47" t="e">
        <f>SUMIFS(#REF!,#REF!,'Graph Tables'!$D144)</f>
        <v>#REF!</v>
      </c>
      <c r="G144" s="47" t="e">
        <f>SUMIFS(#REF!,#REF!,'Graph Tables'!$D144)</f>
        <v>#REF!</v>
      </c>
      <c r="H144" s="47" t="e">
        <f>SUMIFS(#REF!,#REF!,'Graph Tables'!$D144)</f>
        <v>#REF!</v>
      </c>
      <c r="I144" s="47" t="e">
        <f>SUMIFS(#REF!,#REF!,'Graph Tables'!$D144)</f>
        <v>#REF!</v>
      </c>
      <c r="J144" s="47" t="e">
        <f>SUMIFS(#REF!,#REF!,'Graph Tables'!$D144)</f>
        <v>#REF!</v>
      </c>
      <c r="K144" s="47" t="e">
        <f>SUMIFS(#REF!,#REF!,'Graph Tables'!$D144)</f>
        <v>#REF!</v>
      </c>
      <c r="L144" s="47" t="e">
        <f>SUMIFS(#REF!,#REF!,'Graph Tables'!$D144)</f>
        <v>#REF!</v>
      </c>
      <c r="M144" s="47" t="e">
        <f>SUMIFS(#REF!,#REF!,'Graph Tables'!$D144)</f>
        <v>#REF!</v>
      </c>
      <c r="N144" s="47" t="e">
        <f>SUMIFS(#REF!,#REF!,'Graph Tables'!$D144)</f>
        <v>#REF!</v>
      </c>
      <c r="O144" s="47" t="e">
        <f>SUMIFS(#REF!,#REF!,'Graph Tables'!$D144)</f>
        <v>#REF!</v>
      </c>
      <c r="P144" s="47" t="e">
        <f>SUMIFS(#REF!,#REF!,'Graph Tables'!$D144)</f>
        <v>#REF!</v>
      </c>
      <c r="Q144" s="47" t="e">
        <f>SUMIFS(#REF!,#REF!,'Graph Tables'!$D144)</f>
        <v>#REF!</v>
      </c>
      <c r="R144" s="47" t="e">
        <f>SUMIFS(#REF!,#REF!,'Graph Tables'!$D144)</f>
        <v>#REF!</v>
      </c>
      <c r="S144" s="47" t="e">
        <f>SUMIFS(#REF!,#REF!,'Graph Tables'!$D144)</f>
        <v>#REF!</v>
      </c>
      <c r="T144" s="47" t="e">
        <f>SUMIFS(#REF!,#REF!,'Graph Tables'!$D144)</f>
        <v>#REF!</v>
      </c>
      <c r="U144" s="47" t="e">
        <f>SUMIFS(#REF!,#REF!,'Graph Tables'!$D144)</f>
        <v>#REF!</v>
      </c>
      <c r="V144" s="47" t="e">
        <f>SUMIFS(#REF!,#REF!,'Graph Tables'!$D144)</f>
        <v>#REF!</v>
      </c>
      <c r="W144" s="47" t="e">
        <f>SUMIFS(#REF!,#REF!,'Graph Tables'!$D144)</f>
        <v>#REF!</v>
      </c>
      <c r="X144" s="47" t="e">
        <f>SUMIFS(#REF!,#REF!,'Graph Tables'!$D144)</f>
        <v>#REF!</v>
      </c>
      <c r="Y144" s="47" t="e">
        <f>SUMIFS(#REF!,#REF!,'Graph Tables'!$D144)</f>
        <v>#REF!</v>
      </c>
      <c r="Z144" s="47" t="e">
        <f>SUMIFS(#REF!,#REF!,'Graph Tables'!$D144)</f>
        <v>#REF!</v>
      </c>
      <c r="AA144" s="47" t="e">
        <f>SUMIFS(#REF!,#REF!,'Graph Tables'!$D144)</f>
        <v>#REF!</v>
      </c>
      <c r="AB144" s="47" t="e">
        <f>SUMIFS(#REF!,#REF!,'Graph Tables'!$D144)</f>
        <v>#REF!</v>
      </c>
      <c r="AC144" s="47" t="e">
        <f>SUMIFS(#REF!,#REF!,'Graph Tables'!$D144)</f>
        <v>#REF!</v>
      </c>
      <c r="AD144" s="47"/>
      <c r="AH144" s="47"/>
      <c r="AI144" s="101" t="e">
        <f t="shared" si="265"/>
        <v>#REF!</v>
      </c>
      <c r="AJ144" s="101" t="e">
        <f>AI144+COUNTIF(AI$2:$AI144,AI144)-1</f>
        <v>#REF!</v>
      </c>
      <c r="AK144" s="103" t="str">
        <f t="shared" si="213"/>
        <v>Mongolia</v>
      </c>
      <c r="AL144" s="71" t="e">
        <f t="shared" si="266"/>
        <v>#REF!</v>
      </c>
      <c r="AM144" s="45" t="e">
        <f t="shared" si="214"/>
        <v>#REF!</v>
      </c>
      <c r="AN144" s="45" t="e">
        <f t="shared" si="215"/>
        <v>#REF!</v>
      </c>
      <c r="AO144" s="45" t="e">
        <f t="shared" si="216"/>
        <v>#REF!</v>
      </c>
      <c r="AP144" s="45" t="e">
        <f t="shared" si="217"/>
        <v>#REF!</v>
      </c>
      <c r="AQ144" s="45" t="e">
        <f t="shared" si="218"/>
        <v>#REF!</v>
      </c>
      <c r="AR144" s="45" t="e">
        <f t="shared" si="219"/>
        <v>#REF!</v>
      </c>
      <c r="AS144" s="45" t="e">
        <f t="shared" si="220"/>
        <v>#REF!</v>
      </c>
      <c r="AT144" s="45" t="e">
        <f t="shared" si="221"/>
        <v>#REF!</v>
      </c>
      <c r="AU144" s="45" t="e">
        <f t="shared" si="222"/>
        <v>#REF!</v>
      </c>
      <c r="AV144" s="45" t="e">
        <f t="shared" si="223"/>
        <v>#REF!</v>
      </c>
      <c r="AW144" s="45" t="e">
        <f t="shared" si="224"/>
        <v>#REF!</v>
      </c>
      <c r="AX144" s="45" t="e">
        <f t="shared" si="225"/>
        <v>#REF!</v>
      </c>
      <c r="AY144" s="45" t="e">
        <f t="shared" si="226"/>
        <v>#REF!</v>
      </c>
      <c r="AZ144" s="45" t="e">
        <f t="shared" si="227"/>
        <v>#REF!</v>
      </c>
      <c r="BA144" s="45" t="e">
        <f t="shared" si="228"/>
        <v>#REF!</v>
      </c>
      <c r="BB144" s="45" t="e">
        <f t="shared" si="229"/>
        <v>#REF!</v>
      </c>
      <c r="BC144" s="45" t="e">
        <f t="shared" si="230"/>
        <v>#REF!</v>
      </c>
      <c r="BD144" s="45" t="e">
        <f t="shared" si="231"/>
        <v>#REF!</v>
      </c>
      <c r="BE144" s="45" t="e">
        <f t="shared" si="232"/>
        <v>#REF!</v>
      </c>
      <c r="BF144" s="45" t="e">
        <f t="shared" si="233"/>
        <v>#REF!</v>
      </c>
      <c r="BG144" s="45" t="e">
        <f t="shared" si="234"/>
        <v>#REF!</v>
      </c>
      <c r="BH144" s="45" t="e">
        <f t="shared" si="235"/>
        <v>#REF!</v>
      </c>
      <c r="BI144" s="45" t="e">
        <f t="shared" si="236"/>
        <v>#REF!</v>
      </c>
      <c r="BJ144" s="45" t="e">
        <f t="shared" si="237"/>
        <v>#REF!</v>
      </c>
      <c r="BK144" s="45"/>
      <c r="CN144" s="106" t="e">
        <f t="shared" si="267"/>
        <v>#REF!</v>
      </c>
      <c r="CO144" s="106">
        <v>143</v>
      </c>
      <c r="CP144" s="101" t="e">
        <f t="shared" si="268"/>
        <v>#REF!</v>
      </c>
      <c r="CQ144" s="101" t="e">
        <f>CP144+COUNTIF($CP$2:CP144,CP144)-1</f>
        <v>#REF!</v>
      </c>
      <c r="CR144" s="103" t="str">
        <f t="shared" si="238"/>
        <v>Mongolia</v>
      </c>
      <c r="CS144" s="71" t="e">
        <f t="shared" si="269"/>
        <v>#REF!</v>
      </c>
      <c r="CT144" s="45" t="e">
        <f t="shared" si="239"/>
        <v>#REF!</v>
      </c>
      <c r="CU144" s="45" t="e">
        <f t="shared" si="240"/>
        <v>#REF!</v>
      </c>
      <c r="CV144" s="45" t="e">
        <f t="shared" si="241"/>
        <v>#REF!</v>
      </c>
      <c r="CW144" s="45" t="e">
        <f t="shared" si="242"/>
        <v>#REF!</v>
      </c>
      <c r="CX144" s="45" t="e">
        <f t="shared" si="243"/>
        <v>#REF!</v>
      </c>
      <c r="CY144" s="45" t="e">
        <f t="shared" si="244"/>
        <v>#REF!</v>
      </c>
      <c r="CZ144" s="45" t="e">
        <f t="shared" si="245"/>
        <v>#REF!</v>
      </c>
      <c r="DA144" s="45" t="e">
        <f t="shared" si="246"/>
        <v>#REF!</v>
      </c>
      <c r="DB144" s="45" t="e">
        <f t="shared" si="247"/>
        <v>#REF!</v>
      </c>
      <c r="DC144" s="45" t="e">
        <f t="shared" si="248"/>
        <v>#REF!</v>
      </c>
      <c r="DD144" s="45" t="e">
        <f t="shared" si="249"/>
        <v>#REF!</v>
      </c>
      <c r="DE144" s="45" t="e">
        <f t="shared" si="250"/>
        <v>#REF!</v>
      </c>
      <c r="DF144" s="45" t="e">
        <f t="shared" si="251"/>
        <v>#REF!</v>
      </c>
      <c r="DG144" s="45" t="e">
        <f t="shared" si="252"/>
        <v>#REF!</v>
      </c>
      <c r="DH144" s="45" t="e">
        <f t="shared" si="253"/>
        <v>#REF!</v>
      </c>
      <c r="DI144" s="45" t="e">
        <f t="shared" si="254"/>
        <v>#REF!</v>
      </c>
      <c r="DJ144" s="45" t="e">
        <f t="shared" si="255"/>
        <v>#REF!</v>
      </c>
      <c r="DK144" s="45" t="e">
        <f t="shared" si="256"/>
        <v>#REF!</v>
      </c>
      <c r="DL144" s="45" t="e">
        <f t="shared" si="257"/>
        <v>#REF!</v>
      </c>
      <c r="DM144" s="45" t="e">
        <f t="shared" si="258"/>
        <v>#REF!</v>
      </c>
      <c r="DN144" s="45" t="e">
        <f t="shared" si="259"/>
        <v>#REF!</v>
      </c>
      <c r="DO144" s="45" t="e">
        <f t="shared" si="260"/>
        <v>#REF!</v>
      </c>
      <c r="DP144" s="45" t="e">
        <f t="shared" si="261"/>
        <v>#REF!</v>
      </c>
      <c r="DQ144" s="45" t="e">
        <f t="shared" si="262"/>
        <v>#REF!</v>
      </c>
    </row>
    <row r="145" spans="1:121">
      <c r="A145" s="101">
        <v>144</v>
      </c>
      <c r="B145" s="135" t="e">
        <f t="shared" si="263"/>
        <v>#REF!</v>
      </c>
      <c r="C145" s="136" t="e">
        <f>B145+COUNTIF(B$2:$B145,B145)-1</f>
        <v>#REF!</v>
      </c>
      <c r="D145" s="137" t="str">
        <f>Tables!AI145</f>
        <v>Montserrat</v>
      </c>
      <c r="E145" s="138" t="e">
        <f t="shared" si="264"/>
        <v>#REF!</v>
      </c>
      <c r="F145" s="47" t="e">
        <f>SUMIFS(#REF!,#REF!,'Graph Tables'!$D145)</f>
        <v>#REF!</v>
      </c>
      <c r="G145" s="47" t="e">
        <f>SUMIFS(#REF!,#REF!,'Graph Tables'!$D145)</f>
        <v>#REF!</v>
      </c>
      <c r="H145" s="47" t="e">
        <f>SUMIFS(#REF!,#REF!,'Graph Tables'!$D145)</f>
        <v>#REF!</v>
      </c>
      <c r="I145" s="47" t="e">
        <f>SUMIFS(#REF!,#REF!,'Graph Tables'!$D145)</f>
        <v>#REF!</v>
      </c>
      <c r="J145" s="47" t="e">
        <f>SUMIFS(#REF!,#REF!,'Graph Tables'!$D145)</f>
        <v>#REF!</v>
      </c>
      <c r="K145" s="47" t="e">
        <f>SUMIFS(#REF!,#REF!,'Graph Tables'!$D145)</f>
        <v>#REF!</v>
      </c>
      <c r="L145" s="47" t="e">
        <f>SUMIFS(#REF!,#REF!,'Graph Tables'!$D145)</f>
        <v>#REF!</v>
      </c>
      <c r="M145" s="47" t="e">
        <f>SUMIFS(#REF!,#REF!,'Graph Tables'!$D145)</f>
        <v>#REF!</v>
      </c>
      <c r="N145" s="47" t="e">
        <f>SUMIFS(#REF!,#REF!,'Graph Tables'!$D145)</f>
        <v>#REF!</v>
      </c>
      <c r="O145" s="47" t="e">
        <f>SUMIFS(#REF!,#REF!,'Graph Tables'!$D145)</f>
        <v>#REF!</v>
      </c>
      <c r="P145" s="47" t="e">
        <f>SUMIFS(#REF!,#REF!,'Graph Tables'!$D145)</f>
        <v>#REF!</v>
      </c>
      <c r="Q145" s="47" t="e">
        <f>SUMIFS(#REF!,#REF!,'Graph Tables'!$D145)</f>
        <v>#REF!</v>
      </c>
      <c r="R145" s="47" t="e">
        <f>SUMIFS(#REF!,#REF!,'Graph Tables'!$D145)</f>
        <v>#REF!</v>
      </c>
      <c r="S145" s="47" t="e">
        <f>SUMIFS(#REF!,#REF!,'Graph Tables'!$D145)</f>
        <v>#REF!</v>
      </c>
      <c r="T145" s="47" t="e">
        <f>SUMIFS(#REF!,#REF!,'Graph Tables'!$D145)</f>
        <v>#REF!</v>
      </c>
      <c r="U145" s="47" t="e">
        <f>SUMIFS(#REF!,#REF!,'Graph Tables'!$D145)</f>
        <v>#REF!</v>
      </c>
      <c r="V145" s="47" t="e">
        <f>SUMIFS(#REF!,#REF!,'Graph Tables'!$D145)</f>
        <v>#REF!</v>
      </c>
      <c r="W145" s="47" t="e">
        <f>SUMIFS(#REF!,#REF!,'Graph Tables'!$D145)</f>
        <v>#REF!</v>
      </c>
      <c r="X145" s="47" t="e">
        <f>SUMIFS(#REF!,#REF!,'Graph Tables'!$D145)</f>
        <v>#REF!</v>
      </c>
      <c r="Y145" s="47" t="e">
        <f>SUMIFS(#REF!,#REF!,'Graph Tables'!$D145)</f>
        <v>#REF!</v>
      </c>
      <c r="Z145" s="47" t="e">
        <f>SUMIFS(#REF!,#REF!,'Graph Tables'!$D145)</f>
        <v>#REF!</v>
      </c>
      <c r="AA145" s="47" t="e">
        <f>SUMIFS(#REF!,#REF!,'Graph Tables'!$D145)</f>
        <v>#REF!</v>
      </c>
      <c r="AB145" s="47" t="e">
        <f>SUMIFS(#REF!,#REF!,'Graph Tables'!$D145)</f>
        <v>#REF!</v>
      </c>
      <c r="AC145" s="47" t="e">
        <f>SUMIFS(#REF!,#REF!,'Graph Tables'!$D145)</f>
        <v>#REF!</v>
      </c>
      <c r="AD145" s="47"/>
      <c r="AH145" s="47"/>
      <c r="AI145" s="101" t="e">
        <f t="shared" si="265"/>
        <v>#REF!</v>
      </c>
      <c r="AJ145" s="101" t="e">
        <f>AI145+COUNTIF(AI$2:$AI145,AI145)-1</f>
        <v>#REF!</v>
      </c>
      <c r="AK145" s="103" t="str">
        <f t="shared" si="213"/>
        <v>Montserrat</v>
      </c>
      <c r="AL145" s="71" t="e">
        <f t="shared" si="266"/>
        <v>#REF!</v>
      </c>
      <c r="AM145" s="45" t="e">
        <f t="shared" si="214"/>
        <v>#REF!</v>
      </c>
      <c r="AN145" s="45" t="e">
        <f t="shared" si="215"/>
        <v>#REF!</v>
      </c>
      <c r="AO145" s="45" t="e">
        <f t="shared" si="216"/>
        <v>#REF!</v>
      </c>
      <c r="AP145" s="45" t="e">
        <f t="shared" si="217"/>
        <v>#REF!</v>
      </c>
      <c r="AQ145" s="45" t="e">
        <f t="shared" si="218"/>
        <v>#REF!</v>
      </c>
      <c r="AR145" s="45" t="e">
        <f t="shared" si="219"/>
        <v>#REF!</v>
      </c>
      <c r="AS145" s="45" t="e">
        <f t="shared" si="220"/>
        <v>#REF!</v>
      </c>
      <c r="AT145" s="45" t="e">
        <f t="shared" si="221"/>
        <v>#REF!</v>
      </c>
      <c r="AU145" s="45" t="e">
        <f t="shared" si="222"/>
        <v>#REF!</v>
      </c>
      <c r="AV145" s="45" t="e">
        <f t="shared" si="223"/>
        <v>#REF!</v>
      </c>
      <c r="AW145" s="45" t="e">
        <f t="shared" si="224"/>
        <v>#REF!</v>
      </c>
      <c r="AX145" s="45" t="e">
        <f t="shared" si="225"/>
        <v>#REF!</v>
      </c>
      <c r="AY145" s="45" t="e">
        <f t="shared" si="226"/>
        <v>#REF!</v>
      </c>
      <c r="AZ145" s="45" t="e">
        <f t="shared" si="227"/>
        <v>#REF!</v>
      </c>
      <c r="BA145" s="45" t="e">
        <f t="shared" si="228"/>
        <v>#REF!</v>
      </c>
      <c r="BB145" s="45" t="e">
        <f t="shared" si="229"/>
        <v>#REF!</v>
      </c>
      <c r="BC145" s="45" t="e">
        <f t="shared" si="230"/>
        <v>#REF!</v>
      </c>
      <c r="BD145" s="45" t="e">
        <f t="shared" si="231"/>
        <v>#REF!</v>
      </c>
      <c r="BE145" s="45" t="e">
        <f t="shared" si="232"/>
        <v>#REF!</v>
      </c>
      <c r="BF145" s="45" t="e">
        <f t="shared" si="233"/>
        <v>#REF!</v>
      </c>
      <c r="BG145" s="45" t="e">
        <f t="shared" si="234"/>
        <v>#REF!</v>
      </c>
      <c r="BH145" s="45" t="e">
        <f t="shared" si="235"/>
        <v>#REF!</v>
      </c>
      <c r="BI145" s="45" t="e">
        <f t="shared" si="236"/>
        <v>#REF!</v>
      </c>
      <c r="BJ145" s="45" t="e">
        <f t="shared" si="237"/>
        <v>#REF!</v>
      </c>
      <c r="BK145" s="45"/>
      <c r="CN145" s="106" t="e">
        <f t="shared" si="267"/>
        <v>#REF!</v>
      </c>
      <c r="CO145" s="106">
        <v>144</v>
      </c>
      <c r="CP145" s="101" t="e">
        <f t="shared" si="268"/>
        <v>#REF!</v>
      </c>
      <c r="CQ145" s="101" t="e">
        <f>CP145+COUNTIF($CP$2:CP145,CP145)-1</f>
        <v>#REF!</v>
      </c>
      <c r="CR145" s="103" t="str">
        <f t="shared" si="238"/>
        <v>Montserrat</v>
      </c>
      <c r="CS145" s="71" t="e">
        <f t="shared" si="269"/>
        <v>#REF!</v>
      </c>
      <c r="CT145" s="45" t="e">
        <f t="shared" si="239"/>
        <v>#REF!</v>
      </c>
      <c r="CU145" s="45" t="e">
        <f t="shared" si="240"/>
        <v>#REF!</v>
      </c>
      <c r="CV145" s="45" t="e">
        <f t="shared" si="241"/>
        <v>#REF!</v>
      </c>
      <c r="CW145" s="45" t="e">
        <f t="shared" si="242"/>
        <v>#REF!</v>
      </c>
      <c r="CX145" s="45" t="e">
        <f t="shared" si="243"/>
        <v>#REF!</v>
      </c>
      <c r="CY145" s="45" t="e">
        <f t="shared" si="244"/>
        <v>#REF!</v>
      </c>
      <c r="CZ145" s="45" t="e">
        <f t="shared" si="245"/>
        <v>#REF!</v>
      </c>
      <c r="DA145" s="45" t="e">
        <f t="shared" si="246"/>
        <v>#REF!</v>
      </c>
      <c r="DB145" s="45" t="e">
        <f t="shared" si="247"/>
        <v>#REF!</v>
      </c>
      <c r="DC145" s="45" t="e">
        <f t="shared" si="248"/>
        <v>#REF!</v>
      </c>
      <c r="DD145" s="45" t="e">
        <f t="shared" si="249"/>
        <v>#REF!</v>
      </c>
      <c r="DE145" s="45" t="e">
        <f t="shared" si="250"/>
        <v>#REF!</v>
      </c>
      <c r="DF145" s="45" t="e">
        <f t="shared" si="251"/>
        <v>#REF!</v>
      </c>
      <c r="DG145" s="45" t="e">
        <f t="shared" si="252"/>
        <v>#REF!</v>
      </c>
      <c r="DH145" s="45" t="e">
        <f t="shared" si="253"/>
        <v>#REF!</v>
      </c>
      <c r="DI145" s="45" t="e">
        <f t="shared" si="254"/>
        <v>#REF!</v>
      </c>
      <c r="DJ145" s="45" t="e">
        <f t="shared" si="255"/>
        <v>#REF!</v>
      </c>
      <c r="DK145" s="45" t="e">
        <f t="shared" si="256"/>
        <v>#REF!</v>
      </c>
      <c r="DL145" s="45" t="e">
        <f t="shared" si="257"/>
        <v>#REF!</v>
      </c>
      <c r="DM145" s="45" t="e">
        <f t="shared" si="258"/>
        <v>#REF!</v>
      </c>
      <c r="DN145" s="45" t="e">
        <f t="shared" si="259"/>
        <v>#REF!</v>
      </c>
      <c r="DO145" s="45" t="e">
        <f t="shared" si="260"/>
        <v>#REF!</v>
      </c>
      <c r="DP145" s="45" t="e">
        <f t="shared" si="261"/>
        <v>#REF!</v>
      </c>
      <c r="DQ145" s="45" t="e">
        <f t="shared" si="262"/>
        <v>#REF!</v>
      </c>
    </row>
    <row r="146" spans="1:121">
      <c r="A146" s="101">
        <v>145</v>
      </c>
      <c r="B146" s="135" t="e">
        <f t="shared" si="263"/>
        <v>#REF!</v>
      </c>
      <c r="C146" s="136" t="e">
        <f>B146+COUNTIF(B$2:$B146,B146)-1</f>
        <v>#REF!</v>
      </c>
      <c r="D146" s="137" t="str">
        <f>Tables!AI146</f>
        <v>Morocco</v>
      </c>
      <c r="E146" s="138" t="e">
        <f t="shared" si="264"/>
        <v>#REF!</v>
      </c>
      <c r="F146" s="47" t="e">
        <f>SUMIFS(#REF!,#REF!,'Graph Tables'!$D146)</f>
        <v>#REF!</v>
      </c>
      <c r="G146" s="47" t="e">
        <f>SUMIFS(#REF!,#REF!,'Graph Tables'!$D146)</f>
        <v>#REF!</v>
      </c>
      <c r="H146" s="47" t="e">
        <f>SUMIFS(#REF!,#REF!,'Graph Tables'!$D146)</f>
        <v>#REF!</v>
      </c>
      <c r="I146" s="47" t="e">
        <f>SUMIFS(#REF!,#REF!,'Graph Tables'!$D146)</f>
        <v>#REF!</v>
      </c>
      <c r="J146" s="47" t="e">
        <f>SUMIFS(#REF!,#REF!,'Graph Tables'!$D146)</f>
        <v>#REF!</v>
      </c>
      <c r="K146" s="47" t="e">
        <f>SUMIFS(#REF!,#REF!,'Graph Tables'!$D146)</f>
        <v>#REF!</v>
      </c>
      <c r="L146" s="47" t="e">
        <f>SUMIFS(#REF!,#REF!,'Graph Tables'!$D146)</f>
        <v>#REF!</v>
      </c>
      <c r="M146" s="47" t="e">
        <f>SUMIFS(#REF!,#REF!,'Graph Tables'!$D146)</f>
        <v>#REF!</v>
      </c>
      <c r="N146" s="47" t="e">
        <f>SUMIFS(#REF!,#REF!,'Graph Tables'!$D146)</f>
        <v>#REF!</v>
      </c>
      <c r="O146" s="47" t="e">
        <f>SUMIFS(#REF!,#REF!,'Graph Tables'!$D146)</f>
        <v>#REF!</v>
      </c>
      <c r="P146" s="47" t="e">
        <f>SUMIFS(#REF!,#REF!,'Graph Tables'!$D146)</f>
        <v>#REF!</v>
      </c>
      <c r="Q146" s="47" t="e">
        <f>SUMIFS(#REF!,#REF!,'Graph Tables'!$D146)</f>
        <v>#REF!</v>
      </c>
      <c r="R146" s="47" t="e">
        <f>SUMIFS(#REF!,#REF!,'Graph Tables'!$D146)</f>
        <v>#REF!</v>
      </c>
      <c r="S146" s="47" t="e">
        <f>SUMIFS(#REF!,#REF!,'Graph Tables'!$D146)</f>
        <v>#REF!</v>
      </c>
      <c r="T146" s="47" t="e">
        <f>SUMIFS(#REF!,#REF!,'Graph Tables'!$D146)</f>
        <v>#REF!</v>
      </c>
      <c r="U146" s="47" t="e">
        <f>SUMIFS(#REF!,#REF!,'Graph Tables'!$D146)</f>
        <v>#REF!</v>
      </c>
      <c r="V146" s="47" t="e">
        <f>SUMIFS(#REF!,#REF!,'Graph Tables'!$D146)</f>
        <v>#REF!</v>
      </c>
      <c r="W146" s="47" t="e">
        <f>SUMIFS(#REF!,#REF!,'Graph Tables'!$D146)</f>
        <v>#REF!</v>
      </c>
      <c r="X146" s="47" t="e">
        <f>SUMIFS(#REF!,#REF!,'Graph Tables'!$D146)</f>
        <v>#REF!</v>
      </c>
      <c r="Y146" s="47" t="e">
        <f>SUMIFS(#REF!,#REF!,'Graph Tables'!$D146)</f>
        <v>#REF!</v>
      </c>
      <c r="Z146" s="47" t="e">
        <f>SUMIFS(#REF!,#REF!,'Graph Tables'!$D146)</f>
        <v>#REF!</v>
      </c>
      <c r="AA146" s="47" t="e">
        <f>SUMIFS(#REF!,#REF!,'Graph Tables'!$D146)</f>
        <v>#REF!</v>
      </c>
      <c r="AB146" s="47" t="e">
        <f>SUMIFS(#REF!,#REF!,'Graph Tables'!$D146)</f>
        <v>#REF!</v>
      </c>
      <c r="AC146" s="47" t="e">
        <f>SUMIFS(#REF!,#REF!,'Graph Tables'!$D146)</f>
        <v>#REF!</v>
      </c>
      <c r="AD146" s="47"/>
      <c r="AH146" s="47"/>
      <c r="AI146" s="101" t="e">
        <f t="shared" si="265"/>
        <v>#REF!</v>
      </c>
      <c r="AJ146" s="101" t="e">
        <f>AI146+COUNTIF(AI$2:$AI146,AI146)-1</f>
        <v>#REF!</v>
      </c>
      <c r="AK146" s="103" t="str">
        <f t="shared" si="213"/>
        <v>Morocco</v>
      </c>
      <c r="AL146" s="71" t="e">
        <f t="shared" si="266"/>
        <v>#REF!</v>
      </c>
      <c r="AM146" s="45" t="e">
        <f t="shared" si="214"/>
        <v>#REF!</v>
      </c>
      <c r="AN146" s="45" t="e">
        <f t="shared" si="215"/>
        <v>#REF!</v>
      </c>
      <c r="AO146" s="45" t="e">
        <f t="shared" si="216"/>
        <v>#REF!</v>
      </c>
      <c r="AP146" s="45" t="e">
        <f t="shared" si="217"/>
        <v>#REF!</v>
      </c>
      <c r="AQ146" s="45" t="e">
        <f t="shared" si="218"/>
        <v>#REF!</v>
      </c>
      <c r="AR146" s="45" t="e">
        <f t="shared" si="219"/>
        <v>#REF!</v>
      </c>
      <c r="AS146" s="45" t="e">
        <f t="shared" si="220"/>
        <v>#REF!</v>
      </c>
      <c r="AT146" s="45" t="e">
        <f t="shared" si="221"/>
        <v>#REF!</v>
      </c>
      <c r="AU146" s="45" t="e">
        <f t="shared" si="222"/>
        <v>#REF!</v>
      </c>
      <c r="AV146" s="45" t="e">
        <f t="shared" si="223"/>
        <v>#REF!</v>
      </c>
      <c r="AW146" s="45" t="e">
        <f t="shared" si="224"/>
        <v>#REF!</v>
      </c>
      <c r="AX146" s="45" t="e">
        <f t="shared" si="225"/>
        <v>#REF!</v>
      </c>
      <c r="AY146" s="45" t="e">
        <f t="shared" si="226"/>
        <v>#REF!</v>
      </c>
      <c r="AZ146" s="45" t="e">
        <f t="shared" si="227"/>
        <v>#REF!</v>
      </c>
      <c r="BA146" s="45" t="e">
        <f t="shared" si="228"/>
        <v>#REF!</v>
      </c>
      <c r="BB146" s="45" t="e">
        <f t="shared" si="229"/>
        <v>#REF!</v>
      </c>
      <c r="BC146" s="45" t="e">
        <f t="shared" si="230"/>
        <v>#REF!</v>
      </c>
      <c r="BD146" s="45" t="e">
        <f t="shared" si="231"/>
        <v>#REF!</v>
      </c>
      <c r="BE146" s="45" t="e">
        <f t="shared" si="232"/>
        <v>#REF!</v>
      </c>
      <c r="BF146" s="45" t="e">
        <f t="shared" si="233"/>
        <v>#REF!</v>
      </c>
      <c r="BG146" s="45" t="e">
        <f t="shared" si="234"/>
        <v>#REF!</v>
      </c>
      <c r="BH146" s="45" t="e">
        <f t="shared" si="235"/>
        <v>#REF!</v>
      </c>
      <c r="BI146" s="45" t="e">
        <f t="shared" si="236"/>
        <v>#REF!</v>
      </c>
      <c r="BJ146" s="45" t="e">
        <f t="shared" si="237"/>
        <v>#REF!</v>
      </c>
      <c r="BK146" s="45"/>
      <c r="CN146" s="106" t="e">
        <f t="shared" si="267"/>
        <v>#REF!</v>
      </c>
      <c r="CO146" s="106">
        <v>145</v>
      </c>
      <c r="CP146" s="101" t="e">
        <f t="shared" si="268"/>
        <v>#REF!</v>
      </c>
      <c r="CQ146" s="101" t="e">
        <f>CP146+COUNTIF($CP$2:CP146,CP146)-1</f>
        <v>#REF!</v>
      </c>
      <c r="CR146" s="103" t="str">
        <f t="shared" si="238"/>
        <v>Morocco</v>
      </c>
      <c r="CS146" s="71" t="e">
        <f t="shared" si="269"/>
        <v>#REF!</v>
      </c>
      <c r="CT146" s="45" t="e">
        <f t="shared" si="239"/>
        <v>#REF!</v>
      </c>
      <c r="CU146" s="45" t="e">
        <f t="shared" si="240"/>
        <v>#REF!</v>
      </c>
      <c r="CV146" s="45" t="e">
        <f t="shared" si="241"/>
        <v>#REF!</v>
      </c>
      <c r="CW146" s="45" t="e">
        <f t="shared" si="242"/>
        <v>#REF!</v>
      </c>
      <c r="CX146" s="45" t="e">
        <f t="shared" si="243"/>
        <v>#REF!</v>
      </c>
      <c r="CY146" s="45" t="e">
        <f t="shared" si="244"/>
        <v>#REF!</v>
      </c>
      <c r="CZ146" s="45" t="e">
        <f t="shared" si="245"/>
        <v>#REF!</v>
      </c>
      <c r="DA146" s="45" t="e">
        <f t="shared" si="246"/>
        <v>#REF!</v>
      </c>
      <c r="DB146" s="45" t="e">
        <f t="shared" si="247"/>
        <v>#REF!</v>
      </c>
      <c r="DC146" s="45" t="e">
        <f t="shared" si="248"/>
        <v>#REF!</v>
      </c>
      <c r="DD146" s="45" t="e">
        <f t="shared" si="249"/>
        <v>#REF!</v>
      </c>
      <c r="DE146" s="45" t="e">
        <f t="shared" si="250"/>
        <v>#REF!</v>
      </c>
      <c r="DF146" s="45" t="e">
        <f t="shared" si="251"/>
        <v>#REF!</v>
      </c>
      <c r="DG146" s="45" t="e">
        <f t="shared" si="252"/>
        <v>#REF!</v>
      </c>
      <c r="DH146" s="45" t="e">
        <f t="shared" si="253"/>
        <v>#REF!</v>
      </c>
      <c r="DI146" s="45" t="e">
        <f t="shared" si="254"/>
        <v>#REF!</v>
      </c>
      <c r="DJ146" s="45" t="e">
        <f t="shared" si="255"/>
        <v>#REF!</v>
      </c>
      <c r="DK146" s="45" t="e">
        <f t="shared" si="256"/>
        <v>#REF!</v>
      </c>
      <c r="DL146" s="45" t="e">
        <f t="shared" si="257"/>
        <v>#REF!</v>
      </c>
      <c r="DM146" s="45" t="e">
        <f t="shared" si="258"/>
        <v>#REF!</v>
      </c>
      <c r="DN146" s="45" t="e">
        <f t="shared" si="259"/>
        <v>#REF!</v>
      </c>
      <c r="DO146" s="45" t="e">
        <f t="shared" si="260"/>
        <v>#REF!</v>
      </c>
      <c r="DP146" s="45" t="e">
        <f t="shared" si="261"/>
        <v>#REF!</v>
      </c>
      <c r="DQ146" s="45" t="e">
        <f t="shared" si="262"/>
        <v>#REF!</v>
      </c>
    </row>
    <row r="147" spans="1:121">
      <c r="A147" s="101">
        <v>146</v>
      </c>
      <c r="B147" s="135" t="e">
        <f t="shared" si="263"/>
        <v>#REF!</v>
      </c>
      <c r="C147" s="136" t="e">
        <f>B147+COUNTIF(B$2:$B147,B147)-1</f>
        <v>#REF!</v>
      </c>
      <c r="D147" s="137" t="str">
        <f>Tables!AI147</f>
        <v>Mozambique</v>
      </c>
      <c r="E147" s="138" t="e">
        <f t="shared" si="264"/>
        <v>#REF!</v>
      </c>
      <c r="F147" s="47" t="e">
        <f>SUMIFS(#REF!,#REF!,'Graph Tables'!$D147)</f>
        <v>#REF!</v>
      </c>
      <c r="G147" s="47" t="e">
        <f>SUMIFS(#REF!,#REF!,'Graph Tables'!$D147)</f>
        <v>#REF!</v>
      </c>
      <c r="H147" s="47" t="e">
        <f>SUMIFS(#REF!,#REF!,'Graph Tables'!$D147)</f>
        <v>#REF!</v>
      </c>
      <c r="I147" s="47" t="e">
        <f>SUMIFS(#REF!,#REF!,'Graph Tables'!$D147)</f>
        <v>#REF!</v>
      </c>
      <c r="J147" s="47" t="e">
        <f>SUMIFS(#REF!,#REF!,'Graph Tables'!$D147)</f>
        <v>#REF!</v>
      </c>
      <c r="K147" s="47" t="e">
        <f>SUMIFS(#REF!,#REF!,'Graph Tables'!$D147)</f>
        <v>#REF!</v>
      </c>
      <c r="L147" s="47" t="e">
        <f>SUMIFS(#REF!,#REF!,'Graph Tables'!$D147)</f>
        <v>#REF!</v>
      </c>
      <c r="M147" s="47" t="e">
        <f>SUMIFS(#REF!,#REF!,'Graph Tables'!$D147)</f>
        <v>#REF!</v>
      </c>
      <c r="N147" s="47" t="e">
        <f>SUMIFS(#REF!,#REF!,'Graph Tables'!$D147)</f>
        <v>#REF!</v>
      </c>
      <c r="O147" s="47" t="e">
        <f>SUMIFS(#REF!,#REF!,'Graph Tables'!$D147)</f>
        <v>#REF!</v>
      </c>
      <c r="P147" s="47" t="e">
        <f>SUMIFS(#REF!,#REF!,'Graph Tables'!$D147)</f>
        <v>#REF!</v>
      </c>
      <c r="Q147" s="47" t="e">
        <f>SUMIFS(#REF!,#REF!,'Graph Tables'!$D147)</f>
        <v>#REF!</v>
      </c>
      <c r="R147" s="47" t="e">
        <f>SUMIFS(#REF!,#REF!,'Graph Tables'!$D147)</f>
        <v>#REF!</v>
      </c>
      <c r="S147" s="47" t="e">
        <f>SUMIFS(#REF!,#REF!,'Graph Tables'!$D147)</f>
        <v>#REF!</v>
      </c>
      <c r="T147" s="47" t="e">
        <f>SUMIFS(#REF!,#REF!,'Graph Tables'!$D147)</f>
        <v>#REF!</v>
      </c>
      <c r="U147" s="47" t="e">
        <f>SUMIFS(#REF!,#REF!,'Graph Tables'!$D147)</f>
        <v>#REF!</v>
      </c>
      <c r="V147" s="47" t="e">
        <f>SUMIFS(#REF!,#REF!,'Graph Tables'!$D147)</f>
        <v>#REF!</v>
      </c>
      <c r="W147" s="47" t="e">
        <f>SUMIFS(#REF!,#REF!,'Graph Tables'!$D147)</f>
        <v>#REF!</v>
      </c>
      <c r="X147" s="47" t="e">
        <f>SUMIFS(#REF!,#REF!,'Graph Tables'!$D147)</f>
        <v>#REF!</v>
      </c>
      <c r="Y147" s="47" t="e">
        <f>SUMIFS(#REF!,#REF!,'Graph Tables'!$D147)</f>
        <v>#REF!</v>
      </c>
      <c r="Z147" s="47" t="e">
        <f>SUMIFS(#REF!,#REF!,'Graph Tables'!$D147)</f>
        <v>#REF!</v>
      </c>
      <c r="AA147" s="47" t="e">
        <f>SUMIFS(#REF!,#REF!,'Graph Tables'!$D147)</f>
        <v>#REF!</v>
      </c>
      <c r="AB147" s="47" t="e">
        <f>SUMIFS(#REF!,#REF!,'Graph Tables'!$D147)</f>
        <v>#REF!</v>
      </c>
      <c r="AC147" s="47" t="e">
        <f>SUMIFS(#REF!,#REF!,'Graph Tables'!$D147)</f>
        <v>#REF!</v>
      </c>
      <c r="AD147" s="47"/>
      <c r="AH147" s="47"/>
      <c r="AI147" s="101" t="e">
        <f t="shared" si="265"/>
        <v>#REF!</v>
      </c>
      <c r="AJ147" s="101" t="e">
        <f>AI147+COUNTIF(AI$2:$AI147,AI147)-1</f>
        <v>#REF!</v>
      </c>
      <c r="AK147" s="103" t="str">
        <f t="shared" si="213"/>
        <v>Mozambique</v>
      </c>
      <c r="AL147" s="71" t="e">
        <f t="shared" si="266"/>
        <v>#REF!</v>
      </c>
      <c r="AM147" s="45" t="e">
        <f t="shared" si="214"/>
        <v>#REF!</v>
      </c>
      <c r="AN147" s="45" t="e">
        <f t="shared" si="215"/>
        <v>#REF!</v>
      </c>
      <c r="AO147" s="45" t="e">
        <f t="shared" si="216"/>
        <v>#REF!</v>
      </c>
      <c r="AP147" s="45" t="e">
        <f t="shared" si="217"/>
        <v>#REF!</v>
      </c>
      <c r="AQ147" s="45" t="e">
        <f t="shared" si="218"/>
        <v>#REF!</v>
      </c>
      <c r="AR147" s="45" t="e">
        <f t="shared" si="219"/>
        <v>#REF!</v>
      </c>
      <c r="AS147" s="45" t="e">
        <f t="shared" si="220"/>
        <v>#REF!</v>
      </c>
      <c r="AT147" s="45" t="e">
        <f t="shared" si="221"/>
        <v>#REF!</v>
      </c>
      <c r="AU147" s="45" t="e">
        <f t="shared" si="222"/>
        <v>#REF!</v>
      </c>
      <c r="AV147" s="45" t="e">
        <f t="shared" si="223"/>
        <v>#REF!</v>
      </c>
      <c r="AW147" s="45" t="e">
        <f t="shared" si="224"/>
        <v>#REF!</v>
      </c>
      <c r="AX147" s="45" t="e">
        <f t="shared" si="225"/>
        <v>#REF!</v>
      </c>
      <c r="AY147" s="45" t="e">
        <f t="shared" si="226"/>
        <v>#REF!</v>
      </c>
      <c r="AZ147" s="45" t="e">
        <f t="shared" si="227"/>
        <v>#REF!</v>
      </c>
      <c r="BA147" s="45" t="e">
        <f t="shared" si="228"/>
        <v>#REF!</v>
      </c>
      <c r="BB147" s="45" t="e">
        <f t="shared" si="229"/>
        <v>#REF!</v>
      </c>
      <c r="BC147" s="45" t="e">
        <f t="shared" si="230"/>
        <v>#REF!</v>
      </c>
      <c r="BD147" s="45" t="e">
        <f t="shared" si="231"/>
        <v>#REF!</v>
      </c>
      <c r="BE147" s="45" t="e">
        <f t="shared" si="232"/>
        <v>#REF!</v>
      </c>
      <c r="BF147" s="45" t="e">
        <f t="shared" si="233"/>
        <v>#REF!</v>
      </c>
      <c r="BG147" s="45" t="e">
        <f t="shared" si="234"/>
        <v>#REF!</v>
      </c>
      <c r="BH147" s="45" t="e">
        <f t="shared" si="235"/>
        <v>#REF!</v>
      </c>
      <c r="BI147" s="45" t="e">
        <f t="shared" si="236"/>
        <v>#REF!</v>
      </c>
      <c r="BJ147" s="45" t="e">
        <f t="shared" si="237"/>
        <v>#REF!</v>
      </c>
      <c r="BK147" s="45"/>
      <c r="CN147" s="106" t="e">
        <f t="shared" si="267"/>
        <v>#REF!</v>
      </c>
      <c r="CO147" s="106">
        <v>146</v>
      </c>
      <c r="CP147" s="101" t="e">
        <f t="shared" si="268"/>
        <v>#REF!</v>
      </c>
      <c r="CQ147" s="101" t="e">
        <f>CP147+COUNTIF($CP$2:CP147,CP147)-1</f>
        <v>#REF!</v>
      </c>
      <c r="CR147" s="103" t="str">
        <f t="shared" si="238"/>
        <v>Mozambique</v>
      </c>
      <c r="CS147" s="71" t="e">
        <f t="shared" si="269"/>
        <v>#REF!</v>
      </c>
      <c r="CT147" s="45" t="e">
        <f t="shared" si="239"/>
        <v>#REF!</v>
      </c>
      <c r="CU147" s="45" t="e">
        <f t="shared" si="240"/>
        <v>#REF!</v>
      </c>
      <c r="CV147" s="45" t="e">
        <f t="shared" si="241"/>
        <v>#REF!</v>
      </c>
      <c r="CW147" s="45" t="e">
        <f t="shared" si="242"/>
        <v>#REF!</v>
      </c>
      <c r="CX147" s="45" t="e">
        <f t="shared" si="243"/>
        <v>#REF!</v>
      </c>
      <c r="CY147" s="45" t="e">
        <f t="shared" si="244"/>
        <v>#REF!</v>
      </c>
      <c r="CZ147" s="45" t="e">
        <f t="shared" si="245"/>
        <v>#REF!</v>
      </c>
      <c r="DA147" s="45" t="e">
        <f t="shared" si="246"/>
        <v>#REF!</v>
      </c>
      <c r="DB147" s="45" t="e">
        <f t="shared" si="247"/>
        <v>#REF!</v>
      </c>
      <c r="DC147" s="45" t="e">
        <f t="shared" si="248"/>
        <v>#REF!</v>
      </c>
      <c r="DD147" s="45" t="e">
        <f t="shared" si="249"/>
        <v>#REF!</v>
      </c>
      <c r="DE147" s="45" t="e">
        <f t="shared" si="250"/>
        <v>#REF!</v>
      </c>
      <c r="DF147" s="45" t="e">
        <f t="shared" si="251"/>
        <v>#REF!</v>
      </c>
      <c r="DG147" s="45" t="e">
        <f t="shared" si="252"/>
        <v>#REF!</v>
      </c>
      <c r="DH147" s="45" t="e">
        <f t="shared" si="253"/>
        <v>#REF!</v>
      </c>
      <c r="DI147" s="45" t="e">
        <f t="shared" si="254"/>
        <v>#REF!</v>
      </c>
      <c r="DJ147" s="45" t="e">
        <f t="shared" si="255"/>
        <v>#REF!</v>
      </c>
      <c r="DK147" s="45" t="e">
        <f t="shared" si="256"/>
        <v>#REF!</v>
      </c>
      <c r="DL147" s="45" t="e">
        <f t="shared" si="257"/>
        <v>#REF!</v>
      </c>
      <c r="DM147" s="45" t="e">
        <f t="shared" si="258"/>
        <v>#REF!</v>
      </c>
      <c r="DN147" s="45" t="e">
        <f t="shared" si="259"/>
        <v>#REF!</v>
      </c>
      <c r="DO147" s="45" t="e">
        <f t="shared" si="260"/>
        <v>#REF!</v>
      </c>
      <c r="DP147" s="45" t="e">
        <f t="shared" si="261"/>
        <v>#REF!</v>
      </c>
      <c r="DQ147" s="45" t="e">
        <f t="shared" si="262"/>
        <v>#REF!</v>
      </c>
    </row>
    <row r="148" spans="1:121">
      <c r="A148" s="101">
        <v>147</v>
      </c>
      <c r="B148" s="135" t="e">
        <f t="shared" si="263"/>
        <v>#REF!</v>
      </c>
      <c r="C148" s="136" t="e">
        <f>B148+COUNTIF(B$2:$B148,B148)-1</f>
        <v>#REF!</v>
      </c>
      <c r="D148" s="137" t="str">
        <f>Tables!AI148</f>
        <v>Myanmar</v>
      </c>
      <c r="E148" s="138" t="e">
        <f t="shared" si="264"/>
        <v>#REF!</v>
      </c>
      <c r="F148" s="47" t="e">
        <f>SUMIFS(#REF!,#REF!,'Graph Tables'!$D148)</f>
        <v>#REF!</v>
      </c>
      <c r="G148" s="47" t="e">
        <f>SUMIFS(#REF!,#REF!,'Graph Tables'!$D148)</f>
        <v>#REF!</v>
      </c>
      <c r="H148" s="47" t="e">
        <f>SUMIFS(#REF!,#REF!,'Graph Tables'!$D148)</f>
        <v>#REF!</v>
      </c>
      <c r="I148" s="47" t="e">
        <f>SUMIFS(#REF!,#REF!,'Graph Tables'!$D148)</f>
        <v>#REF!</v>
      </c>
      <c r="J148" s="47" t="e">
        <f>SUMIFS(#REF!,#REF!,'Graph Tables'!$D148)</f>
        <v>#REF!</v>
      </c>
      <c r="K148" s="47" t="e">
        <f>SUMIFS(#REF!,#REF!,'Graph Tables'!$D148)</f>
        <v>#REF!</v>
      </c>
      <c r="L148" s="47" t="e">
        <f>SUMIFS(#REF!,#REF!,'Graph Tables'!$D148)</f>
        <v>#REF!</v>
      </c>
      <c r="M148" s="47" t="e">
        <f>SUMIFS(#REF!,#REF!,'Graph Tables'!$D148)</f>
        <v>#REF!</v>
      </c>
      <c r="N148" s="47" t="e">
        <f>SUMIFS(#REF!,#REF!,'Graph Tables'!$D148)</f>
        <v>#REF!</v>
      </c>
      <c r="O148" s="47" t="e">
        <f>SUMIFS(#REF!,#REF!,'Graph Tables'!$D148)</f>
        <v>#REF!</v>
      </c>
      <c r="P148" s="47" t="e">
        <f>SUMIFS(#REF!,#REF!,'Graph Tables'!$D148)</f>
        <v>#REF!</v>
      </c>
      <c r="Q148" s="47" t="e">
        <f>SUMIFS(#REF!,#REF!,'Graph Tables'!$D148)</f>
        <v>#REF!</v>
      </c>
      <c r="R148" s="47" t="e">
        <f>SUMIFS(#REF!,#REF!,'Graph Tables'!$D148)</f>
        <v>#REF!</v>
      </c>
      <c r="S148" s="47" t="e">
        <f>SUMIFS(#REF!,#REF!,'Graph Tables'!$D148)</f>
        <v>#REF!</v>
      </c>
      <c r="T148" s="47" t="e">
        <f>SUMIFS(#REF!,#REF!,'Graph Tables'!$D148)</f>
        <v>#REF!</v>
      </c>
      <c r="U148" s="47" t="e">
        <f>SUMIFS(#REF!,#REF!,'Graph Tables'!$D148)</f>
        <v>#REF!</v>
      </c>
      <c r="V148" s="47" t="e">
        <f>SUMIFS(#REF!,#REF!,'Graph Tables'!$D148)</f>
        <v>#REF!</v>
      </c>
      <c r="W148" s="47" t="e">
        <f>SUMIFS(#REF!,#REF!,'Graph Tables'!$D148)</f>
        <v>#REF!</v>
      </c>
      <c r="X148" s="47" t="e">
        <f>SUMIFS(#REF!,#REF!,'Graph Tables'!$D148)</f>
        <v>#REF!</v>
      </c>
      <c r="Y148" s="47" t="e">
        <f>SUMIFS(#REF!,#REF!,'Graph Tables'!$D148)</f>
        <v>#REF!</v>
      </c>
      <c r="Z148" s="47" t="e">
        <f>SUMIFS(#REF!,#REF!,'Graph Tables'!$D148)</f>
        <v>#REF!</v>
      </c>
      <c r="AA148" s="47" t="e">
        <f>SUMIFS(#REF!,#REF!,'Graph Tables'!$D148)</f>
        <v>#REF!</v>
      </c>
      <c r="AB148" s="47" t="e">
        <f>SUMIFS(#REF!,#REF!,'Graph Tables'!$D148)</f>
        <v>#REF!</v>
      </c>
      <c r="AC148" s="47" t="e">
        <f>SUMIFS(#REF!,#REF!,'Graph Tables'!$D148)</f>
        <v>#REF!</v>
      </c>
      <c r="AD148" s="47"/>
      <c r="AH148" s="47"/>
      <c r="AI148" s="101" t="e">
        <f t="shared" si="265"/>
        <v>#REF!</v>
      </c>
      <c r="AJ148" s="101" t="e">
        <f>AI148+COUNTIF(AI$2:$AI148,AI148)-1</f>
        <v>#REF!</v>
      </c>
      <c r="AK148" s="103" t="str">
        <f t="shared" si="213"/>
        <v>Myanmar</v>
      </c>
      <c r="AL148" s="71" t="e">
        <f t="shared" si="266"/>
        <v>#REF!</v>
      </c>
      <c r="AM148" s="45" t="e">
        <f t="shared" si="214"/>
        <v>#REF!</v>
      </c>
      <c r="AN148" s="45" t="e">
        <f t="shared" si="215"/>
        <v>#REF!</v>
      </c>
      <c r="AO148" s="45" t="e">
        <f t="shared" si="216"/>
        <v>#REF!</v>
      </c>
      <c r="AP148" s="45" t="e">
        <f t="shared" si="217"/>
        <v>#REF!</v>
      </c>
      <c r="AQ148" s="45" t="e">
        <f t="shared" si="218"/>
        <v>#REF!</v>
      </c>
      <c r="AR148" s="45" t="e">
        <f t="shared" si="219"/>
        <v>#REF!</v>
      </c>
      <c r="AS148" s="45" t="e">
        <f t="shared" si="220"/>
        <v>#REF!</v>
      </c>
      <c r="AT148" s="45" t="e">
        <f t="shared" si="221"/>
        <v>#REF!</v>
      </c>
      <c r="AU148" s="45" t="e">
        <f t="shared" si="222"/>
        <v>#REF!</v>
      </c>
      <c r="AV148" s="45" t="e">
        <f t="shared" si="223"/>
        <v>#REF!</v>
      </c>
      <c r="AW148" s="45" t="e">
        <f t="shared" si="224"/>
        <v>#REF!</v>
      </c>
      <c r="AX148" s="45" t="e">
        <f t="shared" si="225"/>
        <v>#REF!</v>
      </c>
      <c r="AY148" s="45" t="e">
        <f t="shared" si="226"/>
        <v>#REF!</v>
      </c>
      <c r="AZ148" s="45" t="e">
        <f t="shared" si="227"/>
        <v>#REF!</v>
      </c>
      <c r="BA148" s="45" t="e">
        <f t="shared" si="228"/>
        <v>#REF!</v>
      </c>
      <c r="BB148" s="45" t="e">
        <f t="shared" si="229"/>
        <v>#REF!</v>
      </c>
      <c r="BC148" s="45" t="e">
        <f t="shared" si="230"/>
        <v>#REF!</v>
      </c>
      <c r="BD148" s="45" t="e">
        <f t="shared" si="231"/>
        <v>#REF!</v>
      </c>
      <c r="BE148" s="45" t="e">
        <f t="shared" si="232"/>
        <v>#REF!</v>
      </c>
      <c r="BF148" s="45" t="e">
        <f t="shared" si="233"/>
        <v>#REF!</v>
      </c>
      <c r="BG148" s="45" t="e">
        <f t="shared" si="234"/>
        <v>#REF!</v>
      </c>
      <c r="BH148" s="45" t="e">
        <f t="shared" si="235"/>
        <v>#REF!</v>
      </c>
      <c r="BI148" s="45" t="e">
        <f t="shared" si="236"/>
        <v>#REF!</v>
      </c>
      <c r="BJ148" s="45" t="e">
        <f t="shared" si="237"/>
        <v>#REF!</v>
      </c>
      <c r="BK148" s="45"/>
      <c r="CN148" s="106" t="e">
        <f t="shared" si="267"/>
        <v>#REF!</v>
      </c>
      <c r="CO148" s="106">
        <v>147</v>
      </c>
      <c r="CP148" s="101" t="e">
        <f t="shared" si="268"/>
        <v>#REF!</v>
      </c>
      <c r="CQ148" s="101" t="e">
        <f>CP148+COUNTIF($CP$2:CP148,CP148)-1</f>
        <v>#REF!</v>
      </c>
      <c r="CR148" s="103" t="str">
        <f t="shared" si="238"/>
        <v>Myanmar</v>
      </c>
      <c r="CS148" s="71" t="e">
        <f t="shared" si="269"/>
        <v>#REF!</v>
      </c>
      <c r="CT148" s="45" t="e">
        <f t="shared" si="239"/>
        <v>#REF!</v>
      </c>
      <c r="CU148" s="45" t="e">
        <f t="shared" si="240"/>
        <v>#REF!</v>
      </c>
      <c r="CV148" s="45" t="e">
        <f t="shared" si="241"/>
        <v>#REF!</v>
      </c>
      <c r="CW148" s="45" t="e">
        <f t="shared" si="242"/>
        <v>#REF!</v>
      </c>
      <c r="CX148" s="45" t="e">
        <f t="shared" si="243"/>
        <v>#REF!</v>
      </c>
      <c r="CY148" s="45" t="e">
        <f t="shared" si="244"/>
        <v>#REF!</v>
      </c>
      <c r="CZ148" s="45" t="e">
        <f t="shared" si="245"/>
        <v>#REF!</v>
      </c>
      <c r="DA148" s="45" t="e">
        <f t="shared" si="246"/>
        <v>#REF!</v>
      </c>
      <c r="DB148" s="45" t="e">
        <f t="shared" si="247"/>
        <v>#REF!</v>
      </c>
      <c r="DC148" s="45" t="e">
        <f t="shared" si="248"/>
        <v>#REF!</v>
      </c>
      <c r="DD148" s="45" t="e">
        <f t="shared" si="249"/>
        <v>#REF!</v>
      </c>
      <c r="DE148" s="45" t="e">
        <f t="shared" si="250"/>
        <v>#REF!</v>
      </c>
      <c r="DF148" s="45" t="e">
        <f t="shared" si="251"/>
        <v>#REF!</v>
      </c>
      <c r="DG148" s="45" t="e">
        <f t="shared" si="252"/>
        <v>#REF!</v>
      </c>
      <c r="DH148" s="45" t="e">
        <f t="shared" si="253"/>
        <v>#REF!</v>
      </c>
      <c r="DI148" s="45" t="e">
        <f t="shared" si="254"/>
        <v>#REF!</v>
      </c>
      <c r="DJ148" s="45" t="e">
        <f t="shared" si="255"/>
        <v>#REF!</v>
      </c>
      <c r="DK148" s="45" t="e">
        <f t="shared" si="256"/>
        <v>#REF!</v>
      </c>
      <c r="DL148" s="45" t="e">
        <f t="shared" si="257"/>
        <v>#REF!</v>
      </c>
      <c r="DM148" s="45" t="e">
        <f t="shared" si="258"/>
        <v>#REF!</v>
      </c>
      <c r="DN148" s="45" t="e">
        <f t="shared" si="259"/>
        <v>#REF!</v>
      </c>
      <c r="DO148" s="45" t="e">
        <f t="shared" si="260"/>
        <v>#REF!</v>
      </c>
      <c r="DP148" s="45" t="e">
        <f t="shared" si="261"/>
        <v>#REF!</v>
      </c>
      <c r="DQ148" s="45" t="e">
        <f t="shared" si="262"/>
        <v>#REF!</v>
      </c>
    </row>
    <row r="149" spans="1:121">
      <c r="A149" s="101">
        <v>148</v>
      </c>
      <c r="B149" s="135" t="e">
        <f t="shared" si="263"/>
        <v>#REF!</v>
      </c>
      <c r="C149" s="136" t="e">
        <f>B149+COUNTIF(B$2:$B149,B149)-1</f>
        <v>#REF!</v>
      </c>
      <c r="D149" s="137" t="str">
        <f>Tables!AI149</f>
        <v>Namibia</v>
      </c>
      <c r="E149" s="138" t="e">
        <f t="shared" si="264"/>
        <v>#REF!</v>
      </c>
      <c r="F149" s="47" t="e">
        <f>SUMIFS(#REF!,#REF!,'Graph Tables'!$D149)</f>
        <v>#REF!</v>
      </c>
      <c r="G149" s="47" t="e">
        <f>SUMIFS(#REF!,#REF!,'Graph Tables'!$D149)</f>
        <v>#REF!</v>
      </c>
      <c r="H149" s="47" t="e">
        <f>SUMIFS(#REF!,#REF!,'Graph Tables'!$D149)</f>
        <v>#REF!</v>
      </c>
      <c r="I149" s="47" t="e">
        <f>SUMIFS(#REF!,#REF!,'Graph Tables'!$D149)</f>
        <v>#REF!</v>
      </c>
      <c r="J149" s="47" t="e">
        <f>SUMIFS(#REF!,#REF!,'Graph Tables'!$D149)</f>
        <v>#REF!</v>
      </c>
      <c r="K149" s="47" t="e">
        <f>SUMIFS(#REF!,#REF!,'Graph Tables'!$D149)</f>
        <v>#REF!</v>
      </c>
      <c r="L149" s="47" t="e">
        <f>SUMIFS(#REF!,#REF!,'Graph Tables'!$D149)</f>
        <v>#REF!</v>
      </c>
      <c r="M149" s="47" t="e">
        <f>SUMIFS(#REF!,#REF!,'Graph Tables'!$D149)</f>
        <v>#REF!</v>
      </c>
      <c r="N149" s="47" t="e">
        <f>SUMIFS(#REF!,#REF!,'Graph Tables'!$D149)</f>
        <v>#REF!</v>
      </c>
      <c r="O149" s="47" t="e">
        <f>SUMIFS(#REF!,#REF!,'Graph Tables'!$D149)</f>
        <v>#REF!</v>
      </c>
      <c r="P149" s="47" t="e">
        <f>SUMIFS(#REF!,#REF!,'Graph Tables'!$D149)</f>
        <v>#REF!</v>
      </c>
      <c r="Q149" s="47" t="e">
        <f>SUMIFS(#REF!,#REF!,'Graph Tables'!$D149)</f>
        <v>#REF!</v>
      </c>
      <c r="R149" s="47" t="e">
        <f>SUMIFS(#REF!,#REF!,'Graph Tables'!$D149)</f>
        <v>#REF!</v>
      </c>
      <c r="S149" s="47" t="e">
        <f>SUMIFS(#REF!,#REF!,'Graph Tables'!$D149)</f>
        <v>#REF!</v>
      </c>
      <c r="T149" s="47" t="e">
        <f>SUMIFS(#REF!,#REF!,'Graph Tables'!$D149)</f>
        <v>#REF!</v>
      </c>
      <c r="U149" s="47" t="e">
        <f>SUMIFS(#REF!,#REF!,'Graph Tables'!$D149)</f>
        <v>#REF!</v>
      </c>
      <c r="V149" s="47" t="e">
        <f>SUMIFS(#REF!,#REF!,'Graph Tables'!$D149)</f>
        <v>#REF!</v>
      </c>
      <c r="W149" s="47" t="e">
        <f>SUMIFS(#REF!,#REF!,'Graph Tables'!$D149)</f>
        <v>#REF!</v>
      </c>
      <c r="X149" s="47" t="e">
        <f>SUMIFS(#REF!,#REF!,'Graph Tables'!$D149)</f>
        <v>#REF!</v>
      </c>
      <c r="Y149" s="47" t="e">
        <f>SUMIFS(#REF!,#REF!,'Graph Tables'!$D149)</f>
        <v>#REF!</v>
      </c>
      <c r="Z149" s="47" t="e">
        <f>SUMIFS(#REF!,#REF!,'Graph Tables'!$D149)</f>
        <v>#REF!</v>
      </c>
      <c r="AA149" s="47" t="e">
        <f>SUMIFS(#REF!,#REF!,'Graph Tables'!$D149)</f>
        <v>#REF!</v>
      </c>
      <c r="AB149" s="47" t="e">
        <f>SUMIFS(#REF!,#REF!,'Graph Tables'!$D149)</f>
        <v>#REF!</v>
      </c>
      <c r="AC149" s="47" t="e">
        <f>SUMIFS(#REF!,#REF!,'Graph Tables'!$D149)</f>
        <v>#REF!</v>
      </c>
      <c r="AD149" s="47"/>
      <c r="AH149" s="47"/>
      <c r="AI149" s="101" t="e">
        <f t="shared" si="265"/>
        <v>#REF!</v>
      </c>
      <c r="AJ149" s="101" t="e">
        <f>AI149+COUNTIF(AI$2:$AI149,AI149)-1</f>
        <v>#REF!</v>
      </c>
      <c r="AK149" s="103" t="str">
        <f t="shared" si="213"/>
        <v>Namibia</v>
      </c>
      <c r="AL149" s="71" t="e">
        <f t="shared" si="266"/>
        <v>#REF!</v>
      </c>
      <c r="AM149" s="45" t="e">
        <f t="shared" si="214"/>
        <v>#REF!</v>
      </c>
      <c r="AN149" s="45" t="e">
        <f t="shared" si="215"/>
        <v>#REF!</v>
      </c>
      <c r="AO149" s="45" t="e">
        <f t="shared" si="216"/>
        <v>#REF!</v>
      </c>
      <c r="AP149" s="45" t="e">
        <f t="shared" si="217"/>
        <v>#REF!</v>
      </c>
      <c r="AQ149" s="45" t="e">
        <f t="shared" si="218"/>
        <v>#REF!</v>
      </c>
      <c r="AR149" s="45" t="e">
        <f t="shared" si="219"/>
        <v>#REF!</v>
      </c>
      <c r="AS149" s="45" t="e">
        <f t="shared" si="220"/>
        <v>#REF!</v>
      </c>
      <c r="AT149" s="45" t="e">
        <f t="shared" si="221"/>
        <v>#REF!</v>
      </c>
      <c r="AU149" s="45" t="e">
        <f t="shared" si="222"/>
        <v>#REF!</v>
      </c>
      <c r="AV149" s="45" t="e">
        <f t="shared" si="223"/>
        <v>#REF!</v>
      </c>
      <c r="AW149" s="45" t="e">
        <f t="shared" si="224"/>
        <v>#REF!</v>
      </c>
      <c r="AX149" s="45" t="e">
        <f t="shared" si="225"/>
        <v>#REF!</v>
      </c>
      <c r="AY149" s="45" t="e">
        <f t="shared" si="226"/>
        <v>#REF!</v>
      </c>
      <c r="AZ149" s="45" t="e">
        <f t="shared" si="227"/>
        <v>#REF!</v>
      </c>
      <c r="BA149" s="45" t="e">
        <f t="shared" si="228"/>
        <v>#REF!</v>
      </c>
      <c r="BB149" s="45" t="e">
        <f t="shared" si="229"/>
        <v>#REF!</v>
      </c>
      <c r="BC149" s="45" t="e">
        <f t="shared" si="230"/>
        <v>#REF!</v>
      </c>
      <c r="BD149" s="45" t="e">
        <f t="shared" si="231"/>
        <v>#REF!</v>
      </c>
      <c r="BE149" s="45" t="e">
        <f t="shared" si="232"/>
        <v>#REF!</v>
      </c>
      <c r="BF149" s="45" t="e">
        <f t="shared" si="233"/>
        <v>#REF!</v>
      </c>
      <c r="BG149" s="45" t="e">
        <f t="shared" si="234"/>
        <v>#REF!</v>
      </c>
      <c r="BH149" s="45" t="e">
        <f t="shared" si="235"/>
        <v>#REF!</v>
      </c>
      <c r="BI149" s="45" t="e">
        <f t="shared" si="236"/>
        <v>#REF!</v>
      </c>
      <c r="BJ149" s="45" t="e">
        <f t="shared" si="237"/>
        <v>#REF!</v>
      </c>
      <c r="BK149" s="45"/>
      <c r="CN149" s="106" t="e">
        <f t="shared" si="267"/>
        <v>#REF!</v>
      </c>
      <c r="CO149" s="106">
        <v>148</v>
      </c>
      <c r="CP149" s="101" t="e">
        <f t="shared" si="268"/>
        <v>#REF!</v>
      </c>
      <c r="CQ149" s="101" t="e">
        <f>CP149+COUNTIF($CP$2:CP149,CP149)-1</f>
        <v>#REF!</v>
      </c>
      <c r="CR149" s="103" t="str">
        <f t="shared" si="238"/>
        <v>Namibia</v>
      </c>
      <c r="CS149" s="71" t="e">
        <f t="shared" si="269"/>
        <v>#REF!</v>
      </c>
      <c r="CT149" s="45" t="e">
        <f t="shared" si="239"/>
        <v>#REF!</v>
      </c>
      <c r="CU149" s="45" t="e">
        <f t="shared" si="240"/>
        <v>#REF!</v>
      </c>
      <c r="CV149" s="45" t="e">
        <f t="shared" si="241"/>
        <v>#REF!</v>
      </c>
      <c r="CW149" s="45" t="e">
        <f t="shared" si="242"/>
        <v>#REF!</v>
      </c>
      <c r="CX149" s="45" t="e">
        <f t="shared" si="243"/>
        <v>#REF!</v>
      </c>
      <c r="CY149" s="45" t="e">
        <f t="shared" si="244"/>
        <v>#REF!</v>
      </c>
      <c r="CZ149" s="45" t="e">
        <f t="shared" si="245"/>
        <v>#REF!</v>
      </c>
      <c r="DA149" s="45" t="e">
        <f t="shared" si="246"/>
        <v>#REF!</v>
      </c>
      <c r="DB149" s="45" t="e">
        <f t="shared" si="247"/>
        <v>#REF!</v>
      </c>
      <c r="DC149" s="45" t="e">
        <f t="shared" si="248"/>
        <v>#REF!</v>
      </c>
      <c r="DD149" s="45" t="e">
        <f t="shared" si="249"/>
        <v>#REF!</v>
      </c>
      <c r="DE149" s="45" t="e">
        <f t="shared" si="250"/>
        <v>#REF!</v>
      </c>
      <c r="DF149" s="45" t="e">
        <f t="shared" si="251"/>
        <v>#REF!</v>
      </c>
      <c r="DG149" s="45" t="e">
        <f t="shared" si="252"/>
        <v>#REF!</v>
      </c>
      <c r="DH149" s="45" t="e">
        <f t="shared" si="253"/>
        <v>#REF!</v>
      </c>
      <c r="DI149" s="45" t="e">
        <f t="shared" si="254"/>
        <v>#REF!</v>
      </c>
      <c r="DJ149" s="45" t="e">
        <f t="shared" si="255"/>
        <v>#REF!</v>
      </c>
      <c r="DK149" s="45" t="e">
        <f t="shared" si="256"/>
        <v>#REF!</v>
      </c>
      <c r="DL149" s="45" t="e">
        <f t="shared" si="257"/>
        <v>#REF!</v>
      </c>
      <c r="DM149" s="45" t="e">
        <f t="shared" si="258"/>
        <v>#REF!</v>
      </c>
      <c r="DN149" s="45" t="e">
        <f t="shared" si="259"/>
        <v>#REF!</v>
      </c>
      <c r="DO149" s="45" t="e">
        <f t="shared" si="260"/>
        <v>#REF!</v>
      </c>
      <c r="DP149" s="45" t="e">
        <f t="shared" si="261"/>
        <v>#REF!</v>
      </c>
      <c r="DQ149" s="45" t="e">
        <f t="shared" si="262"/>
        <v>#REF!</v>
      </c>
    </row>
    <row r="150" spans="1:121">
      <c r="A150" s="101">
        <v>149</v>
      </c>
      <c r="B150" s="135" t="e">
        <f t="shared" si="263"/>
        <v>#REF!</v>
      </c>
      <c r="C150" s="136" t="e">
        <f>B150+COUNTIF(B$2:$B150,B150)-1</f>
        <v>#REF!</v>
      </c>
      <c r="D150" s="137" t="str">
        <f>Tables!AI150</f>
        <v>Nauru</v>
      </c>
      <c r="E150" s="138" t="e">
        <f t="shared" si="264"/>
        <v>#REF!</v>
      </c>
      <c r="F150" s="47" t="e">
        <f>SUMIFS(#REF!,#REF!,'Graph Tables'!$D150)</f>
        <v>#REF!</v>
      </c>
      <c r="G150" s="47" t="e">
        <f>SUMIFS(#REF!,#REF!,'Graph Tables'!$D150)</f>
        <v>#REF!</v>
      </c>
      <c r="H150" s="47" t="e">
        <f>SUMIFS(#REF!,#REF!,'Graph Tables'!$D150)</f>
        <v>#REF!</v>
      </c>
      <c r="I150" s="47" t="e">
        <f>SUMIFS(#REF!,#REF!,'Graph Tables'!$D150)</f>
        <v>#REF!</v>
      </c>
      <c r="J150" s="47" t="e">
        <f>SUMIFS(#REF!,#REF!,'Graph Tables'!$D150)</f>
        <v>#REF!</v>
      </c>
      <c r="K150" s="47" t="e">
        <f>SUMIFS(#REF!,#REF!,'Graph Tables'!$D150)</f>
        <v>#REF!</v>
      </c>
      <c r="L150" s="47" t="e">
        <f>SUMIFS(#REF!,#REF!,'Graph Tables'!$D150)</f>
        <v>#REF!</v>
      </c>
      <c r="M150" s="47" t="e">
        <f>SUMIFS(#REF!,#REF!,'Graph Tables'!$D150)</f>
        <v>#REF!</v>
      </c>
      <c r="N150" s="47" t="e">
        <f>SUMIFS(#REF!,#REF!,'Graph Tables'!$D150)</f>
        <v>#REF!</v>
      </c>
      <c r="O150" s="47" t="e">
        <f>SUMIFS(#REF!,#REF!,'Graph Tables'!$D150)</f>
        <v>#REF!</v>
      </c>
      <c r="P150" s="47" t="e">
        <f>SUMIFS(#REF!,#REF!,'Graph Tables'!$D150)</f>
        <v>#REF!</v>
      </c>
      <c r="Q150" s="47" t="e">
        <f>SUMIFS(#REF!,#REF!,'Graph Tables'!$D150)</f>
        <v>#REF!</v>
      </c>
      <c r="R150" s="47" t="e">
        <f>SUMIFS(#REF!,#REF!,'Graph Tables'!$D150)</f>
        <v>#REF!</v>
      </c>
      <c r="S150" s="47" t="e">
        <f>SUMIFS(#REF!,#REF!,'Graph Tables'!$D150)</f>
        <v>#REF!</v>
      </c>
      <c r="T150" s="47" t="e">
        <f>SUMIFS(#REF!,#REF!,'Graph Tables'!$D150)</f>
        <v>#REF!</v>
      </c>
      <c r="U150" s="47" t="e">
        <f>SUMIFS(#REF!,#REF!,'Graph Tables'!$D150)</f>
        <v>#REF!</v>
      </c>
      <c r="V150" s="47" t="e">
        <f>SUMIFS(#REF!,#REF!,'Graph Tables'!$D150)</f>
        <v>#REF!</v>
      </c>
      <c r="W150" s="47" t="e">
        <f>SUMIFS(#REF!,#REF!,'Graph Tables'!$D150)</f>
        <v>#REF!</v>
      </c>
      <c r="X150" s="47" t="e">
        <f>SUMIFS(#REF!,#REF!,'Graph Tables'!$D150)</f>
        <v>#REF!</v>
      </c>
      <c r="Y150" s="47" t="e">
        <f>SUMIFS(#REF!,#REF!,'Graph Tables'!$D150)</f>
        <v>#REF!</v>
      </c>
      <c r="Z150" s="47" t="e">
        <f>SUMIFS(#REF!,#REF!,'Graph Tables'!$D150)</f>
        <v>#REF!</v>
      </c>
      <c r="AA150" s="47" t="e">
        <f>SUMIFS(#REF!,#REF!,'Graph Tables'!$D150)</f>
        <v>#REF!</v>
      </c>
      <c r="AB150" s="47" t="e">
        <f>SUMIFS(#REF!,#REF!,'Graph Tables'!$D150)</f>
        <v>#REF!</v>
      </c>
      <c r="AC150" s="47" t="e">
        <f>SUMIFS(#REF!,#REF!,'Graph Tables'!$D150)</f>
        <v>#REF!</v>
      </c>
      <c r="AD150" s="47"/>
      <c r="AH150" s="47"/>
      <c r="AI150" s="101" t="e">
        <f t="shared" si="265"/>
        <v>#REF!</v>
      </c>
      <c r="AJ150" s="101" t="e">
        <f>AI150+COUNTIF(AI$2:$AI150,AI150)-1</f>
        <v>#REF!</v>
      </c>
      <c r="AK150" s="103" t="str">
        <f t="shared" si="213"/>
        <v>Nauru</v>
      </c>
      <c r="AL150" s="71" t="e">
        <f t="shared" si="266"/>
        <v>#REF!</v>
      </c>
      <c r="AM150" s="45" t="e">
        <f t="shared" si="214"/>
        <v>#REF!</v>
      </c>
      <c r="AN150" s="45" t="e">
        <f t="shared" si="215"/>
        <v>#REF!</v>
      </c>
      <c r="AO150" s="45" t="e">
        <f t="shared" si="216"/>
        <v>#REF!</v>
      </c>
      <c r="AP150" s="45" t="e">
        <f t="shared" si="217"/>
        <v>#REF!</v>
      </c>
      <c r="AQ150" s="45" t="e">
        <f t="shared" si="218"/>
        <v>#REF!</v>
      </c>
      <c r="AR150" s="45" t="e">
        <f t="shared" si="219"/>
        <v>#REF!</v>
      </c>
      <c r="AS150" s="45" t="e">
        <f t="shared" si="220"/>
        <v>#REF!</v>
      </c>
      <c r="AT150" s="45" t="e">
        <f t="shared" si="221"/>
        <v>#REF!</v>
      </c>
      <c r="AU150" s="45" t="e">
        <f t="shared" si="222"/>
        <v>#REF!</v>
      </c>
      <c r="AV150" s="45" t="e">
        <f t="shared" si="223"/>
        <v>#REF!</v>
      </c>
      <c r="AW150" s="45" t="e">
        <f t="shared" si="224"/>
        <v>#REF!</v>
      </c>
      <c r="AX150" s="45" t="e">
        <f t="shared" si="225"/>
        <v>#REF!</v>
      </c>
      <c r="AY150" s="45" t="e">
        <f t="shared" si="226"/>
        <v>#REF!</v>
      </c>
      <c r="AZ150" s="45" t="e">
        <f t="shared" si="227"/>
        <v>#REF!</v>
      </c>
      <c r="BA150" s="45" t="e">
        <f t="shared" si="228"/>
        <v>#REF!</v>
      </c>
      <c r="BB150" s="45" t="e">
        <f t="shared" si="229"/>
        <v>#REF!</v>
      </c>
      <c r="BC150" s="45" t="e">
        <f t="shared" si="230"/>
        <v>#REF!</v>
      </c>
      <c r="BD150" s="45" t="e">
        <f t="shared" si="231"/>
        <v>#REF!</v>
      </c>
      <c r="BE150" s="45" t="e">
        <f t="shared" si="232"/>
        <v>#REF!</v>
      </c>
      <c r="BF150" s="45" t="e">
        <f t="shared" si="233"/>
        <v>#REF!</v>
      </c>
      <c r="BG150" s="45" t="e">
        <f t="shared" si="234"/>
        <v>#REF!</v>
      </c>
      <c r="BH150" s="45" t="e">
        <f t="shared" si="235"/>
        <v>#REF!</v>
      </c>
      <c r="BI150" s="45" t="e">
        <f t="shared" si="236"/>
        <v>#REF!</v>
      </c>
      <c r="BJ150" s="45" t="e">
        <f t="shared" si="237"/>
        <v>#REF!</v>
      </c>
      <c r="BK150" s="45"/>
      <c r="CN150" s="106" t="e">
        <f t="shared" si="267"/>
        <v>#REF!</v>
      </c>
      <c r="CO150" s="106">
        <v>149</v>
      </c>
      <c r="CP150" s="101" t="e">
        <f t="shared" si="268"/>
        <v>#REF!</v>
      </c>
      <c r="CQ150" s="101" t="e">
        <f>CP150+COUNTIF($CP$2:CP150,CP150)-1</f>
        <v>#REF!</v>
      </c>
      <c r="CR150" s="103" t="str">
        <f t="shared" si="238"/>
        <v>Nauru</v>
      </c>
      <c r="CS150" s="71" t="e">
        <f t="shared" si="269"/>
        <v>#REF!</v>
      </c>
      <c r="CT150" s="45" t="e">
        <f t="shared" si="239"/>
        <v>#REF!</v>
      </c>
      <c r="CU150" s="45" t="e">
        <f t="shared" si="240"/>
        <v>#REF!</v>
      </c>
      <c r="CV150" s="45" t="e">
        <f t="shared" si="241"/>
        <v>#REF!</v>
      </c>
      <c r="CW150" s="45" t="e">
        <f t="shared" si="242"/>
        <v>#REF!</v>
      </c>
      <c r="CX150" s="45" t="e">
        <f t="shared" si="243"/>
        <v>#REF!</v>
      </c>
      <c r="CY150" s="45" t="e">
        <f t="shared" si="244"/>
        <v>#REF!</v>
      </c>
      <c r="CZ150" s="45" t="e">
        <f t="shared" si="245"/>
        <v>#REF!</v>
      </c>
      <c r="DA150" s="45" t="e">
        <f t="shared" si="246"/>
        <v>#REF!</v>
      </c>
      <c r="DB150" s="45" t="e">
        <f t="shared" si="247"/>
        <v>#REF!</v>
      </c>
      <c r="DC150" s="45" t="e">
        <f t="shared" si="248"/>
        <v>#REF!</v>
      </c>
      <c r="DD150" s="45" t="e">
        <f t="shared" si="249"/>
        <v>#REF!</v>
      </c>
      <c r="DE150" s="45" t="e">
        <f t="shared" si="250"/>
        <v>#REF!</v>
      </c>
      <c r="DF150" s="45" t="e">
        <f t="shared" si="251"/>
        <v>#REF!</v>
      </c>
      <c r="DG150" s="45" t="e">
        <f t="shared" si="252"/>
        <v>#REF!</v>
      </c>
      <c r="DH150" s="45" t="e">
        <f t="shared" si="253"/>
        <v>#REF!</v>
      </c>
      <c r="DI150" s="45" t="e">
        <f t="shared" si="254"/>
        <v>#REF!</v>
      </c>
      <c r="DJ150" s="45" t="e">
        <f t="shared" si="255"/>
        <v>#REF!</v>
      </c>
      <c r="DK150" s="45" t="e">
        <f t="shared" si="256"/>
        <v>#REF!</v>
      </c>
      <c r="DL150" s="45" t="e">
        <f t="shared" si="257"/>
        <v>#REF!</v>
      </c>
      <c r="DM150" s="45" t="e">
        <f t="shared" si="258"/>
        <v>#REF!</v>
      </c>
      <c r="DN150" s="45" t="e">
        <f t="shared" si="259"/>
        <v>#REF!</v>
      </c>
      <c r="DO150" s="45" t="e">
        <f t="shared" si="260"/>
        <v>#REF!</v>
      </c>
      <c r="DP150" s="45" t="e">
        <f t="shared" si="261"/>
        <v>#REF!</v>
      </c>
      <c r="DQ150" s="45" t="e">
        <f t="shared" si="262"/>
        <v>#REF!</v>
      </c>
    </row>
    <row r="151" spans="1:121">
      <c r="A151" s="101">
        <v>150</v>
      </c>
      <c r="B151" s="135" t="e">
        <f t="shared" si="263"/>
        <v>#REF!</v>
      </c>
      <c r="C151" s="136" t="e">
        <f>B151+COUNTIF(B$2:$B151,B151)-1</f>
        <v>#REF!</v>
      </c>
      <c r="D151" s="137" t="str">
        <f>Tables!AI151</f>
        <v>Nepal</v>
      </c>
      <c r="E151" s="138" t="e">
        <f t="shared" si="264"/>
        <v>#REF!</v>
      </c>
      <c r="F151" s="47" t="e">
        <f>SUMIFS(#REF!,#REF!,'Graph Tables'!$D151)</f>
        <v>#REF!</v>
      </c>
      <c r="G151" s="47" t="e">
        <f>SUMIFS(#REF!,#REF!,'Graph Tables'!$D151)</f>
        <v>#REF!</v>
      </c>
      <c r="H151" s="47" t="e">
        <f>SUMIFS(#REF!,#REF!,'Graph Tables'!$D151)</f>
        <v>#REF!</v>
      </c>
      <c r="I151" s="47" t="e">
        <f>SUMIFS(#REF!,#REF!,'Graph Tables'!$D151)</f>
        <v>#REF!</v>
      </c>
      <c r="J151" s="47" t="e">
        <f>SUMIFS(#REF!,#REF!,'Graph Tables'!$D151)</f>
        <v>#REF!</v>
      </c>
      <c r="K151" s="47" t="e">
        <f>SUMIFS(#REF!,#REF!,'Graph Tables'!$D151)</f>
        <v>#REF!</v>
      </c>
      <c r="L151" s="47" t="e">
        <f>SUMIFS(#REF!,#REF!,'Graph Tables'!$D151)</f>
        <v>#REF!</v>
      </c>
      <c r="M151" s="47" t="e">
        <f>SUMIFS(#REF!,#REF!,'Graph Tables'!$D151)</f>
        <v>#REF!</v>
      </c>
      <c r="N151" s="47" t="e">
        <f>SUMIFS(#REF!,#REF!,'Graph Tables'!$D151)</f>
        <v>#REF!</v>
      </c>
      <c r="O151" s="47" t="e">
        <f>SUMIFS(#REF!,#REF!,'Graph Tables'!$D151)</f>
        <v>#REF!</v>
      </c>
      <c r="P151" s="47" t="e">
        <f>SUMIFS(#REF!,#REF!,'Graph Tables'!$D151)</f>
        <v>#REF!</v>
      </c>
      <c r="Q151" s="47" t="e">
        <f>SUMIFS(#REF!,#REF!,'Graph Tables'!$D151)</f>
        <v>#REF!</v>
      </c>
      <c r="R151" s="47" t="e">
        <f>SUMIFS(#REF!,#REF!,'Graph Tables'!$D151)</f>
        <v>#REF!</v>
      </c>
      <c r="S151" s="47" t="e">
        <f>SUMIFS(#REF!,#REF!,'Graph Tables'!$D151)</f>
        <v>#REF!</v>
      </c>
      <c r="T151" s="47" t="e">
        <f>SUMIFS(#REF!,#REF!,'Graph Tables'!$D151)</f>
        <v>#REF!</v>
      </c>
      <c r="U151" s="47" t="e">
        <f>SUMIFS(#REF!,#REF!,'Graph Tables'!$D151)</f>
        <v>#REF!</v>
      </c>
      <c r="V151" s="47" t="e">
        <f>SUMIFS(#REF!,#REF!,'Graph Tables'!$D151)</f>
        <v>#REF!</v>
      </c>
      <c r="W151" s="47" t="e">
        <f>SUMIFS(#REF!,#REF!,'Graph Tables'!$D151)</f>
        <v>#REF!</v>
      </c>
      <c r="X151" s="47" t="e">
        <f>SUMIFS(#REF!,#REF!,'Graph Tables'!$D151)</f>
        <v>#REF!</v>
      </c>
      <c r="Y151" s="47" t="e">
        <f>SUMIFS(#REF!,#REF!,'Graph Tables'!$D151)</f>
        <v>#REF!</v>
      </c>
      <c r="Z151" s="47" t="e">
        <f>SUMIFS(#REF!,#REF!,'Graph Tables'!$D151)</f>
        <v>#REF!</v>
      </c>
      <c r="AA151" s="47" t="e">
        <f>SUMIFS(#REF!,#REF!,'Graph Tables'!$D151)</f>
        <v>#REF!</v>
      </c>
      <c r="AB151" s="47" t="e">
        <f>SUMIFS(#REF!,#REF!,'Graph Tables'!$D151)</f>
        <v>#REF!</v>
      </c>
      <c r="AC151" s="47" t="e">
        <f>SUMIFS(#REF!,#REF!,'Graph Tables'!$D151)</f>
        <v>#REF!</v>
      </c>
      <c r="AD151" s="47"/>
      <c r="AH151" s="47"/>
      <c r="AI151" s="101" t="e">
        <f t="shared" si="265"/>
        <v>#REF!</v>
      </c>
      <c r="AJ151" s="101" t="e">
        <f>AI151+COUNTIF(AI$2:$AI151,AI151)-1</f>
        <v>#REF!</v>
      </c>
      <c r="AK151" s="103" t="str">
        <f t="shared" si="213"/>
        <v>Nepal</v>
      </c>
      <c r="AL151" s="71" t="e">
        <f t="shared" si="266"/>
        <v>#REF!</v>
      </c>
      <c r="AM151" s="45" t="e">
        <f t="shared" si="214"/>
        <v>#REF!</v>
      </c>
      <c r="AN151" s="45" t="e">
        <f t="shared" si="215"/>
        <v>#REF!</v>
      </c>
      <c r="AO151" s="45" t="e">
        <f t="shared" si="216"/>
        <v>#REF!</v>
      </c>
      <c r="AP151" s="45" t="e">
        <f t="shared" si="217"/>
        <v>#REF!</v>
      </c>
      <c r="AQ151" s="45" t="e">
        <f t="shared" si="218"/>
        <v>#REF!</v>
      </c>
      <c r="AR151" s="45" t="e">
        <f t="shared" si="219"/>
        <v>#REF!</v>
      </c>
      <c r="AS151" s="45" t="e">
        <f t="shared" si="220"/>
        <v>#REF!</v>
      </c>
      <c r="AT151" s="45" t="e">
        <f t="shared" si="221"/>
        <v>#REF!</v>
      </c>
      <c r="AU151" s="45" t="e">
        <f t="shared" si="222"/>
        <v>#REF!</v>
      </c>
      <c r="AV151" s="45" t="e">
        <f t="shared" si="223"/>
        <v>#REF!</v>
      </c>
      <c r="AW151" s="45" t="e">
        <f t="shared" si="224"/>
        <v>#REF!</v>
      </c>
      <c r="AX151" s="45" t="e">
        <f t="shared" si="225"/>
        <v>#REF!</v>
      </c>
      <c r="AY151" s="45" t="e">
        <f t="shared" si="226"/>
        <v>#REF!</v>
      </c>
      <c r="AZ151" s="45" t="e">
        <f t="shared" si="227"/>
        <v>#REF!</v>
      </c>
      <c r="BA151" s="45" t="e">
        <f t="shared" si="228"/>
        <v>#REF!</v>
      </c>
      <c r="BB151" s="45" t="e">
        <f t="shared" si="229"/>
        <v>#REF!</v>
      </c>
      <c r="BC151" s="45" t="e">
        <f t="shared" si="230"/>
        <v>#REF!</v>
      </c>
      <c r="BD151" s="45" t="e">
        <f t="shared" si="231"/>
        <v>#REF!</v>
      </c>
      <c r="BE151" s="45" t="e">
        <f t="shared" si="232"/>
        <v>#REF!</v>
      </c>
      <c r="BF151" s="45" t="e">
        <f t="shared" si="233"/>
        <v>#REF!</v>
      </c>
      <c r="BG151" s="45" t="e">
        <f t="shared" si="234"/>
        <v>#REF!</v>
      </c>
      <c r="BH151" s="45" t="e">
        <f t="shared" si="235"/>
        <v>#REF!</v>
      </c>
      <c r="BI151" s="45" t="e">
        <f t="shared" si="236"/>
        <v>#REF!</v>
      </c>
      <c r="BJ151" s="45" t="e">
        <f t="shared" si="237"/>
        <v>#REF!</v>
      </c>
      <c r="BK151" s="45"/>
      <c r="CN151" s="106" t="e">
        <f t="shared" si="267"/>
        <v>#REF!</v>
      </c>
      <c r="CO151" s="106">
        <v>150</v>
      </c>
      <c r="CP151" s="101" t="e">
        <f t="shared" si="268"/>
        <v>#REF!</v>
      </c>
      <c r="CQ151" s="101" t="e">
        <f>CP151+COUNTIF($CP$2:CP151,CP151)-1</f>
        <v>#REF!</v>
      </c>
      <c r="CR151" s="103" t="str">
        <f t="shared" si="238"/>
        <v>Nepal</v>
      </c>
      <c r="CS151" s="71" t="e">
        <f t="shared" si="269"/>
        <v>#REF!</v>
      </c>
      <c r="CT151" s="45" t="e">
        <f t="shared" si="239"/>
        <v>#REF!</v>
      </c>
      <c r="CU151" s="45" t="e">
        <f t="shared" si="240"/>
        <v>#REF!</v>
      </c>
      <c r="CV151" s="45" t="e">
        <f t="shared" si="241"/>
        <v>#REF!</v>
      </c>
      <c r="CW151" s="45" t="e">
        <f t="shared" si="242"/>
        <v>#REF!</v>
      </c>
      <c r="CX151" s="45" t="e">
        <f t="shared" si="243"/>
        <v>#REF!</v>
      </c>
      <c r="CY151" s="45" t="e">
        <f t="shared" si="244"/>
        <v>#REF!</v>
      </c>
      <c r="CZ151" s="45" t="e">
        <f t="shared" si="245"/>
        <v>#REF!</v>
      </c>
      <c r="DA151" s="45" t="e">
        <f t="shared" si="246"/>
        <v>#REF!</v>
      </c>
      <c r="DB151" s="45" t="e">
        <f t="shared" si="247"/>
        <v>#REF!</v>
      </c>
      <c r="DC151" s="45" t="e">
        <f t="shared" si="248"/>
        <v>#REF!</v>
      </c>
      <c r="DD151" s="45" t="e">
        <f t="shared" si="249"/>
        <v>#REF!</v>
      </c>
      <c r="DE151" s="45" t="e">
        <f t="shared" si="250"/>
        <v>#REF!</v>
      </c>
      <c r="DF151" s="45" t="e">
        <f t="shared" si="251"/>
        <v>#REF!</v>
      </c>
      <c r="DG151" s="45" t="e">
        <f t="shared" si="252"/>
        <v>#REF!</v>
      </c>
      <c r="DH151" s="45" t="e">
        <f t="shared" si="253"/>
        <v>#REF!</v>
      </c>
      <c r="DI151" s="45" t="e">
        <f t="shared" si="254"/>
        <v>#REF!</v>
      </c>
      <c r="DJ151" s="45" t="e">
        <f t="shared" si="255"/>
        <v>#REF!</v>
      </c>
      <c r="DK151" s="45" t="e">
        <f t="shared" si="256"/>
        <v>#REF!</v>
      </c>
      <c r="DL151" s="45" t="e">
        <f t="shared" si="257"/>
        <v>#REF!</v>
      </c>
      <c r="DM151" s="45" t="e">
        <f t="shared" si="258"/>
        <v>#REF!</v>
      </c>
      <c r="DN151" s="45" t="e">
        <f t="shared" si="259"/>
        <v>#REF!</v>
      </c>
      <c r="DO151" s="45" t="e">
        <f t="shared" si="260"/>
        <v>#REF!</v>
      </c>
      <c r="DP151" s="45" t="e">
        <f t="shared" si="261"/>
        <v>#REF!</v>
      </c>
      <c r="DQ151" s="45" t="e">
        <f t="shared" si="262"/>
        <v>#REF!</v>
      </c>
    </row>
    <row r="152" spans="1:121">
      <c r="A152" s="101">
        <v>151</v>
      </c>
      <c r="B152" s="135" t="e">
        <f t="shared" si="263"/>
        <v>#REF!</v>
      </c>
      <c r="C152" s="136" t="e">
        <f>B152+COUNTIF(B$2:$B152,B152)-1</f>
        <v>#REF!</v>
      </c>
      <c r="D152" s="137" t="str">
        <f>Tables!AI152</f>
        <v>Netherlands</v>
      </c>
      <c r="E152" s="138" t="e">
        <f t="shared" si="264"/>
        <v>#REF!</v>
      </c>
      <c r="F152" s="47" t="e">
        <f>SUMIFS(#REF!,#REF!,'Graph Tables'!$D152)</f>
        <v>#REF!</v>
      </c>
      <c r="G152" s="47" t="e">
        <f>SUMIFS(#REF!,#REF!,'Graph Tables'!$D152)</f>
        <v>#REF!</v>
      </c>
      <c r="H152" s="47" t="e">
        <f>SUMIFS(#REF!,#REF!,'Graph Tables'!$D152)</f>
        <v>#REF!</v>
      </c>
      <c r="I152" s="47" t="e">
        <f>SUMIFS(#REF!,#REF!,'Graph Tables'!$D152)</f>
        <v>#REF!</v>
      </c>
      <c r="J152" s="47" t="e">
        <f>SUMIFS(#REF!,#REF!,'Graph Tables'!$D152)</f>
        <v>#REF!</v>
      </c>
      <c r="K152" s="47" t="e">
        <f>SUMIFS(#REF!,#REF!,'Graph Tables'!$D152)</f>
        <v>#REF!</v>
      </c>
      <c r="L152" s="47" t="e">
        <f>SUMIFS(#REF!,#REF!,'Graph Tables'!$D152)</f>
        <v>#REF!</v>
      </c>
      <c r="M152" s="47" t="e">
        <f>SUMIFS(#REF!,#REF!,'Graph Tables'!$D152)</f>
        <v>#REF!</v>
      </c>
      <c r="N152" s="47" t="e">
        <f>SUMIFS(#REF!,#REF!,'Graph Tables'!$D152)</f>
        <v>#REF!</v>
      </c>
      <c r="O152" s="47" t="e">
        <f>SUMIFS(#REF!,#REF!,'Graph Tables'!$D152)</f>
        <v>#REF!</v>
      </c>
      <c r="P152" s="47" t="e">
        <f>SUMIFS(#REF!,#REF!,'Graph Tables'!$D152)</f>
        <v>#REF!</v>
      </c>
      <c r="Q152" s="47" t="e">
        <f>SUMIFS(#REF!,#REF!,'Graph Tables'!$D152)</f>
        <v>#REF!</v>
      </c>
      <c r="R152" s="47" t="e">
        <f>SUMIFS(#REF!,#REF!,'Graph Tables'!$D152)</f>
        <v>#REF!</v>
      </c>
      <c r="S152" s="47" t="e">
        <f>SUMIFS(#REF!,#REF!,'Graph Tables'!$D152)</f>
        <v>#REF!</v>
      </c>
      <c r="T152" s="47" t="e">
        <f>SUMIFS(#REF!,#REF!,'Graph Tables'!$D152)</f>
        <v>#REF!</v>
      </c>
      <c r="U152" s="47" t="e">
        <f>SUMIFS(#REF!,#REF!,'Graph Tables'!$D152)</f>
        <v>#REF!</v>
      </c>
      <c r="V152" s="47" t="e">
        <f>SUMIFS(#REF!,#REF!,'Graph Tables'!$D152)</f>
        <v>#REF!</v>
      </c>
      <c r="W152" s="47" t="e">
        <f>SUMIFS(#REF!,#REF!,'Graph Tables'!$D152)</f>
        <v>#REF!</v>
      </c>
      <c r="X152" s="47" t="e">
        <f>SUMIFS(#REF!,#REF!,'Graph Tables'!$D152)</f>
        <v>#REF!</v>
      </c>
      <c r="Y152" s="47" t="e">
        <f>SUMIFS(#REF!,#REF!,'Graph Tables'!$D152)</f>
        <v>#REF!</v>
      </c>
      <c r="Z152" s="47" t="e">
        <f>SUMIFS(#REF!,#REF!,'Graph Tables'!$D152)</f>
        <v>#REF!</v>
      </c>
      <c r="AA152" s="47" t="e">
        <f>SUMIFS(#REF!,#REF!,'Graph Tables'!$D152)</f>
        <v>#REF!</v>
      </c>
      <c r="AB152" s="47" t="e">
        <f>SUMIFS(#REF!,#REF!,'Graph Tables'!$D152)</f>
        <v>#REF!</v>
      </c>
      <c r="AC152" s="47" t="e">
        <f>SUMIFS(#REF!,#REF!,'Graph Tables'!$D152)</f>
        <v>#REF!</v>
      </c>
      <c r="AD152" s="47"/>
      <c r="AH152" s="47"/>
      <c r="AI152" s="101" t="e">
        <f t="shared" si="265"/>
        <v>#REF!</v>
      </c>
      <c r="AJ152" s="101" t="e">
        <f>AI152+COUNTIF(AI$2:$AI152,AI152)-1</f>
        <v>#REF!</v>
      </c>
      <c r="AK152" s="103" t="str">
        <f t="shared" si="213"/>
        <v>Netherlands</v>
      </c>
      <c r="AL152" s="71" t="e">
        <f t="shared" si="266"/>
        <v>#REF!</v>
      </c>
      <c r="AM152" s="45" t="e">
        <f t="shared" si="214"/>
        <v>#REF!</v>
      </c>
      <c r="AN152" s="45" t="e">
        <f t="shared" si="215"/>
        <v>#REF!</v>
      </c>
      <c r="AO152" s="45" t="e">
        <f t="shared" si="216"/>
        <v>#REF!</v>
      </c>
      <c r="AP152" s="45" t="e">
        <f t="shared" si="217"/>
        <v>#REF!</v>
      </c>
      <c r="AQ152" s="45" t="e">
        <f t="shared" si="218"/>
        <v>#REF!</v>
      </c>
      <c r="AR152" s="45" t="e">
        <f t="shared" si="219"/>
        <v>#REF!</v>
      </c>
      <c r="AS152" s="45" t="e">
        <f t="shared" si="220"/>
        <v>#REF!</v>
      </c>
      <c r="AT152" s="45" t="e">
        <f t="shared" si="221"/>
        <v>#REF!</v>
      </c>
      <c r="AU152" s="45" t="e">
        <f t="shared" si="222"/>
        <v>#REF!</v>
      </c>
      <c r="AV152" s="45" t="e">
        <f t="shared" si="223"/>
        <v>#REF!</v>
      </c>
      <c r="AW152" s="45" t="e">
        <f t="shared" si="224"/>
        <v>#REF!</v>
      </c>
      <c r="AX152" s="45" t="e">
        <f t="shared" si="225"/>
        <v>#REF!</v>
      </c>
      <c r="AY152" s="45" t="e">
        <f t="shared" si="226"/>
        <v>#REF!</v>
      </c>
      <c r="AZ152" s="45" t="e">
        <f t="shared" si="227"/>
        <v>#REF!</v>
      </c>
      <c r="BA152" s="45" t="e">
        <f t="shared" si="228"/>
        <v>#REF!</v>
      </c>
      <c r="BB152" s="45" t="e">
        <f t="shared" si="229"/>
        <v>#REF!</v>
      </c>
      <c r="BC152" s="45" t="e">
        <f t="shared" si="230"/>
        <v>#REF!</v>
      </c>
      <c r="BD152" s="45" t="e">
        <f t="shared" si="231"/>
        <v>#REF!</v>
      </c>
      <c r="BE152" s="45" t="e">
        <f t="shared" si="232"/>
        <v>#REF!</v>
      </c>
      <c r="BF152" s="45" t="e">
        <f t="shared" si="233"/>
        <v>#REF!</v>
      </c>
      <c r="BG152" s="45" t="e">
        <f t="shared" si="234"/>
        <v>#REF!</v>
      </c>
      <c r="BH152" s="45" t="e">
        <f t="shared" si="235"/>
        <v>#REF!</v>
      </c>
      <c r="BI152" s="45" t="e">
        <f t="shared" si="236"/>
        <v>#REF!</v>
      </c>
      <c r="BJ152" s="45" t="e">
        <f t="shared" si="237"/>
        <v>#REF!</v>
      </c>
      <c r="BK152" s="45"/>
      <c r="CN152" s="106" t="e">
        <f t="shared" si="267"/>
        <v>#REF!</v>
      </c>
      <c r="CO152" s="106">
        <v>151</v>
      </c>
      <c r="CP152" s="101" t="e">
        <f t="shared" si="268"/>
        <v>#REF!</v>
      </c>
      <c r="CQ152" s="101" t="e">
        <f>CP152+COUNTIF($CP$2:CP152,CP152)-1</f>
        <v>#REF!</v>
      </c>
      <c r="CR152" s="103" t="str">
        <f t="shared" si="238"/>
        <v>Netherlands</v>
      </c>
      <c r="CS152" s="71" t="e">
        <f t="shared" si="269"/>
        <v>#REF!</v>
      </c>
      <c r="CT152" s="45" t="e">
        <f t="shared" si="239"/>
        <v>#REF!</v>
      </c>
      <c r="CU152" s="45" t="e">
        <f t="shared" si="240"/>
        <v>#REF!</v>
      </c>
      <c r="CV152" s="45" t="e">
        <f t="shared" si="241"/>
        <v>#REF!</v>
      </c>
      <c r="CW152" s="45" t="e">
        <f t="shared" si="242"/>
        <v>#REF!</v>
      </c>
      <c r="CX152" s="45" t="e">
        <f t="shared" si="243"/>
        <v>#REF!</v>
      </c>
      <c r="CY152" s="45" t="e">
        <f t="shared" si="244"/>
        <v>#REF!</v>
      </c>
      <c r="CZ152" s="45" t="e">
        <f t="shared" si="245"/>
        <v>#REF!</v>
      </c>
      <c r="DA152" s="45" t="e">
        <f t="shared" si="246"/>
        <v>#REF!</v>
      </c>
      <c r="DB152" s="45" t="e">
        <f t="shared" si="247"/>
        <v>#REF!</v>
      </c>
      <c r="DC152" s="45" t="e">
        <f t="shared" si="248"/>
        <v>#REF!</v>
      </c>
      <c r="DD152" s="45" t="e">
        <f t="shared" si="249"/>
        <v>#REF!</v>
      </c>
      <c r="DE152" s="45" t="e">
        <f t="shared" si="250"/>
        <v>#REF!</v>
      </c>
      <c r="DF152" s="45" t="e">
        <f t="shared" si="251"/>
        <v>#REF!</v>
      </c>
      <c r="DG152" s="45" t="e">
        <f t="shared" si="252"/>
        <v>#REF!</v>
      </c>
      <c r="DH152" s="45" t="e">
        <f t="shared" si="253"/>
        <v>#REF!</v>
      </c>
      <c r="DI152" s="45" t="e">
        <f t="shared" si="254"/>
        <v>#REF!</v>
      </c>
      <c r="DJ152" s="45" t="e">
        <f t="shared" si="255"/>
        <v>#REF!</v>
      </c>
      <c r="DK152" s="45" t="e">
        <f t="shared" si="256"/>
        <v>#REF!</v>
      </c>
      <c r="DL152" s="45" t="e">
        <f t="shared" si="257"/>
        <v>#REF!</v>
      </c>
      <c r="DM152" s="45" t="e">
        <f t="shared" si="258"/>
        <v>#REF!</v>
      </c>
      <c r="DN152" s="45" t="e">
        <f t="shared" si="259"/>
        <v>#REF!</v>
      </c>
      <c r="DO152" s="45" t="e">
        <f t="shared" si="260"/>
        <v>#REF!</v>
      </c>
      <c r="DP152" s="45" t="e">
        <f t="shared" si="261"/>
        <v>#REF!</v>
      </c>
      <c r="DQ152" s="45" t="e">
        <f t="shared" si="262"/>
        <v>#REF!</v>
      </c>
    </row>
    <row r="153" spans="1:121">
      <c r="A153" s="101">
        <v>152</v>
      </c>
      <c r="B153" s="135" t="e">
        <f t="shared" si="263"/>
        <v>#REF!</v>
      </c>
      <c r="C153" s="136" t="e">
        <f>B153+COUNTIF(B$2:$B153,B153)-1</f>
        <v>#REF!</v>
      </c>
      <c r="D153" s="137" t="str">
        <f>Tables!AI153</f>
        <v>Netherlands Antilles</v>
      </c>
      <c r="E153" s="138" t="e">
        <f t="shared" si="264"/>
        <v>#REF!</v>
      </c>
      <c r="F153" s="47" t="e">
        <f>SUMIFS(#REF!,#REF!,'Graph Tables'!$D153)</f>
        <v>#REF!</v>
      </c>
      <c r="G153" s="47" t="e">
        <f>SUMIFS(#REF!,#REF!,'Graph Tables'!$D153)</f>
        <v>#REF!</v>
      </c>
      <c r="H153" s="47" t="e">
        <f>SUMIFS(#REF!,#REF!,'Graph Tables'!$D153)</f>
        <v>#REF!</v>
      </c>
      <c r="I153" s="47" t="e">
        <f>SUMIFS(#REF!,#REF!,'Graph Tables'!$D153)</f>
        <v>#REF!</v>
      </c>
      <c r="J153" s="47" t="e">
        <f>SUMIFS(#REF!,#REF!,'Graph Tables'!$D153)</f>
        <v>#REF!</v>
      </c>
      <c r="K153" s="47" t="e">
        <f>SUMIFS(#REF!,#REF!,'Graph Tables'!$D153)</f>
        <v>#REF!</v>
      </c>
      <c r="L153" s="47" t="e">
        <f>SUMIFS(#REF!,#REF!,'Graph Tables'!$D153)</f>
        <v>#REF!</v>
      </c>
      <c r="M153" s="47" t="e">
        <f>SUMIFS(#REF!,#REF!,'Graph Tables'!$D153)</f>
        <v>#REF!</v>
      </c>
      <c r="N153" s="47" t="e">
        <f>SUMIFS(#REF!,#REF!,'Graph Tables'!$D153)</f>
        <v>#REF!</v>
      </c>
      <c r="O153" s="47" t="e">
        <f>SUMIFS(#REF!,#REF!,'Graph Tables'!$D153)</f>
        <v>#REF!</v>
      </c>
      <c r="P153" s="47" t="e">
        <f>SUMIFS(#REF!,#REF!,'Graph Tables'!$D153)</f>
        <v>#REF!</v>
      </c>
      <c r="Q153" s="47" t="e">
        <f>SUMIFS(#REF!,#REF!,'Graph Tables'!$D153)</f>
        <v>#REF!</v>
      </c>
      <c r="R153" s="47" t="e">
        <f>SUMIFS(#REF!,#REF!,'Graph Tables'!$D153)</f>
        <v>#REF!</v>
      </c>
      <c r="S153" s="47" t="e">
        <f>SUMIFS(#REF!,#REF!,'Graph Tables'!$D153)</f>
        <v>#REF!</v>
      </c>
      <c r="T153" s="47" t="e">
        <f>SUMIFS(#REF!,#REF!,'Graph Tables'!$D153)</f>
        <v>#REF!</v>
      </c>
      <c r="U153" s="47" t="e">
        <f>SUMIFS(#REF!,#REF!,'Graph Tables'!$D153)</f>
        <v>#REF!</v>
      </c>
      <c r="V153" s="47" t="e">
        <f>SUMIFS(#REF!,#REF!,'Graph Tables'!$D153)</f>
        <v>#REF!</v>
      </c>
      <c r="W153" s="47" t="e">
        <f>SUMIFS(#REF!,#REF!,'Graph Tables'!$D153)</f>
        <v>#REF!</v>
      </c>
      <c r="X153" s="47" t="e">
        <f>SUMIFS(#REF!,#REF!,'Graph Tables'!$D153)</f>
        <v>#REF!</v>
      </c>
      <c r="Y153" s="47" t="e">
        <f>SUMIFS(#REF!,#REF!,'Graph Tables'!$D153)</f>
        <v>#REF!</v>
      </c>
      <c r="Z153" s="47" t="e">
        <f>SUMIFS(#REF!,#REF!,'Graph Tables'!$D153)</f>
        <v>#REF!</v>
      </c>
      <c r="AA153" s="47" t="e">
        <f>SUMIFS(#REF!,#REF!,'Graph Tables'!$D153)</f>
        <v>#REF!</v>
      </c>
      <c r="AB153" s="47" t="e">
        <f>SUMIFS(#REF!,#REF!,'Graph Tables'!$D153)</f>
        <v>#REF!</v>
      </c>
      <c r="AC153" s="47" t="e">
        <f>SUMIFS(#REF!,#REF!,'Graph Tables'!$D153)</f>
        <v>#REF!</v>
      </c>
      <c r="AD153" s="47"/>
      <c r="AH153" s="47"/>
      <c r="AI153" s="101" t="e">
        <f t="shared" si="265"/>
        <v>#REF!</v>
      </c>
      <c r="AJ153" s="101" t="e">
        <f>AI153+COUNTIF(AI$2:$AI153,AI153)-1</f>
        <v>#REF!</v>
      </c>
      <c r="AK153" s="103" t="str">
        <f t="shared" si="213"/>
        <v>Netherlands Antilles</v>
      </c>
      <c r="AL153" s="71" t="e">
        <f t="shared" si="266"/>
        <v>#REF!</v>
      </c>
      <c r="AM153" s="45" t="e">
        <f t="shared" si="214"/>
        <v>#REF!</v>
      </c>
      <c r="AN153" s="45" t="e">
        <f t="shared" si="215"/>
        <v>#REF!</v>
      </c>
      <c r="AO153" s="45" t="e">
        <f t="shared" si="216"/>
        <v>#REF!</v>
      </c>
      <c r="AP153" s="45" t="e">
        <f t="shared" si="217"/>
        <v>#REF!</v>
      </c>
      <c r="AQ153" s="45" t="e">
        <f t="shared" si="218"/>
        <v>#REF!</v>
      </c>
      <c r="AR153" s="45" t="e">
        <f t="shared" si="219"/>
        <v>#REF!</v>
      </c>
      <c r="AS153" s="45" t="e">
        <f t="shared" si="220"/>
        <v>#REF!</v>
      </c>
      <c r="AT153" s="45" t="e">
        <f t="shared" si="221"/>
        <v>#REF!</v>
      </c>
      <c r="AU153" s="45" t="e">
        <f t="shared" si="222"/>
        <v>#REF!</v>
      </c>
      <c r="AV153" s="45" t="e">
        <f t="shared" si="223"/>
        <v>#REF!</v>
      </c>
      <c r="AW153" s="45" t="e">
        <f t="shared" si="224"/>
        <v>#REF!</v>
      </c>
      <c r="AX153" s="45" t="e">
        <f t="shared" si="225"/>
        <v>#REF!</v>
      </c>
      <c r="AY153" s="45" t="e">
        <f t="shared" si="226"/>
        <v>#REF!</v>
      </c>
      <c r="AZ153" s="45" t="e">
        <f t="shared" si="227"/>
        <v>#REF!</v>
      </c>
      <c r="BA153" s="45" t="e">
        <f t="shared" si="228"/>
        <v>#REF!</v>
      </c>
      <c r="BB153" s="45" t="e">
        <f t="shared" si="229"/>
        <v>#REF!</v>
      </c>
      <c r="BC153" s="45" t="e">
        <f t="shared" si="230"/>
        <v>#REF!</v>
      </c>
      <c r="BD153" s="45" t="e">
        <f t="shared" si="231"/>
        <v>#REF!</v>
      </c>
      <c r="BE153" s="45" t="e">
        <f t="shared" si="232"/>
        <v>#REF!</v>
      </c>
      <c r="BF153" s="45" t="e">
        <f t="shared" si="233"/>
        <v>#REF!</v>
      </c>
      <c r="BG153" s="45" t="e">
        <f t="shared" si="234"/>
        <v>#REF!</v>
      </c>
      <c r="BH153" s="45" t="e">
        <f t="shared" si="235"/>
        <v>#REF!</v>
      </c>
      <c r="BI153" s="45" t="e">
        <f t="shared" si="236"/>
        <v>#REF!</v>
      </c>
      <c r="BJ153" s="45" t="e">
        <f t="shared" si="237"/>
        <v>#REF!</v>
      </c>
      <c r="BK153" s="45"/>
      <c r="CN153" s="106" t="e">
        <f t="shared" si="267"/>
        <v>#REF!</v>
      </c>
      <c r="CO153" s="106">
        <v>152</v>
      </c>
      <c r="CP153" s="101" t="e">
        <f t="shared" si="268"/>
        <v>#REF!</v>
      </c>
      <c r="CQ153" s="101" t="e">
        <f>CP153+COUNTIF($CP$2:CP153,CP153)-1</f>
        <v>#REF!</v>
      </c>
      <c r="CR153" s="103" t="str">
        <f t="shared" si="238"/>
        <v>Netherlands Antilles</v>
      </c>
      <c r="CS153" s="71" t="e">
        <f t="shared" si="269"/>
        <v>#REF!</v>
      </c>
      <c r="CT153" s="45" t="e">
        <f t="shared" si="239"/>
        <v>#REF!</v>
      </c>
      <c r="CU153" s="45" t="e">
        <f t="shared" si="240"/>
        <v>#REF!</v>
      </c>
      <c r="CV153" s="45" t="e">
        <f t="shared" si="241"/>
        <v>#REF!</v>
      </c>
      <c r="CW153" s="45" t="e">
        <f t="shared" si="242"/>
        <v>#REF!</v>
      </c>
      <c r="CX153" s="45" t="e">
        <f t="shared" si="243"/>
        <v>#REF!</v>
      </c>
      <c r="CY153" s="45" t="e">
        <f t="shared" si="244"/>
        <v>#REF!</v>
      </c>
      <c r="CZ153" s="45" t="e">
        <f t="shared" si="245"/>
        <v>#REF!</v>
      </c>
      <c r="DA153" s="45" t="e">
        <f t="shared" si="246"/>
        <v>#REF!</v>
      </c>
      <c r="DB153" s="45" t="e">
        <f t="shared" si="247"/>
        <v>#REF!</v>
      </c>
      <c r="DC153" s="45" t="e">
        <f t="shared" si="248"/>
        <v>#REF!</v>
      </c>
      <c r="DD153" s="45" t="e">
        <f t="shared" si="249"/>
        <v>#REF!</v>
      </c>
      <c r="DE153" s="45" t="e">
        <f t="shared" si="250"/>
        <v>#REF!</v>
      </c>
      <c r="DF153" s="45" t="e">
        <f t="shared" si="251"/>
        <v>#REF!</v>
      </c>
      <c r="DG153" s="45" t="e">
        <f t="shared" si="252"/>
        <v>#REF!</v>
      </c>
      <c r="DH153" s="45" t="e">
        <f t="shared" si="253"/>
        <v>#REF!</v>
      </c>
      <c r="DI153" s="45" t="e">
        <f t="shared" si="254"/>
        <v>#REF!</v>
      </c>
      <c r="DJ153" s="45" t="e">
        <f t="shared" si="255"/>
        <v>#REF!</v>
      </c>
      <c r="DK153" s="45" t="e">
        <f t="shared" si="256"/>
        <v>#REF!</v>
      </c>
      <c r="DL153" s="45" t="e">
        <f t="shared" si="257"/>
        <v>#REF!</v>
      </c>
      <c r="DM153" s="45" t="e">
        <f t="shared" si="258"/>
        <v>#REF!</v>
      </c>
      <c r="DN153" s="45" t="e">
        <f t="shared" si="259"/>
        <v>#REF!</v>
      </c>
      <c r="DO153" s="45" t="e">
        <f t="shared" si="260"/>
        <v>#REF!</v>
      </c>
      <c r="DP153" s="45" t="e">
        <f t="shared" si="261"/>
        <v>#REF!</v>
      </c>
      <c r="DQ153" s="45" t="e">
        <f t="shared" si="262"/>
        <v>#REF!</v>
      </c>
    </row>
    <row r="154" spans="1:121">
      <c r="A154" s="101">
        <v>153</v>
      </c>
      <c r="B154" s="135" t="e">
        <f t="shared" si="263"/>
        <v>#REF!</v>
      </c>
      <c r="C154" s="136" t="e">
        <f>B154+COUNTIF(B$2:$B154,B154)-1</f>
        <v>#REF!</v>
      </c>
      <c r="D154" s="137" t="str">
        <f>Tables!AI154</f>
        <v>New Caledonia</v>
      </c>
      <c r="E154" s="138" t="e">
        <f t="shared" si="264"/>
        <v>#REF!</v>
      </c>
      <c r="F154" s="47" t="e">
        <f>SUMIFS(#REF!,#REF!,'Graph Tables'!$D154)</f>
        <v>#REF!</v>
      </c>
      <c r="G154" s="47" t="e">
        <f>SUMIFS(#REF!,#REF!,'Graph Tables'!$D154)</f>
        <v>#REF!</v>
      </c>
      <c r="H154" s="47" t="e">
        <f>SUMIFS(#REF!,#REF!,'Graph Tables'!$D154)</f>
        <v>#REF!</v>
      </c>
      <c r="I154" s="47" t="e">
        <f>SUMIFS(#REF!,#REF!,'Graph Tables'!$D154)</f>
        <v>#REF!</v>
      </c>
      <c r="J154" s="47" t="e">
        <f>SUMIFS(#REF!,#REF!,'Graph Tables'!$D154)</f>
        <v>#REF!</v>
      </c>
      <c r="K154" s="47" t="e">
        <f>SUMIFS(#REF!,#REF!,'Graph Tables'!$D154)</f>
        <v>#REF!</v>
      </c>
      <c r="L154" s="47" t="e">
        <f>SUMIFS(#REF!,#REF!,'Graph Tables'!$D154)</f>
        <v>#REF!</v>
      </c>
      <c r="M154" s="47" t="e">
        <f>SUMIFS(#REF!,#REF!,'Graph Tables'!$D154)</f>
        <v>#REF!</v>
      </c>
      <c r="N154" s="47" t="e">
        <f>SUMIFS(#REF!,#REF!,'Graph Tables'!$D154)</f>
        <v>#REF!</v>
      </c>
      <c r="O154" s="47" t="e">
        <f>SUMIFS(#REF!,#REF!,'Graph Tables'!$D154)</f>
        <v>#REF!</v>
      </c>
      <c r="P154" s="47" t="e">
        <f>SUMIFS(#REF!,#REF!,'Graph Tables'!$D154)</f>
        <v>#REF!</v>
      </c>
      <c r="Q154" s="47" t="e">
        <f>SUMIFS(#REF!,#REF!,'Graph Tables'!$D154)</f>
        <v>#REF!</v>
      </c>
      <c r="R154" s="47" t="e">
        <f>SUMIFS(#REF!,#REF!,'Graph Tables'!$D154)</f>
        <v>#REF!</v>
      </c>
      <c r="S154" s="47" t="e">
        <f>SUMIFS(#REF!,#REF!,'Graph Tables'!$D154)</f>
        <v>#REF!</v>
      </c>
      <c r="T154" s="47" t="e">
        <f>SUMIFS(#REF!,#REF!,'Graph Tables'!$D154)</f>
        <v>#REF!</v>
      </c>
      <c r="U154" s="47" t="e">
        <f>SUMIFS(#REF!,#REF!,'Graph Tables'!$D154)</f>
        <v>#REF!</v>
      </c>
      <c r="V154" s="47" t="e">
        <f>SUMIFS(#REF!,#REF!,'Graph Tables'!$D154)</f>
        <v>#REF!</v>
      </c>
      <c r="W154" s="47" t="e">
        <f>SUMIFS(#REF!,#REF!,'Graph Tables'!$D154)</f>
        <v>#REF!</v>
      </c>
      <c r="X154" s="47" t="e">
        <f>SUMIFS(#REF!,#REF!,'Graph Tables'!$D154)</f>
        <v>#REF!</v>
      </c>
      <c r="Y154" s="47" t="e">
        <f>SUMIFS(#REF!,#REF!,'Graph Tables'!$D154)</f>
        <v>#REF!</v>
      </c>
      <c r="Z154" s="47" t="e">
        <f>SUMIFS(#REF!,#REF!,'Graph Tables'!$D154)</f>
        <v>#REF!</v>
      </c>
      <c r="AA154" s="47" t="e">
        <f>SUMIFS(#REF!,#REF!,'Graph Tables'!$D154)</f>
        <v>#REF!</v>
      </c>
      <c r="AB154" s="47" t="e">
        <f>SUMIFS(#REF!,#REF!,'Graph Tables'!$D154)</f>
        <v>#REF!</v>
      </c>
      <c r="AC154" s="47" t="e">
        <f>SUMIFS(#REF!,#REF!,'Graph Tables'!$D154)</f>
        <v>#REF!</v>
      </c>
      <c r="AD154" s="47"/>
      <c r="AH154" s="47"/>
      <c r="AI154" s="101" t="e">
        <f t="shared" si="265"/>
        <v>#REF!</v>
      </c>
      <c r="AJ154" s="101" t="e">
        <f>AI154+COUNTIF(AI$2:$AI154,AI154)-1</f>
        <v>#REF!</v>
      </c>
      <c r="AK154" s="103" t="str">
        <f t="shared" si="213"/>
        <v>New Caledonia</v>
      </c>
      <c r="AL154" s="71" t="e">
        <f t="shared" si="266"/>
        <v>#REF!</v>
      </c>
      <c r="AM154" s="45" t="e">
        <f t="shared" si="214"/>
        <v>#REF!</v>
      </c>
      <c r="AN154" s="45" t="e">
        <f t="shared" si="215"/>
        <v>#REF!</v>
      </c>
      <c r="AO154" s="45" t="e">
        <f t="shared" si="216"/>
        <v>#REF!</v>
      </c>
      <c r="AP154" s="45" t="e">
        <f t="shared" si="217"/>
        <v>#REF!</v>
      </c>
      <c r="AQ154" s="45" t="e">
        <f t="shared" si="218"/>
        <v>#REF!</v>
      </c>
      <c r="AR154" s="45" t="e">
        <f t="shared" si="219"/>
        <v>#REF!</v>
      </c>
      <c r="AS154" s="45" t="e">
        <f t="shared" si="220"/>
        <v>#REF!</v>
      </c>
      <c r="AT154" s="45" t="e">
        <f t="shared" si="221"/>
        <v>#REF!</v>
      </c>
      <c r="AU154" s="45" t="e">
        <f t="shared" si="222"/>
        <v>#REF!</v>
      </c>
      <c r="AV154" s="45" t="e">
        <f t="shared" si="223"/>
        <v>#REF!</v>
      </c>
      <c r="AW154" s="45" t="e">
        <f t="shared" si="224"/>
        <v>#REF!</v>
      </c>
      <c r="AX154" s="45" t="e">
        <f t="shared" si="225"/>
        <v>#REF!</v>
      </c>
      <c r="AY154" s="45" t="e">
        <f t="shared" si="226"/>
        <v>#REF!</v>
      </c>
      <c r="AZ154" s="45" t="e">
        <f t="shared" si="227"/>
        <v>#REF!</v>
      </c>
      <c r="BA154" s="45" t="e">
        <f t="shared" si="228"/>
        <v>#REF!</v>
      </c>
      <c r="BB154" s="45" t="e">
        <f t="shared" si="229"/>
        <v>#REF!</v>
      </c>
      <c r="BC154" s="45" t="e">
        <f t="shared" si="230"/>
        <v>#REF!</v>
      </c>
      <c r="BD154" s="45" t="e">
        <f t="shared" si="231"/>
        <v>#REF!</v>
      </c>
      <c r="BE154" s="45" t="e">
        <f t="shared" si="232"/>
        <v>#REF!</v>
      </c>
      <c r="BF154" s="45" t="e">
        <f t="shared" si="233"/>
        <v>#REF!</v>
      </c>
      <c r="BG154" s="45" t="e">
        <f t="shared" si="234"/>
        <v>#REF!</v>
      </c>
      <c r="BH154" s="45" t="e">
        <f t="shared" si="235"/>
        <v>#REF!</v>
      </c>
      <c r="BI154" s="45" t="e">
        <f t="shared" si="236"/>
        <v>#REF!</v>
      </c>
      <c r="BJ154" s="45" t="e">
        <f t="shared" si="237"/>
        <v>#REF!</v>
      </c>
      <c r="BK154" s="45"/>
      <c r="CN154" s="106" t="e">
        <f t="shared" si="267"/>
        <v>#REF!</v>
      </c>
      <c r="CO154" s="106">
        <v>153</v>
      </c>
      <c r="CP154" s="101" t="e">
        <f t="shared" si="268"/>
        <v>#REF!</v>
      </c>
      <c r="CQ154" s="101" t="e">
        <f>CP154+COUNTIF($CP$2:CP154,CP154)-1</f>
        <v>#REF!</v>
      </c>
      <c r="CR154" s="103" t="str">
        <f t="shared" si="238"/>
        <v>New Caledonia</v>
      </c>
      <c r="CS154" s="71" t="e">
        <f t="shared" si="269"/>
        <v>#REF!</v>
      </c>
      <c r="CT154" s="45" t="e">
        <f t="shared" si="239"/>
        <v>#REF!</v>
      </c>
      <c r="CU154" s="45" t="e">
        <f t="shared" si="240"/>
        <v>#REF!</v>
      </c>
      <c r="CV154" s="45" t="e">
        <f t="shared" si="241"/>
        <v>#REF!</v>
      </c>
      <c r="CW154" s="45" t="e">
        <f t="shared" si="242"/>
        <v>#REF!</v>
      </c>
      <c r="CX154" s="45" t="e">
        <f t="shared" si="243"/>
        <v>#REF!</v>
      </c>
      <c r="CY154" s="45" t="e">
        <f t="shared" si="244"/>
        <v>#REF!</v>
      </c>
      <c r="CZ154" s="45" t="e">
        <f t="shared" si="245"/>
        <v>#REF!</v>
      </c>
      <c r="DA154" s="45" t="e">
        <f t="shared" si="246"/>
        <v>#REF!</v>
      </c>
      <c r="DB154" s="45" t="e">
        <f t="shared" si="247"/>
        <v>#REF!</v>
      </c>
      <c r="DC154" s="45" t="e">
        <f t="shared" si="248"/>
        <v>#REF!</v>
      </c>
      <c r="DD154" s="45" t="e">
        <f t="shared" si="249"/>
        <v>#REF!</v>
      </c>
      <c r="DE154" s="45" t="e">
        <f t="shared" si="250"/>
        <v>#REF!</v>
      </c>
      <c r="DF154" s="45" t="e">
        <f t="shared" si="251"/>
        <v>#REF!</v>
      </c>
      <c r="DG154" s="45" t="e">
        <f t="shared" si="252"/>
        <v>#REF!</v>
      </c>
      <c r="DH154" s="45" t="e">
        <f t="shared" si="253"/>
        <v>#REF!</v>
      </c>
      <c r="DI154" s="45" t="e">
        <f t="shared" si="254"/>
        <v>#REF!</v>
      </c>
      <c r="DJ154" s="45" t="e">
        <f t="shared" si="255"/>
        <v>#REF!</v>
      </c>
      <c r="DK154" s="45" t="e">
        <f t="shared" si="256"/>
        <v>#REF!</v>
      </c>
      <c r="DL154" s="45" t="e">
        <f t="shared" si="257"/>
        <v>#REF!</v>
      </c>
      <c r="DM154" s="45" t="e">
        <f t="shared" si="258"/>
        <v>#REF!</v>
      </c>
      <c r="DN154" s="45" t="e">
        <f t="shared" si="259"/>
        <v>#REF!</v>
      </c>
      <c r="DO154" s="45" t="e">
        <f t="shared" si="260"/>
        <v>#REF!</v>
      </c>
      <c r="DP154" s="45" t="e">
        <f t="shared" si="261"/>
        <v>#REF!</v>
      </c>
      <c r="DQ154" s="45" t="e">
        <f t="shared" si="262"/>
        <v>#REF!</v>
      </c>
    </row>
    <row r="155" spans="1:121">
      <c r="A155" s="101">
        <v>154</v>
      </c>
      <c r="B155" s="135" t="e">
        <f t="shared" si="263"/>
        <v>#REF!</v>
      </c>
      <c r="C155" s="136" t="e">
        <f>B155+COUNTIF(B$2:$B155,B155)-1</f>
        <v>#REF!</v>
      </c>
      <c r="D155" s="137" t="str">
        <f>Tables!AI155</f>
        <v>New Zealand</v>
      </c>
      <c r="E155" s="138" t="e">
        <f t="shared" si="264"/>
        <v>#REF!</v>
      </c>
      <c r="F155" s="47" t="e">
        <f>SUMIFS(#REF!,#REF!,'Graph Tables'!$D155)</f>
        <v>#REF!</v>
      </c>
      <c r="G155" s="47" t="e">
        <f>SUMIFS(#REF!,#REF!,'Graph Tables'!$D155)</f>
        <v>#REF!</v>
      </c>
      <c r="H155" s="47" t="e">
        <f>SUMIFS(#REF!,#REF!,'Graph Tables'!$D155)</f>
        <v>#REF!</v>
      </c>
      <c r="I155" s="47" t="e">
        <f>SUMIFS(#REF!,#REF!,'Graph Tables'!$D155)</f>
        <v>#REF!</v>
      </c>
      <c r="J155" s="47" t="e">
        <f>SUMIFS(#REF!,#REF!,'Graph Tables'!$D155)</f>
        <v>#REF!</v>
      </c>
      <c r="K155" s="47" t="e">
        <f>SUMIFS(#REF!,#REF!,'Graph Tables'!$D155)</f>
        <v>#REF!</v>
      </c>
      <c r="L155" s="47" t="e">
        <f>SUMIFS(#REF!,#REF!,'Graph Tables'!$D155)</f>
        <v>#REF!</v>
      </c>
      <c r="M155" s="47" t="e">
        <f>SUMIFS(#REF!,#REF!,'Graph Tables'!$D155)</f>
        <v>#REF!</v>
      </c>
      <c r="N155" s="47" t="e">
        <f>SUMIFS(#REF!,#REF!,'Graph Tables'!$D155)</f>
        <v>#REF!</v>
      </c>
      <c r="O155" s="47" t="e">
        <f>SUMIFS(#REF!,#REF!,'Graph Tables'!$D155)</f>
        <v>#REF!</v>
      </c>
      <c r="P155" s="47" t="e">
        <f>SUMIFS(#REF!,#REF!,'Graph Tables'!$D155)</f>
        <v>#REF!</v>
      </c>
      <c r="Q155" s="47" t="e">
        <f>SUMIFS(#REF!,#REF!,'Graph Tables'!$D155)</f>
        <v>#REF!</v>
      </c>
      <c r="R155" s="47" t="e">
        <f>SUMIFS(#REF!,#REF!,'Graph Tables'!$D155)</f>
        <v>#REF!</v>
      </c>
      <c r="S155" s="47" t="e">
        <f>SUMIFS(#REF!,#REF!,'Graph Tables'!$D155)</f>
        <v>#REF!</v>
      </c>
      <c r="T155" s="47" t="e">
        <f>SUMIFS(#REF!,#REF!,'Graph Tables'!$D155)</f>
        <v>#REF!</v>
      </c>
      <c r="U155" s="47" t="e">
        <f>SUMIFS(#REF!,#REF!,'Graph Tables'!$D155)</f>
        <v>#REF!</v>
      </c>
      <c r="V155" s="47" t="e">
        <f>SUMIFS(#REF!,#REF!,'Graph Tables'!$D155)</f>
        <v>#REF!</v>
      </c>
      <c r="W155" s="47" t="e">
        <f>SUMIFS(#REF!,#REF!,'Graph Tables'!$D155)</f>
        <v>#REF!</v>
      </c>
      <c r="X155" s="47" t="e">
        <f>SUMIFS(#REF!,#REF!,'Graph Tables'!$D155)</f>
        <v>#REF!</v>
      </c>
      <c r="Y155" s="47" t="e">
        <f>SUMIFS(#REF!,#REF!,'Graph Tables'!$D155)</f>
        <v>#REF!</v>
      </c>
      <c r="Z155" s="47" t="e">
        <f>SUMIFS(#REF!,#REF!,'Graph Tables'!$D155)</f>
        <v>#REF!</v>
      </c>
      <c r="AA155" s="47" t="e">
        <f>SUMIFS(#REF!,#REF!,'Graph Tables'!$D155)</f>
        <v>#REF!</v>
      </c>
      <c r="AB155" s="47" t="e">
        <f>SUMIFS(#REF!,#REF!,'Graph Tables'!$D155)</f>
        <v>#REF!</v>
      </c>
      <c r="AC155" s="47" t="e">
        <f>SUMIFS(#REF!,#REF!,'Graph Tables'!$D155)</f>
        <v>#REF!</v>
      </c>
      <c r="AD155" s="47"/>
      <c r="AH155" s="47"/>
      <c r="AI155" s="101" t="e">
        <f t="shared" si="265"/>
        <v>#REF!</v>
      </c>
      <c r="AJ155" s="101" t="e">
        <f>AI155+COUNTIF(AI$2:$AI155,AI155)-1</f>
        <v>#REF!</v>
      </c>
      <c r="AK155" s="103" t="str">
        <f t="shared" si="213"/>
        <v>New Zealand</v>
      </c>
      <c r="AL155" s="71" t="e">
        <f t="shared" si="266"/>
        <v>#REF!</v>
      </c>
      <c r="AM155" s="45" t="e">
        <f t="shared" si="214"/>
        <v>#REF!</v>
      </c>
      <c r="AN155" s="45" t="e">
        <f t="shared" si="215"/>
        <v>#REF!</v>
      </c>
      <c r="AO155" s="45" t="e">
        <f t="shared" si="216"/>
        <v>#REF!</v>
      </c>
      <c r="AP155" s="45" t="e">
        <f t="shared" si="217"/>
        <v>#REF!</v>
      </c>
      <c r="AQ155" s="45" t="e">
        <f t="shared" si="218"/>
        <v>#REF!</v>
      </c>
      <c r="AR155" s="45" t="e">
        <f t="shared" si="219"/>
        <v>#REF!</v>
      </c>
      <c r="AS155" s="45" t="e">
        <f t="shared" si="220"/>
        <v>#REF!</v>
      </c>
      <c r="AT155" s="45" t="e">
        <f t="shared" si="221"/>
        <v>#REF!</v>
      </c>
      <c r="AU155" s="45" t="e">
        <f t="shared" si="222"/>
        <v>#REF!</v>
      </c>
      <c r="AV155" s="45" t="e">
        <f t="shared" si="223"/>
        <v>#REF!</v>
      </c>
      <c r="AW155" s="45" t="e">
        <f t="shared" si="224"/>
        <v>#REF!</v>
      </c>
      <c r="AX155" s="45" t="e">
        <f t="shared" si="225"/>
        <v>#REF!</v>
      </c>
      <c r="AY155" s="45" t="e">
        <f t="shared" si="226"/>
        <v>#REF!</v>
      </c>
      <c r="AZ155" s="45" t="e">
        <f t="shared" si="227"/>
        <v>#REF!</v>
      </c>
      <c r="BA155" s="45" t="e">
        <f t="shared" si="228"/>
        <v>#REF!</v>
      </c>
      <c r="BB155" s="45" t="e">
        <f t="shared" si="229"/>
        <v>#REF!</v>
      </c>
      <c r="BC155" s="45" t="e">
        <f t="shared" si="230"/>
        <v>#REF!</v>
      </c>
      <c r="BD155" s="45" t="e">
        <f t="shared" si="231"/>
        <v>#REF!</v>
      </c>
      <c r="BE155" s="45" t="e">
        <f t="shared" si="232"/>
        <v>#REF!</v>
      </c>
      <c r="BF155" s="45" t="e">
        <f t="shared" si="233"/>
        <v>#REF!</v>
      </c>
      <c r="BG155" s="45" t="e">
        <f t="shared" si="234"/>
        <v>#REF!</v>
      </c>
      <c r="BH155" s="45" t="e">
        <f t="shared" si="235"/>
        <v>#REF!</v>
      </c>
      <c r="BI155" s="45" t="e">
        <f t="shared" si="236"/>
        <v>#REF!</v>
      </c>
      <c r="BJ155" s="45" t="e">
        <f t="shared" si="237"/>
        <v>#REF!</v>
      </c>
      <c r="BK155" s="45"/>
      <c r="CN155" s="106" t="e">
        <f t="shared" si="267"/>
        <v>#REF!</v>
      </c>
      <c r="CO155" s="106">
        <v>154</v>
      </c>
      <c r="CP155" s="101" t="e">
        <f t="shared" si="268"/>
        <v>#REF!</v>
      </c>
      <c r="CQ155" s="101" t="e">
        <f>CP155+COUNTIF($CP$2:CP155,CP155)-1</f>
        <v>#REF!</v>
      </c>
      <c r="CR155" s="103" t="str">
        <f t="shared" si="238"/>
        <v>New Zealand</v>
      </c>
      <c r="CS155" s="71" t="e">
        <f t="shared" si="269"/>
        <v>#REF!</v>
      </c>
      <c r="CT155" s="45" t="e">
        <f t="shared" si="239"/>
        <v>#REF!</v>
      </c>
      <c r="CU155" s="45" t="e">
        <f t="shared" si="240"/>
        <v>#REF!</v>
      </c>
      <c r="CV155" s="45" t="e">
        <f t="shared" si="241"/>
        <v>#REF!</v>
      </c>
      <c r="CW155" s="45" t="e">
        <f t="shared" si="242"/>
        <v>#REF!</v>
      </c>
      <c r="CX155" s="45" t="e">
        <f t="shared" si="243"/>
        <v>#REF!</v>
      </c>
      <c r="CY155" s="45" t="e">
        <f t="shared" si="244"/>
        <v>#REF!</v>
      </c>
      <c r="CZ155" s="45" t="e">
        <f t="shared" si="245"/>
        <v>#REF!</v>
      </c>
      <c r="DA155" s="45" t="e">
        <f t="shared" si="246"/>
        <v>#REF!</v>
      </c>
      <c r="DB155" s="45" t="e">
        <f t="shared" si="247"/>
        <v>#REF!</v>
      </c>
      <c r="DC155" s="45" t="e">
        <f t="shared" si="248"/>
        <v>#REF!</v>
      </c>
      <c r="DD155" s="45" t="e">
        <f t="shared" si="249"/>
        <v>#REF!</v>
      </c>
      <c r="DE155" s="45" t="e">
        <f t="shared" si="250"/>
        <v>#REF!</v>
      </c>
      <c r="DF155" s="45" t="e">
        <f t="shared" si="251"/>
        <v>#REF!</v>
      </c>
      <c r="DG155" s="45" t="e">
        <f t="shared" si="252"/>
        <v>#REF!</v>
      </c>
      <c r="DH155" s="45" t="e">
        <f t="shared" si="253"/>
        <v>#REF!</v>
      </c>
      <c r="DI155" s="45" t="e">
        <f t="shared" si="254"/>
        <v>#REF!</v>
      </c>
      <c r="DJ155" s="45" t="e">
        <f t="shared" si="255"/>
        <v>#REF!</v>
      </c>
      <c r="DK155" s="45" t="e">
        <f t="shared" si="256"/>
        <v>#REF!</v>
      </c>
      <c r="DL155" s="45" t="e">
        <f t="shared" si="257"/>
        <v>#REF!</v>
      </c>
      <c r="DM155" s="45" t="e">
        <f t="shared" si="258"/>
        <v>#REF!</v>
      </c>
      <c r="DN155" s="45" t="e">
        <f t="shared" si="259"/>
        <v>#REF!</v>
      </c>
      <c r="DO155" s="45" t="e">
        <f t="shared" si="260"/>
        <v>#REF!</v>
      </c>
      <c r="DP155" s="45" t="e">
        <f t="shared" si="261"/>
        <v>#REF!</v>
      </c>
      <c r="DQ155" s="45" t="e">
        <f t="shared" si="262"/>
        <v>#REF!</v>
      </c>
    </row>
    <row r="156" spans="1:121">
      <c r="A156" s="101">
        <v>155</v>
      </c>
      <c r="B156" s="135" t="e">
        <f t="shared" si="263"/>
        <v>#REF!</v>
      </c>
      <c r="C156" s="136" t="e">
        <f>B156+COUNTIF(B$2:$B156,B156)-1</f>
        <v>#REF!</v>
      </c>
      <c r="D156" s="137" t="str">
        <f>Tables!AI156</f>
        <v>Nicaragua</v>
      </c>
      <c r="E156" s="138" t="e">
        <f t="shared" si="264"/>
        <v>#REF!</v>
      </c>
      <c r="F156" s="47" t="e">
        <f>SUMIFS(#REF!,#REF!,'Graph Tables'!$D156)</f>
        <v>#REF!</v>
      </c>
      <c r="G156" s="47" t="e">
        <f>SUMIFS(#REF!,#REF!,'Graph Tables'!$D156)</f>
        <v>#REF!</v>
      </c>
      <c r="H156" s="47" t="e">
        <f>SUMIFS(#REF!,#REF!,'Graph Tables'!$D156)</f>
        <v>#REF!</v>
      </c>
      <c r="I156" s="47" t="e">
        <f>SUMIFS(#REF!,#REF!,'Graph Tables'!$D156)</f>
        <v>#REF!</v>
      </c>
      <c r="J156" s="47" t="e">
        <f>SUMIFS(#REF!,#REF!,'Graph Tables'!$D156)</f>
        <v>#REF!</v>
      </c>
      <c r="K156" s="47" t="e">
        <f>SUMIFS(#REF!,#REF!,'Graph Tables'!$D156)</f>
        <v>#REF!</v>
      </c>
      <c r="L156" s="47" t="e">
        <f>SUMIFS(#REF!,#REF!,'Graph Tables'!$D156)</f>
        <v>#REF!</v>
      </c>
      <c r="M156" s="47" t="e">
        <f>SUMIFS(#REF!,#REF!,'Graph Tables'!$D156)</f>
        <v>#REF!</v>
      </c>
      <c r="N156" s="47" t="e">
        <f>SUMIFS(#REF!,#REF!,'Graph Tables'!$D156)</f>
        <v>#REF!</v>
      </c>
      <c r="O156" s="47" t="e">
        <f>SUMIFS(#REF!,#REF!,'Graph Tables'!$D156)</f>
        <v>#REF!</v>
      </c>
      <c r="P156" s="47" t="e">
        <f>SUMIFS(#REF!,#REF!,'Graph Tables'!$D156)</f>
        <v>#REF!</v>
      </c>
      <c r="Q156" s="47" t="e">
        <f>SUMIFS(#REF!,#REF!,'Graph Tables'!$D156)</f>
        <v>#REF!</v>
      </c>
      <c r="R156" s="47" t="e">
        <f>SUMIFS(#REF!,#REF!,'Graph Tables'!$D156)</f>
        <v>#REF!</v>
      </c>
      <c r="S156" s="47" t="e">
        <f>SUMIFS(#REF!,#REF!,'Graph Tables'!$D156)</f>
        <v>#REF!</v>
      </c>
      <c r="T156" s="47" t="e">
        <f>SUMIFS(#REF!,#REF!,'Graph Tables'!$D156)</f>
        <v>#REF!</v>
      </c>
      <c r="U156" s="47" t="e">
        <f>SUMIFS(#REF!,#REF!,'Graph Tables'!$D156)</f>
        <v>#REF!</v>
      </c>
      <c r="V156" s="47" t="e">
        <f>SUMIFS(#REF!,#REF!,'Graph Tables'!$D156)</f>
        <v>#REF!</v>
      </c>
      <c r="W156" s="47" t="e">
        <f>SUMIFS(#REF!,#REF!,'Graph Tables'!$D156)</f>
        <v>#REF!</v>
      </c>
      <c r="X156" s="47" t="e">
        <f>SUMIFS(#REF!,#REF!,'Graph Tables'!$D156)</f>
        <v>#REF!</v>
      </c>
      <c r="Y156" s="47" t="e">
        <f>SUMIFS(#REF!,#REF!,'Graph Tables'!$D156)</f>
        <v>#REF!</v>
      </c>
      <c r="Z156" s="47" t="e">
        <f>SUMIFS(#REF!,#REF!,'Graph Tables'!$D156)</f>
        <v>#REF!</v>
      </c>
      <c r="AA156" s="47" t="e">
        <f>SUMIFS(#REF!,#REF!,'Graph Tables'!$D156)</f>
        <v>#REF!</v>
      </c>
      <c r="AB156" s="47" t="e">
        <f>SUMIFS(#REF!,#REF!,'Graph Tables'!$D156)</f>
        <v>#REF!</v>
      </c>
      <c r="AC156" s="47" t="e">
        <f>SUMIFS(#REF!,#REF!,'Graph Tables'!$D156)</f>
        <v>#REF!</v>
      </c>
      <c r="AD156" s="47"/>
      <c r="AH156" s="47"/>
      <c r="AI156" s="101" t="e">
        <f t="shared" si="265"/>
        <v>#REF!</v>
      </c>
      <c r="AJ156" s="101" t="e">
        <f>AI156+COUNTIF(AI$2:$AI156,AI156)-1</f>
        <v>#REF!</v>
      </c>
      <c r="AK156" s="103" t="str">
        <f t="shared" si="213"/>
        <v>Nicaragua</v>
      </c>
      <c r="AL156" s="71" t="e">
        <f t="shared" si="266"/>
        <v>#REF!</v>
      </c>
      <c r="AM156" s="45" t="e">
        <f t="shared" si="214"/>
        <v>#REF!</v>
      </c>
      <c r="AN156" s="45" t="e">
        <f t="shared" si="215"/>
        <v>#REF!</v>
      </c>
      <c r="AO156" s="45" t="e">
        <f t="shared" si="216"/>
        <v>#REF!</v>
      </c>
      <c r="AP156" s="45" t="e">
        <f t="shared" si="217"/>
        <v>#REF!</v>
      </c>
      <c r="AQ156" s="45" t="e">
        <f t="shared" si="218"/>
        <v>#REF!</v>
      </c>
      <c r="AR156" s="45" t="e">
        <f t="shared" si="219"/>
        <v>#REF!</v>
      </c>
      <c r="AS156" s="45" t="e">
        <f t="shared" si="220"/>
        <v>#REF!</v>
      </c>
      <c r="AT156" s="45" t="e">
        <f t="shared" si="221"/>
        <v>#REF!</v>
      </c>
      <c r="AU156" s="45" t="e">
        <f t="shared" si="222"/>
        <v>#REF!</v>
      </c>
      <c r="AV156" s="45" t="e">
        <f t="shared" si="223"/>
        <v>#REF!</v>
      </c>
      <c r="AW156" s="45" t="e">
        <f t="shared" si="224"/>
        <v>#REF!</v>
      </c>
      <c r="AX156" s="45" t="e">
        <f t="shared" si="225"/>
        <v>#REF!</v>
      </c>
      <c r="AY156" s="45" t="e">
        <f t="shared" si="226"/>
        <v>#REF!</v>
      </c>
      <c r="AZ156" s="45" t="e">
        <f t="shared" si="227"/>
        <v>#REF!</v>
      </c>
      <c r="BA156" s="45" t="e">
        <f t="shared" si="228"/>
        <v>#REF!</v>
      </c>
      <c r="BB156" s="45" t="e">
        <f t="shared" si="229"/>
        <v>#REF!</v>
      </c>
      <c r="BC156" s="45" t="e">
        <f t="shared" si="230"/>
        <v>#REF!</v>
      </c>
      <c r="BD156" s="45" t="e">
        <f t="shared" si="231"/>
        <v>#REF!</v>
      </c>
      <c r="BE156" s="45" t="e">
        <f t="shared" si="232"/>
        <v>#REF!</v>
      </c>
      <c r="BF156" s="45" t="e">
        <f t="shared" si="233"/>
        <v>#REF!</v>
      </c>
      <c r="BG156" s="45" t="e">
        <f t="shared" si="234"/>
        <v>#REF!</v>
      </c>
      <c r="BH156" s="45" t="e">
        <f t="shared" si="235"/>
        <v>#REF!</v>
      </c>
      <c r="BI156" s="45" t="e">
        <f t="shared" si="236"/>
        <v>#REF!</v>
      </c>
      <c r="BJ156" s="45" t="e">
        <f t="shared" si="237"/>
        <v>#REF!</v>
      </c>
      <c r="BK156" s="45"/>
      <c r="CN156" s="106" t="e">
        <f t="shared" si="267"/>
        <v>#REF!</v>
      </c>
      <c r="CO156" s="106">
        <v>155</v>
      </c>
      <c r="CP156" s="101" t="e">
        <f t="shared" si="268"/>
        <v>#REF!</v>
      </c>
      <c r="CQ156" s="101" t="e">
        <f>CP156+COUNTIF($CP$2:CP156,CP156)-1</f>
        <v>#REF!</v>
      </c>
      <c r="CR156" s="103" t="str">
        <f t="shared" si="238"/>
        <v>Nicaragua</v>
      </c>
      <c r="CS156" s="71" t="e">
        <f t="shared" si="269"/>
        <v>#REF!</v>
      </c>
      <c r="CT156" s="45" t="e">
        <f t="shared" si="239"/>
        <v>#REF!</v>
      </c>
      <c r="CU156" s="45" t="e">
        <f t="shared" si="240"/>
        <v>#REF!</v>
      </c>
      <c r="CV156" s="45" t="e">
        <f t="shared" si="241"/>
        <v>#REF!</v>
      </c>
      <c r="CW156" s="45" t="e">
        <f t="shared" si="242"/>
        <v>#REF!</v>
      </c>
      <c r="CX156" s="45" t="e">
        <f t="shared" si="243"/>
        <v>#REF!</v>
      </c>
      <c r="CY156" s="45" t="e">
        <f t="shared" si="244"/>
        <v>#REF!</v>
      </c>
      <c r="CZ156" s="45" t="e">
        <f t="shared" si="245"/>
        <v>#REF!</v>
      </c>
      <c r="DA156" s="45" t="e">
        <f t="shared" si="246"/>
        <v>#REF!</v>
      </c>
      <c r="DB156" s="45" t="e">
        <f t="shared" si="247"/>
        <v>#REF!</v>
      </c>
      <c r="DC156" s="45" t="e">
        <f t="shared" si="248"/>
        <v>#REF!</v>
      </c>
      <c r="DD156" s="45" t="e">
        <f t="shared" si="249"/>
        <v>#REF!</v>
      </c>
      <c r="DE156" s="45" t="e">
        <f t="shared" si="250"/>
        <v>#REF!</v>
      </c>
      <c r="DF156" s="45" t="e">
        <f t="shared" si="251"/>
        <v>#REF!</v>
      </c>
      <c r="DG156" s="45" t="e">
        <f t="shared" si="252"/>
        <v>#REF!</v>
      </c>
      <c r="DH156" s="45" t="e">
        <f t="shared" si="253"/>
        <v>#REF!</v>
      </c>
      <c r="DI156" s="45" t="e">
        <f t="shared" si="254"/>
        <v>#REF!</v>
      </c>
      <c r="DJ156" s="45" t="e">
        <f t="shared" si="255"/>
        <v>#REF!</v>
      </c>
      <c r="DK156" s="45" t="e">
        <f t="shared" si="256"/>
        <v>#REF!</v>
      </c>
      <c r="DL156" s="45" t="e">
        <f t="shared" si="257"/>
        <v>#REF!</v>
      </c>
      <c r="DM156" s="45" t="e">
        <f t="shared" si="258"/>
        <v>#REF!</v>
      </c>
      <c r="DN156" s="45" t="e">
        <f t="shared" si="259"/>
        <v>#REF!</v>
      </c>
      <c r="DO156" s="45" t="e">
        <f t="shared" si="260"/>
        <v>#REF!</v>
      </c>
      <c r="DP156" s="45" t="e">
        <f t="shared" si="261"/>
        <v>#REF!</v>
      </c>
      <c r="DQ156" s="45" t="e">
        <f t="shared" si="262"/>
        <v>#REF!</v>
      </c>
    </row>
    <row r="157" spans="1:121">
      <c r="A157" s="101">
        <v>156</v>
      </c>
      <c r="B157" s="135" t="e">
        <f t="shared" si="263"/>
        <v>#REF!</v>
      </c>
      <c r="C157" s="136" t="e">
        <f>B157+COUNTIF(B$2:$B157,B157)-1</f>
        <v>#REF!</v>
      </c>
      <c r="D157" s="137" t="str">
        <f>Tables!AI157</f>
        <v>Niger the</v>
      </c>
      <c r="E157" s="138" t="e">
        <f t="shared" si="264"/>
        <v>#REF!</v>
      </c>
      <c r="F157" s="47" t="e">
        <f>SUMIFS(#REF!,#REF!,'Graph Tables'!$D157)</f>
        <v>#REF!</v>
      </c>
      <c r="G157" s="47" t="e">
        <f>SUMIFS(#REF!,#REF!,'Graph Tables'!$D157)</f>
        <v>#REF!</v>
      </c>
      <c r="H157" s="47" t="e">
        <f>SUMIFS(#REF!,#REF!,'Graph Tables'!$D157)</f>
        <v>#REF!</v>
      </c>
      <c r="I157" s="47" t="e">
        <f>SUMIFS(#REF!,#REF!,'Graph Tables'!$D157)</f>
        <v>#REF!</v>
      </c>
      <c r="J157" s="47" t="e">
        <f>SUMIFS(#REF!,#REF!,'Graph Tables'!$D157)</f>
        <v>#REF!</v>
      </c>
      <c r="K157" s="47" t="e">
        <f>SUMIFS(#REF!,#REF!,'Graph Tables'!$D157)</f>
        <v>#REF!</v>
      </c>
      <c r="L157" s="47" t="e">
        <f>SUMIFS(#REF!,#REF!,'Graph Tables'!$D157)</f>
        <v>#REF!</v>
      </c>
      <c r="M157" s="47" t="e">
        <f>SUMIFS(#REF!,#REF!,'Graph Tables'!$D157)</f>
        <v>#REF!</v>
      </c>
      <c r="N157" s="47" t="e">
        <f>SUMIFS(#REF!,#REF!,'Graph Tables'!$D157)</f>
        <v>#REF!</v>
      </c>
      <c r="O157" s="47" t="e">
        <f>SUMIFS(#REF!,#REF!,'Graph Tables'!$D157)</f>
        <v>#REF!</v>
      </c>
      <c r="P157" s="47" t="e">
        <f>SUMIFS(#REF!,#REF!,'Graph Tables'!$D157)</f>
        <v>#REF!</v>
      </c>
      <c r="Q157" s="47" t="e">
        <f>SUMIFS(#REF!,#REF!,'Graph Tables'!$D157)</f>
        <v>#REF!</v>
      </c>
      <c r="R157" s="47" t="e">
        <f>SUMIFS(#REF!,#REF!,'Graph Tables'!$D157)</f>
        <v>#REF!</v>
      </c>
      <c r="S157" s="47" t="e">
        <f>SUMIFS(#REF!,#REF!,'Graph Tables'!$D157)</f>
        <v>#REF!</v>
      </c>
      <c r="T157" s="47" t="e">
        <f>SUMIFS(#REF!,#REF!,'Graph Tables'!$D157)</f>
        <v>#REF!</v>
      </c>
      <c r="U157" s="47" t="e">
        <f>SUMIFS(#REF!,#REF!,'Graph Tables'!$D157)</f>
        <v>#REF!</v>
      </c>
      <c r="V157" s="47" t="e">
        <f>SUMIFS(#REF!,#REF!,'Graph Tables'!$D157)</f>
        <v>#REF!</v>
      </c>
      <c r="W157" s="47" t="e">
        <f>SUMIFS(#REF!,#REF!,'Graph Tables'!$D157)</f>
        <v>#REF!</v>
      </c>
      <c r="X157" s="47" t="e">
        <f>SUMIFS(#REF!,#REF!,'Graph Tables'!$D157)</f>
        <v>#REF!</v>
      </c>
      <c r="Y157" s="47" t="e">
        <f>SUMIFS(#REF!,#REF!,'Graph Tables'!$D157)</f>
        <v>#REF!</v>
      </c>
      <c r="Z157" s="47" t="e">
        <f>SUMIFS(#REF!,#REF!,'Graph Tables'!$D157)</f>
        <v>#REF!</v>
      </c>
      <c r="AA157" s="47" t="e">
        <f>SUMIFS(#REF!,#REF!,'Graph Tables'!$D157)</f>
        <v>#REF!</v>
      </c>
      <c r="AB157" s="47" t="e">
        <f>SUMIFS(#REF!,#REF!,'Graph Tables'!$D157)</f>
        <v>#REF!</v>
      </c>
      <c r="AC157" s="47" t="e">
        <f>SUMIFS(#REF!,#REF!,'Graph Tables'!$D157)</f>
        <v>#REF!</v>
      </c>
      <c r="AD157" s="47"/>
      <c r="AH157" s="47"/>
      <c r="AI157" s="101" t="e">
        <f t="shared" si="265"/>
        <v>#REF!</v>
      </c>
      <c r="AJ157" s="101" t="e">
        <f>AI157+COUNTIF(AI$2:$AI157,AI157)-1</f>
        <v>#REF!</v>
      </c>
      <c r="AK157" s="103" t="str">
        <f t="shared" si="213"/>
        <v>Niger the</v>
      </c>
      <c r="AL157" s="71" t="e">
        <f t="shared" si="266"/>
        <v>#REF!</v>
      </c>
      <c r="AM157" s="45" t="e">
        <f t="shared" si="214"/>
        <v>#REF!</v>
      </c>
      <c r="AN157" s="45" t="e">
        <f t="shared" si="215"/>
        <v>#REF!</v>
      </c>
      <c r="AO157" s="45" t="e">
        <f t="shared" si="216"/>
        <v>#REF!</v>
      </c>
      <c r="AP157" s="45" t="e">
        <f t="shared" si="217"/>
        <v>#REF!</v>
      </c>
      <c r="AQ157" s="45" t="e">
        <f t="shared" si="218"/>
        <v>#REF!</v>
      </c>
      <c r="AR157" s="45" t="e">
        <f t="shared" si="219"/>
        <v>#REF!</v>
      </c>
      <c r="AS157" s="45" t="e">
        <f t="shared" si="220"/>
        <v>#REF!</v>
      </c>
      <c r="AT157" s="45" t="e">
        <f t="shared" si="221"/>
        <v>#REF!</v>
      </c>
      <c r="AU157" s="45" t="e">
        <f t="shared" si="222"/>
        <v>#REF!</v>
      </c>
      <c r="AV157" s="45" t="e">
        <f t="shared" si="223"/>
        <v>#REF!</v>
      </c>
      <c r="AW157" s="45" t="e">
        <f t="shared" si="224"/>
        <v>#REF!</v>
      </c>
      <c r="AX157" s="45" t="e">
        <f t="shared" si="225"/>
        <v>#REF!</v>
      </c>
      <c r="AY157" s="45" t="e">
        <f t="shared" si="226"/>
        <v>#REF!</v>
      </c>
      <c r="AZ157" s="45" t="e">
        <f t="shared" si="227"/>
        <v>#REF!</v>
      </c>
      <c r="BA157" s="45" t="e">
        <f t="shared" si="228"/>
        <v>#REF!</v>
      </c>
      <c r="BB157" s="45" t="e">
        <f t="shared" si="229"/>
        <v>#REF!</v>
      </c>
      <c r="BC157" s="45" t="e">
        <f t="shared" si="230"/>
        <v>#REF!</v>
      </c>
      <c r="BD157" s="45" t="e">
        <f t="shared" si="231"/>
        <v>#REF!</v>
      </c>
      <c r="BE157" s="45" t="e">
        <f t="shared" si="232"/>
        <v>#REF!</v>
      </c>
      <c r="BF157" s="45" t="e">
        <f t="shared" si="233"/>
        <v>#REF!</v>
      </c>
      <c r="BG157" s="45" t="e">
        <f t="shared" si="234"/>
        <v>#REF!</v>
      </c>
      <c r="BH157" s="45" t="e">
        <f t="shared" si="235"/>
        <v>#REF!</v>
      </c>
      <c r="BI157" s="45" t="e">
        <f t="shared" si="236"/>
        <v>#REF!</v>
      </c>
      <c r="BJ157" s="45" t="e">
        <f t="shared" si="237"/>
        <v>#REF!</v>
      </c>
      <c r="BK157" s="45"/>
      <c r="CN157" s="106" t="e">
        <f t="shared" si="267"/>
        <v>#REF!</v>
      </c>
      <c r="CO157" s="106">
        <v>156</v>
      </c>
      <c r="CP157" s="101" t="e">
        <f t="shared" si="268"/>
        <v>#REF!</v>
      </c>
      <c r="CQ157" s="101" t="e">
        <f>CP157+COUNTIF($CP$2:CP157,CP157)-1</f>
        <v>#REF!</v>
      </c>
      <c r="CR157" s="103" t="str">
        <f t="shared" si="238"/>
        <v>Niger the</v>
      </c>
      <c r="CS157" s="71" t="e">
        <f t="shared" si="269"/>
        <v>#REF!</v>
      </c>
      <c r="CT157" s="45" t="e">
        <f t="shared" si="239"/>
        <v>#REF!</v>
      </c>
      <c r="CU157" s="45" t="e">
        <f t="shared" si="240"/>
        <v>#REF!</v>
      </c>
      <c r="CV157" s="45" t="e">
        <f t="shared" si="241"/>
        <v>#REF!</v>
      </c>
      <c r="CW157" s="45" t="e">
        <f t="shared" si="242"/>
        <v>#REF!</v>
      </c>
      <c r="CX157" s="45" t="e">
        <f t="shared" si="243"/>
        <v>#REF!</v>
      </c>
      <c r="CY157" s="45" t="e">
        <f t="shared" si="244"/>
        <v>#REF!</v>
      </c>
      <c r="CZ157" s="45" t="e">
        <f t="shared" si="245"/>
        <v>#REF!</v>
      </c>
      <c r="DA157" s="45" t="e">
        <f t="shared" si="246"/>
        <v>#REF!</v>
      </c>
      <c r="DB157" s="45" t="e">
        <f t="shared" si="247"/>
        <v>#REF!</v>
      </c>
      <c r="DC157" s="45" t="e">
        <f t="shared" si="248"/>
        <v>#REF!</v>
      </c>
      <c r="DD157" s="45" t="e">
        <f t="shared" si="249"/>
        <v>#REF!</v>
      </c>
      <c r="DE157" s="45" t="e">
        <f t="shared" si="250"/>
        <v>#REF!</v>
      </c>
      <c r="DF157" s="45" t="e">
        <f t="shared" si="251"/>
        <v>#REF!</v>
      </c>
      <c r="DG157" s="45" t="e">
        <f t="shared" si="252"/>
        <v>#REF!</v>
      </c>
      <c r="DH157" s="45" t="e">
        <f t="shared" si="253"/>
        <v>#REF!</v>
      </c>
      <c r="DI157" s="45" t="e">
        <f t="shared" si="254"/>
        <v>#REF!</v>
      </c>
      <c r="DJ157" s="45" t="e">
        <f t="shared" si="255"/>
        <v>#REF!</v>
      </c>
      <c r="DK157" s="45" t="e">
        <f t="shared" si="256"/>
        <v>#REF!</v>
      </c>
      <c r="DL157" s="45" t="e">
        <f t="shared" si="257"/>
        <v>#REF!</v>
      </c>
      <c r="DM157" s="45" t="e">
        <f t="shared" si="258"/>
        <v>#REF!</v>
      </c>
      <c r="DN157" s="45" t="e">
        <f t="shared" si="259"/>
        <v>#REF!</v>
      </c>
      <c r="DO157" s="45" t="e">
        <f t="shared" si="260"/>
        <v>#REF!</v>
      </c>
      <c r="DP157" s="45" t="e">
        <f t="shared" si="261"/>
        <v>#REF!</v>
      </c>
      <c r="DQ157" s="45" t="e">
        <f t="shared" si="262"/>
        <v>#REF!</v>
      </c>
    </row>
    <row r="158" spans="1:121">
      <c r="A158" s="101">
        <v>157</v>
      </c>
      <c r="B158" s="135" t="e">
        <f t="shared" si="263"/>
        <v>#REF!</v>
      </c>
      <c r="C158" s="136" t="e">
        <f>B158+COUNTIF(B$2:$B158,B158)-1</f>
        <v>#REF!</v>
      </c>
      <c r="D158" s="137" t="str">
        <f>Tables!AI158</f>
        <v>Nigeria</v>
      </c>
      <c r="E158" s="138" t="e">
        <f t="shared" si="264"/>
        <v>#REF!</v>
      </c>
      <c r="F158" s="47" t="e">
        <f>SUMIFS(#REF!,#REF!,'Graph Tables'!$D158)</f>
        <v>#REF!</v>
      </c>
      <c r="G158" s="47" t="e">
        <f>SUMIFS(#REF!,#REF!,'Graph Tables'!$D158)</f>
        <v>#REF!</v>
      </c>
      <c r="H158" s="47" t="e">
        <f>SUMIFS(#REF!,#REF!,'Graph Tables'!$D158)</f>
        <v>#REF!</v>
      </c>
      <c r="I158" s="47" t="e">
        <f>SUMIFS(#REF!,#REF!,'Graph Tables'!$D158)</f>
        <v>#REF!</v>
      </c>
      <c r="J158" s="47" t="e">
        <f>SUMIFS(#REF!,#REF!,'Graph Tables'!$D158)</f>
        <v>#REF!</v>
      </c>
      <c r="K158" s="47" t="e">
        <f>SUMIFS(#REF!,#REF!,'Graph Tables'!$D158)</f>
        <v>#REF!</v>
      </c>
      <c r="L158" s="47" t="e">
        <f>SUMIFS(#REF!,#REF!,'Graph Tables'!$D158)</f>
        <v>#REF!</v>
      </c>
      <c r="M158" s="47" t="e">
        <f>SUMIFS(#REF!,#REF!,'Graph Tables'!$D158)</f>
        <v>#REF!</v>
      </c>
      <c r="N158" s="47" t="e">
        <f>SUMIFS(#REF!,#REF!,'Graph Tables'!$D158)</f>
        <v>#REF!</v>
      </c>
      <c r="O158" s="47" t="e">
        <f>SUMIFS(#REF!,#REF!,'Graph Tables'!$D158)</f>
        <v>#REF!</v>
      </c>
      <c r="P158" s="47" t="e">
        <f>SUMIFS(#REF!,#REF!,'Graph Tables'!$D158)</f>
        <v>#REF!</v>
      </c>
      <c r="Q158" s="47" t="e">
        <f>SUMIFS(#REF!,#REF!,'Graph Tables'!$D158)</f>
        <v>#REF!</v>
      </c>
      <c r="R158" s="47" t="e">
        <f>SUMIFS(#REF!,#REF!,'Graph Tables'!$D158)</f>
        <v>#REF!</v>
      </c>
      <c r="S158" s="47" t="e">
        <f>SUMIFS(#REF!,#REF!,'Graph Tables'!$D158)</f>
        <v>#REF!</v>
      </c>
      <c r="T158" s="47" t="e">
        <f>SUMIFS(#REF!,#REF!,'Graph Tables'!$D158)</f>
        <v>#REF!</v>
      </c>
      <c r="U158" s="47" t="e">
        <f>SUMIFS(#REF!,#REF!,'Graph Tables'!$D158)</f>
        <v>#REF!</v>
      </c>
      <c r="V158" s="47" t="e">
        <f>SUMIFS(#REF!,#REF!,'Graph Tables'!$D158)</f>
        <v>#REF!</v>
      </c>
      <c r="W158" s="47" t="e">
        <f>SUMIFS(#REF!,#REF!,'Graph Tables'!$D158)</f>
        <v>#REF!</v>
      </c>
      <c r="X158" s="47" t="e">
        <f>SUMIFS(#REF!,#REF!,'Graph Tables'!$D158)</f>
        <v>#REF!</v>
      </c>
      <c r="Y158" s="47" t="e">
        <f>SUMIFS(#REF!,#REF!,'Graph Tables'!$D158)</f>
        <v>#REF!</v>
      </c>
      <c r="Z158" s="47" t="e">
        <f>SUMIFS(#REF!,#REF!,'Graph Tables'!$D158)</f>
        <v>#REF!</v>
      </c>
      <c r="AA158" s="47" t="e">
        <f>SUMIFS(#REF!,#REF!,'Graph Tables'!$D158)</f>
        <v>#REF!</v>
      </c>
      <c r="AB158" s="47" t="e">
        <f>SUMIFS(#REF!,#REF!,'Graph Tables'!$D158)</f>
        <v>#REF!</v>
      </c>
      <c r="AC158" s="47" t="e">
        <f>SUMIFS(#REF!,#REF!,'Graph Tables'!$D158)</f>
        <v>#REF!</v>
      </c>
      <c r="AD158" s="47"/>
      <c r="AH158" s="47"/>
      <c r="AI158" s="101" t="e">
        <f t="shared" si="265"/>
        <v>#REF!</v>
      </c>
      <c r="AJ158" s="101" t="e">
        <f>AI158+COUNTIF(AI$2:$AI158,AI158)-1</f>
        <v>#REF!</v>
      </c>
      <c r="AK158" s="103" t="str">
        <f t="shared" si="213"/>
        <v>Nigeria</v>
      </c>
      <c r="AL158" s="71" t="e">
        <f t="shared" si="266"/>
        <v>#REF!</v>
      </c>
      <c r="AM158" s="45" t="e">
        <f t="shared" si="214"/>
        <v>#REF!</v>
      </c>
      <c r="AN158" s="45" t="e">
        <f t="shared" si="215"/>
        <v>#REF!</v>
      </c>
      <c r="AO158" s="45" t="e">
        <f t="shared" si="216"/>
        <v>#REF!</v>
      </c>
      <c r="AP158" s="45" t="e">
        <f t="shared" si="217"/>
        <v>#REF!</v>
      </c>
      <c r="AQ158" s="45" t="e">
        <f t="shared" si="218"/>
        <v>#REF!</v>
      </c>
      <c r="AR158" s="45" t="e">
        <f t="shared" si="219"/>
        <v>#REF!</v>
      </c>
      <c r="AS158" s="45" t="e">
        <f t="shared" si="220"/>
        <v>#REF!</v>
      </c>
      <c r="AT158" s="45" t="e">
        <f t="shared" si="221"/>
        <v>#REF!</v>
      </c>
      <c r="AU158" s="45" t="e">
        <f t="shared" si="222"/>
        <v>#REF!</v>
      </c>
      <c r="AV158" s="45" t="e">
        <f t="shared" si="223"/>
        <v>#REF!</v>
      </c>
      <c r="AW158" s="45" t="e">
        <f t="shared" si="224"/>
        <v>#REF!</v>
      </c>
      <c r="AX158" s="45" t="e">
        <f t="shared" si="225"/>
        <v>#REF!</v>
      </c>
      <c r="AY158" s="45" t="e">
        <f t="shared" si="226"/>
        <v>#REF!</v>
      </c>
      <c r="AZ158" s="45" t="e">
        <f t="shared" si="227"/>
        <v>#REF!</v>
      </c>
      <c r="BA158" s="45" t="e">
        <f t="shared" si="228"/>
        <v>#REF!</v>
      </c>
      <c r="BB158" s="45" t="e">
        <f t="shared" si="229"/>
        <v>#REF!</v>
      </c>
      <c r="BC158" s="45" t="e">
        <f t="shared" si="230"/>
        <v>#REF!</v>
      </c>
      <c r="BD158" s="45" t="e">
        <f t="shared" si="231"/>
        <v>#REF!</v>
      </c>
      <c r="BE158" s="45" t="e">
        <f t="shared" si="232"/>
        <v>#REF!</v>
      </c>
      <c r="BF158" s="45" t="e">
        <f t="shared" si="233"/>
        <v>#REF!</v>
      </c>
      <c r="BG158" s="45" t="e">
        <f t="shared" si="234"/>
        <v>#REF!</v>
      </c>
      <c r="BH158" s="45" t="e">
        <f t="shared" si="235"/>
        <v>#REF!</v>
      </c>
      <c r="BI158" s="45" t="e">
        <f t="shared" si="236"/>
        <v>#REF!</v>
      </c>
      <c r="BJ158" s="45" t="e">
        <f t="shared" si="237"/>
        <v>#REF!</v>
      </c>
      <c r="BK158" s="45"/>
      <c r="CN158" s="106" t="e">
        <f t="shared" si="267"/>
        <v>#REF!</v>
      </c>
      <c r="CO158" s="106">
        <v>157</v>
      </c>
      <c r="CP158" s="101" t="e">
        <f t="shared" si="268"/>
        <v>#REF!</v>
      </c>
      <c r="CQ158" s="101" t="e">
        <f>CP158+COUNTIF($CP$2:CP158,CP158)-1</f>
        <v>#REF!</v>
      </c>
      <c r="CR158" s="103" t="str">
        <f t="shared" si="238"/>
        <v>Nigeria</v>
      </c>
      <c r="CS158" s="71" t="e">
        <f t="shared" si="269"/>
        <v>#REF!</v>
      </c>
      <c r="CT158" s="45" t="e">
        <f t="shared" si="239"/>
        <v>#REF!</v>
      </c>
      <c r="CU158" s="45" t="e">
        <f t="shared" si="240"/>
        <v>#REF!</v>
      </c>
      <c r="CV158" s="45" t="e">
        <f t="shared" si="241"/>
        <v>#REF!</v>
      </c>
      <c r="CW158" s="45" t="e">
        <f t="shared" si="242"/>
        <v>#REF!</v>
      </c>
      <c r="CX158" s="45" t="e">
        <f t="shared" si="243"/>
        <v>#REF!</v>
      </c>
      <c r="CY158" s="45" t="e">
        <f t="shared" si="244"/>
        <v>#REF!</v>
      </c>
      <c r="CZ158" s="45" t="e">
        <f t="shared" si="245"/>
        <v>#REF!</v>
      </c>
      <c r="DA158" s="45" t="e">
        <f t="shared" si="246"/>
        <v>#REF!</v>
      </c>
      <c r="DB158" s="45" t="e">
        <f t="shared" si="247"/>
        <v>#REF!</v>
      </c>
      <c r="DC158" s="45" t="e">
        <f t="shared" si="248"/>
        <v>#REF!</v>
      </c>
      <c r="DD158" s="45" t="e">
        <f t="shared" si="249"/>
        <v>#REF!</v>
      </c>
      <c r="DE158" s="45" t="e">
        <f t="shared" si="250"/>
        <v>#REF!</v>
      </c>
      <c r="DF158" s="45" t="e">
        <f t="shared" si="251"/>
        <v>#REF!</v>
      </c>
      <c r="DG158" s="45" t="e">
        <f t="shared" si="252"/>
        <v>#REF!</v>
      </c>
      <c r="DH158" s="45" t="e">
        <f t="shared" si="253"/>
        <v>#REF!</v>
      </c>
      <c r="DI158" s="45" t="e">
        <f t="shared" si="254"/>
        <v>#REF!</v>
      </c>
      <c r="DJ158" s="45" t="e">
        <f t="shared" si="255"/>
        <v>#REF!</v>
      </c>
      <c r="DK158" s="45" t="e">
        <f t="shared" si="256"/>
        <v>#REF!</v>
      </c>
      <c r="DL158" s="45" t="e">
        <f t="shared" si="257"/>
        <v>#REF!</v>
      </c>
      <c r="DM158" s="45" t="e">
        <f t="shared" si="258"/>
        <v>#REF!</v>
      </c>
      <c r="DN158" s="45" t="e">
        <f t="shared" si="259"/>
        <v>#REF!</v>
      </c>
      <c r="DO158" s="45" t="e">
        <f t="shared" si="260"/>
        <v>#REF!</v>
      </c>
      <c r="DP158" s="45" t="e">
        <f t="shared" si="261"/>
        <v>#REF!</v>
      </c>
      <c r="DQ158" s="45" t="e">
        <f t="shared" si="262"/>
        <v>#REF!</v>
      </c>
    </row>
    <row r="159" spans="1:121">
      <c r="A159" s="101">
        <v>158</v>
      </c>
      <c r="B159" s="135" t="e">
        <f t="shared" si="263"/>
        <v>#REF!</v>
      </c>
      <c r="C159" s="136" t="e">
        <f>B159+COUNTIF(B$2:$B159,B159)-1</f>
        <v>#REF!</v>
      </c>
      <c r="D159" s="137" t="str">
        <f>Tables!AI159</f>
        <v>Niue</v>
      </c>
      <c r="E159" s="138" t="e">
        <f t="shared" si="264"/>
        <v>#REF!</v>
      </c>
      <c r="F159" s="47" t="e">
        <f>SUMIFS(#REF!,#REF!,'Graph Tables'!$D159)</f>
        <v>#REF!</v>
      </c>
      <c r="G159" s="47" t="e">
        <f>SUMIFS(#REF!,#REF!,'Graph Tables'!$D159)</f>
        <v>#REF!</v>
      </c>
      <c r="H159" s="47" t="e">
        <f>SUMIFS(#REF!,#REF!,'Graph Tables'!$D159)</f>
        <v>#REF!</v>
      </c>
      <c r="I159" s="47" t="e">
        <f>SUMIFS(#REF!,#REF!,'Graph Tables'!$D159)</f>
        <v>#REF!</v>
      </c>
      <c r="J159" s="47" t="e">
        <f>SUMIFS(#REF!,#REF!,'Graph Tables'!$D159)</f>
        <v>#REF!</v>
      </c>
      <c r="K159" s="47" t="e">
        <f>SUMIFS(#REF!,#REF!,'Graph Tables'!$D159)</f>
        <v>#REF!</v>
      </c>
      <c r="L159" s="47" t="e">
        <f>SUMIFS(#REF!,#REF!,'Graph Tables'!$D159)</f>
        <v>#REF!</v>
      </c>
      <c r="M159" s="47" t="e">
        <f>SUMIFS(#REF!,#REF!,'Graph Tables'!$D159)</f>
        <v>#REF!</v>
      </c>
      <c r="N159" s="47" t="e">
        <f>SUMIFS(#REF!,#REF!,'Graph Tables'!$D159)</f>
        <v>#REF!</v>
      </c>
      <c r="O159" s="47" t="e">
        <f>SUMIFS(#REF!,#REF!,'Graph Tables'!$D159)</f>
        <v>#REF!</v>
      </c>
      <c r="P159" s="47" t="e">
        <f>SUMIFS(#REF!,#REF!,'Graph Tables'!$D159)</f>
        <v>#REF!</v>
      </c>
      <c r="Q159" s="47" t="e">
        <f>SUMIFS(#REF!,#REF!,'Graph Tables'!$D159)</f>
        <v>#REF!</v>
      </c>
      <c r="R159" s="47" t="e">
        <f>SUMIFS(#REF!,#REF!,'Graph Tables'!$D159)</f>
        <v>#REF!</v>
      </c>
      <c r="S159" s="47" t="e">
        <f>SUMIFS(#REF!,#REF!,'Graph Tables'!$D159)</f>
        <v>#REF!</v>
      </c>
      <c r="T159" s="47" t="e">
        <f>SUMIFS(#REF!,#REF!,'Graph Tables'!$D159)</f>
        <v>#REF!</v>
      </c>
      <c r="U159" s="47" t="e">
        <f>SUMIFS(#REF!,#REF!,'Graph Tables'!$D159)</f>
        <v>#REF!</v>
      </c>
      <c r="V159" s="47" t="e">
        <f>SUMIFS(#REF!,#REF!,'Graph Tables'!$D159)</f>
        <v>#REF!</v>
      </c>
      <c r="W159" s="47" t="e">
        <f>SUMIFS(#REF!,#REF!,'Graph Tables'!$D159)</f>
        <v>#REF!</v>
      </c>
      <c r="X159" s="47" t="e">
        <f>SUMIFS(#REF!,#REF!,'Graph Tables'!$D159)</f>
        <v>#REF!</v>
      </c>
      <c r="Y159" s="47" t="e">
        <f>SUMIFS(#REF!,#REF!,'Graph Tables'!$D159)</f>
        <v>#REF!</v>
      </c>
      <c r="Z159" s="47" t="e">
        <f>SUMIFS(#REF!,#REF!,'Graph Tables'!$D159)</f>
        <v>#REF!</v>
      </c>
      <c r="AA159" s="47" t="e">
        <f>SUMIFS(#REF!,#REF!,'Graph Tables'!$D159)</f>
        <v>#REF!</v>
      </c>
      <c r="AB159" s="47" t="e">
        <f>SUMIFS(#REF!,#REF!,'Graph Tables'!$D159)</f>
        <v>#REF!</v>
      </c>
      <c r="AC159" s="47" t="e">
        <f>SUMIFS(#REF!,#REF!,'Graph Tables'!$D159)</f>
        <v>#REF!</v>
      </c>
      <c r="AD159" s="47"/>
      <c r="AH159" s="47"/>
      <c r="AI159" s="101" t="e">
        <f t="shared" si="265"/>
        <v>#REF!</v>
      </c>
      <c r="AJ159" s="101" t="e">
        <f>AI159+COUNTIF(AI$2:$AI159,AI159)-1</f>
        <v>#REF!</v>
      </c>
      <c r="AK159" s="103" t="str">
        <f t="shared" si="213"/>
        <v>Niue</v>
      </c>
      <c r="AL159" s="71" t="e">
        <f t="shared" si="266"/>
        <v>#REF!</v>
      </c>
      <c r="AM159" s="45" t="e">
        <f t="shared" si="214"/>
        <v>#REF!</v>
      </c>
      <c r="AN159" s="45" t="e">
        <f t="shared" si="215"/>
        <v>#REF!</v>
      </c>
      <c r="AO159" s="45" t="e">
        <f t="shared" si="216"/>
        <v>#REF!</v>
      </c>
      <c r="AP159" s="45" t="e">
        <f t="shared" si="217"/>
        <v>#REF!</v>
      </c>
      <c r="AQ159" s="45" t="e">
        <f t="shared" si="218"/>
        <v>#REF!</v>
      </c>
      <c r="AR159" s="45" t="e">
        <f t="shared" si="219"/>
        <v>#REF!</v>
      </c>
      <c r="AS159" s="45" t="e">
        <f t="shared" si="220"/>
        <v>#REF!</v>
      </c>
      <c r="AT159" s="45" t="e">
        <f t="shared" si="221"/>
        <v>#REF!</v>
      </c>
      <c r="AU159" s="45" t="e">
        <f t="shared" si="222"/>
        <v>#REF!</v>
      </c>
      <c r="AV159" s="45" t="e">
        <f t="shared" si="223"/>
        <v>#REF!</v>
      </c>
      <c r="AW159" s="45" t="e">
        <f t="shared" si="224"/>
        <v>#REF!</v>
      </c>
      <c r="AX159" s="45" t="e">
        <f t="shared" si="225"/>
        <v>#REF!</v>
      </c>
      <c r="AY159" s="45" t="e">
        <f t="shared" si="226"/>
        <v>#REF!</v>
      </c>
      <c r="AZ159" s="45" t="e">
        <f t="shared" si="227"/>
        <v>#REF!</v>
      </c>
      <c r="BA159" s="45" t="e">
        <f t="shared" si="228"/>
        <v>#REF!</v>
      </c>
      <c r="BB159" s="45" t="e">
        <f t="shared" si="229"/>
        <v>#REF!</v>
      </c>
      <c r="BC159" s="45" t="e">
        <f t="shared" si="230"/>
        <v>#REF!</v>
      </c>
      <c r="BD159" s="45" t="e">
        <f t="shared" si="231"/>
        <v>#REF!</v>
      </c>
      <c r="BE159" s="45" t="e">
        <f t="shared" si="232"/>
        <v>#REF!</v>
      </c>
      <c r="BF159" s="45" t="e">
        <f t="shared" si="233"/>
        <v>#REF!</v>
      </c>
      <c r="BG159" s="45" t="e">
        <f t="shared" si="234"/>
        <v>#REF!</v>
      </c>
      <c r="BH159" s="45" t="e">
        <f t="shared" si="235"/>
        <v>#REF!</v>
      </c>
      <c r="BI159" s="45" t="e">
        <f t="shared" si="236"/>
        <v>#REF!</v>
      </c>
      <c r="BJ159" s="45" t="e">
        <f t="shared" si="237"/>
        <v>#REF!</v>
      </c>
      <c r="BK159" s="45"/>
      <c r="CN159" s="106" t="e">
        <f t="shared" si="267"/>
        <v>#REF!</v>
      </c>
      <c r="CO159" s="106">
        <v>158</v>
      </c>
      <c r="CP159" s="101" t="e">
        <f t="shared" si="268"/>
        <v>#REF!</v>
      </c>
      <c r="CQ159" s="101" t="e">
        <f>CP159+COUNTIF($CP$2:CP159,CP159)-1</f>
        <v>#REF!</v>
      </c>
      <c r="CR159" s="103" t="str">
        <f t="shared" si="238"/>
        <v>Niue</v>
      </c>
      <c r="CS159" s="71" t="e">
        <f t="shared" si="269"/>
        <v>#REF!</v>
      </c>
      <c r="CT159" s="45" t="e">
        <f t="shared" si="239"/>
        <v>#REF!</v>
      </c>
      <c r="CU159" s="45" t="e">
        <f t="shared" si="240"/>
        <v>#REF!</v>
      </c>
      <c r="CV159" s="45" t="e">
        <f t="shared" si="241"/>
        <v>#REF!</v>
      </c>
      <c r="CW159" s="45" t="e">
        <f t="shared" si="242"/>
        <v>#REF!</v>
      </c>
      <c r="CX159" s="45" t="e">
        <f t="shared" si="243"/>
        <v>#REF!</v>
      </c>
      <c r="CY159" s="45" t="e">
        <f t="shared" si="244"/>
        <v>#REF!</v>
      </c>
      <c r="CZ159" s="45" t="e">
        <f t="shared" si="245"/>
        <v>#REF!</v>
      </c>
      <c r="DA159" s="45" t="e">
        <f t="shared" si="246"/>
        <v>#REF!</v>
      </c>
      <c r="DB159" s="45" t="e">
        <f t="shared" si="247"/>
        <v>#REF!</v>
      </c>
      <c r="DC159" s="45" t="e">
        <f t="shared" si="248"/>
        <v>#REF!</v>
      </c>
      <c r="DD159" s="45" t="e">
        <f t="shared" si="249"/>
        <v>#REF!</v>
      </c>
      <c r="DE159" s="45" t="e">
        <f t="shared" si="250"/>
        <v>#REF!</v>
      </c>
      <c r="DF159" s="45" t="e">
        <f t="shared" si="251"/>
        <v>#REF!</v>
      </c>
      <c r="DG159" s="45" t="e">
        <f t="shared" si="252"/>
        <v>#REF!</v>
      </c>
      <c r="DH159" s="45" t="e">
        <f t="shared" si="253"/>
        <v>#REF!</v>
      </c>
      <c r="DI159" s="45" t="e">
        <f t="shared" si="254"/>
        <v>#REF!</v>
      </c>
      <c r="DJ159" s="45" t="e">
        <f t="shared" si="255"/>
        <v>#REF!</v>
      </c>
      <c r="DK159" s="45" t="e">
        <f t="shared" si="256"/>
        <v>#REF!</v>
      </c>
      <c r="DL159" s="45" t="e">
        <f t="shared" si="257"/>
        <v>#REF!</v>
      </c>
      <c r="DM159" s="45" t="e">
        <f t="shared" si="258"/>
        <v>#REF!</v>
      </c>
      <c r="DN159" s="45" t="e">
        <f t="shared" si="259"/>
        <v>#REF!</v>
      </c>
      <c r="DO159" s="45" t="e">
        <f t="shared" si="260"/>
        <v>#REF!</v>
      </c>
      <c r="DP159" s="45" t="e">
        <f t="shared" si="261"/>
        <v>#REF!</v>
      </c>
      <c r="DQ159" s="45" t="e">
        <f t="shared" si="262"/>
        <v>#REF!</v>
      </c>
    </row>
    <row r="160" spans="1:121">
      <c r="A160" s="101">
        <v>159</v>
      </c>
      <c r="B160" s="135" t="e">
        <f t="shared" si="263"/>
        <v>#REF!</v>
      </c>
      <c r="C160" s="136" t="e">
        <f>B160+COUNTIF(B$2:$B160,B160)-1</f>
        <v>#REF!</v>
      </c>
      <c r="D160" s="137" t="str">
        <f>Tables!AI160</f>
        <v>Norfolk Island</v>
      </c>
      <c r="E160" s="138" t="e">
        <f t="shared" si="264"/>
        <v>#REF!</v>
      </c>
      <c r="F160" s="47" t="e">
        <f>SUMIFS(#REF!,#REF!,'Graph Tables'!$D160)</f>
        <v>#REF!</v>
      </c>
      <c r="G160" s="47" t="e">
        <f>SUMIFS(#REF!,#REF!,'Graph Tables'!$D160)</f>
        <v>#REF!</v>
      </c>
      <c r="H160" s="47" t="e">
        <f>SUMIFS(#REF!,#REF!,'Graph Tables'!$D160)</f>
        <v>#REF!</v>
      </c>
      <c r="I160" s="47" t="e">
        <f>SUMIFS(#REF!,#REF!,'Graph Tables'!$D160)</f>
        <v>#REF!</v>
      </c>
      <c r="J160" s="47" t="e">
        <f>SUMIFS(#REF!,#REF!,'Graph Tables'!$D160)</f>
        <v>#REF!</v>
      </c>
      <c r="K160" s="47" t="e">
        <f>SUMIFS(#REF!,#REF!,'Graph Tables'!$D160)</f>
        <v>#REF!</v>
      </c>
      <c r="L160" s="47" t="e">
        <f>SUMIFS(#REF!,#REF!,'Graph Tables'!$D160)</f>
        <v>#REF!</v>
      </c>
      <c r="M160" s="47" t="e">
        <f>SUMIFS(#REF!,#REF!,'Graph Tables'!$D160)</f>
        <v>#REF!</v>
      </c>
      <c r="N160" s="47" t="e">
        <f>SUMIFS(#REF!,#REF!,'Graph Tables'!$D160)</f>
        <v>#REF!</v>
      </c>
      <c r="O160" s="47" t="e">
        <f>SUMIFS(#REF!,#REF!,'Graph Tables'!$D160)</f>
        <v>#REF!</v>
      </c>
      <c r="P160" s="47" t="e">
        <f>SUMIFS(#REF!,#REF!,'Graph Tables'!$D160)</f>
        <v>#REF!</v>
      </c>
      <c r="Q160" s="47" t="e">
        <f>SUMIFS(#REF!,#REF!,'Graph Tables'!$D160)</f>
        <v>#REF!</v>
      </c>
      <c r="R160" s="47" t="e">
        <f>SUMIFS(#REF!,#REF!,'Graph Tables'!$D160)</f>
        <v>#REF!</v>
      </c>
      <c r="S160" s="47" t="e">
        <f>SUMIFS(#REF!,#REF!,'Graph Tables'!$D160)</f>
        <v>#REF!</v>
      </c>
      <c r="T160" s="47" t="e">
        <f>SUMIFS(#REF!,#REF!,'Graph Tables'!$D160)</f>
        <v>#REF!</v>
      </c>
      <c r="U160" s="47" t="e">
        <f>SUMIFS(#REF!,#REF!,'Graph Tables'!$D160)</f>
        <v>#REF!</v>
      </c>
      <c r="V160" s="47" t="e">
        <f>SUMIFS(#REF!,#REF!,'Graph Tables'!$D160)</f>
        <v>#REF!</v>
      </c>
      <c r="W160" s="47" t="e">
        <f>SUMIFS(#REF!,#REF!,'Graph Tables'!$D160)</f>
        <v>#REF!</v>
      </c>
      <c r="X160" s="47" t="e">
        <f>SUMIFS(#REF!,#REF!,'Graph Tables'!$D160)</f>
        <v>#REF!</v>
      </c>
      <c r="Y160" s="47" t="e">
        <f>SUMIFS(#REF!,#REF!,'Graph Tables'!$D160)</f>
        <v>#REF!</v>
      </c>
      <c r="Z160" s="47" t="e">
        <f>SUMIFS(#REF!,#REF!,'Graph Tables'!$D160)</f>
        <v>#REF!</v>
      </c>
      <c r="AA160" s="47" t="e">
        <f>SUMIFS(#REF!,#REF!,'Graph Tables'!$D160)</f>
        <v>#REF!</v>
      </c>
      <c r="AB160" s="47" t="e">
        <f>SUMIFS(#REF!,#REF!,'Graph Tables'!$D160)</f>
        <v>#REF!</v>
      </c>
      <c r="AC160" s="47" t="e">
        <f>SUMIFS(#REF!,#REF!,'Graph Tables'!$D160)</f>
        <v>#REF!</v>
      </c>
      <c r="AD160" s="47"/>
      <c r="AH160" s="47"/>
      <c r="AI160" s="101" t="e">
        <f t="shared" si="265"/>
        <v>#REF!</v>
      </c>
      <c r="AJ160" s="101" t="e">
        <f>AI160+COUNTIF(AI$2:$AI160,AI160)-1</f>
        <v>#REF!</v>
      </c>
      <c r="AK160" s="103" t="str">
        <f t="shared" si="213"/>
        <v>Norfolk Island</v>
      </c>
      <c r="AL160" s="71" t="e">
        <f t="shared" si="266"/>
        <v>#REF!</v>
      </c>
      <c r="AM160" s="45" t="e">
        <f t="shared" si="214"/>
        <v>#REF!</v>
      </c>
      <c r="AN160" s="45" t="e">
        <f t="shared" si="215"/>
        <v>#REF!</v>
      </c>
      <c r="AO160" s="45" t="e">
        <f t="shared" si="216"/>
        <v>#REF!</v>
      </c>
      <c r="AP160" s="45" t="e">
        <f t="shared" si="217"/>
        <v>#REF!</v>
      </c>
      <c r="AQ160" s="45" t="e">
        <f t="shared" si="218"/>
        <v>#REF!</v>
      </c>
      <c r="AR160" s="45" t="e">
        <f t="shared" si="219"/>
        <v>#REF!</v>
      </c>
      <c r="AS160" s="45" t="e">
        <f t="shared" si="220"/>
        <v>#REF!</v>
      </c>
      <c r="AT160" s="45" t="e">
        <f t="shared" si="221"/>
        <v>#REF!</v>
      </c>
      <c r="AU160" s="45" t="e">
        <f t="shared" si="222"/>
        <v>#REF!</v>
      </c>
      <c r="AV160" s="45" t="e">
        <f t="shared" si="223"/>
        <v>#REF!</v>
      </c>
      <c r="AW160" s="45" t="e">
        <f t="shared" si="224"/>
        <v>#REF!</v>
      </c>
      <c r="AX160" s="45" t="e">
        <f t="shared" si="225"/>
        <v>#REF!</v>
      </c>
      <c r="AY160" s="45" t="e">
        <f t="shared" si="226"/>
        <v>#REF!</v>
      </c>
      <c r="AZ160" s="45" t="e">
        <f t="shared" si="227"/>
        <v>#REF!</v>
      </c>
      <c r="BA160" s="45" t="e">
        <f t="shared" si="228"/>
        <v>#REF!</v>
      </c>
      <c r="BB160" s="45" t="e">
        <f t="shared" si="229"/>
        <v>#REF!</v>
      </c>
      <c r="BC160" s="45" t="e">
        <f t="shared" si="230"/>
        <v>#REF!</v>
      </c>
      <c r="BD160" s="45" t="e">
        <f t="shared" si="231"/>
        <v>#REF!</v>
      </c>
      <c r="BE160" s="45" t="e">
        <f t="shared" si="232"/>
        <v>#REF!</v>
      </c>
      <c r="BF160" s="45" t="e">
        <f t="shared" si="233"/>
        <v>#REF!</v>
      </c>
      <c r="BG160" s="45" t="e">
        <f t="shared" si="234"/>
        <v>#REF!</v>
      </c>
      <c r="BH160" s="45" t="e">
        <f t="shared" si="235"/>
        <v>#REF!</v>
      </c>
      <c r="BI160" s="45" t="e">
        <f t="shared" si="236"/>
        <v>#REF!</v>
      </c>
      <c r="BJ160" s="45" t="e">
        <f t="shared" si="237"/>
        <v>#REF!</v>
      </c>
      <c r="BK160" s="45"/>
      <c r="CN160" s="106" t="e">
        <f t="shared" si="267"/>
        <v>#REF!</v>
      </c>
      <c r="CO160" s="106">
        <v>159</v>
      </c>
      <c r="CP160" s="101" t="e">
        <f t="shared" si="268"/>
        <v>#REF!</v>
      </c>
      <c r="CQ160" s="101" t="e">
        <f>CP160+COUNTIF($CP$2:CP160,CP160)-1</f>
        <v>#REF!</v>
      </c>
      <c r="CR160" s="103" t="str">
        <f t="shared" si="238"/>
        <v>Norfolk Island</v>
      </c>
      <c r="CS160" s="71" t="e">
        <f t="shared" si="269"/>
        <v>#REF!</v>
      </c>
      <c r="CT160" s="45" t="e">
        <f t="shared" si="239"/>
        <v>#REF!</v>
      </c>
      <c r="CU160" s="45" t="e">
        <f t="shared" si="240"/>
        <v>#REF!</v>
      </c>
      <c r="CV160" s="45" t="e">
        <f t="shared" si="241"/>
        <v>#REF!</v>
      </c>
      <c r="CW160" s="45" t="e">
        <f t="shared" si="242"/>
        <v>#REF!</v>
      </c>
      <c r="CX160" s="45" t="e">
        <f t="shared" si="243"/>
        <v>#REF!</v>
      </c>
      <c r="CY160" s="45" t="e">
        <f t="shared" si="244"/>
        <v>#REF!</v>
      </c>
      <c r="CZ160" s="45" t="e">
        <f t="shared" si="245"/>
        <v>#REF!</v>
      </c>
      <c r="DA160" s="45" t="e">
        <f t="shared" si="246"/>
        <v>#REF!</v>
      </c>
      <c r="DB160" s="45" t="e">
        <f t="shared" si="247"/>
        <v>#REF!</v>
      </c>
      <c r="DC160" s="45" t="e">
        <f t="shared" si="248"/>
        <v>#REF!</v>
      </c>
      <c r="DD160" s="45" t="e">
        <f t="shared" si="249"/>
        <v>#REF!</v>
      </c>
      <c r="DE160" s="45" t="e">
        <f t="shared" si="250"/>
        <v>#REF!</v>
      </c>
      <c r="DF160" s="45" t="e">
        <f t="shared" si="251"/>
        <v>#REF!</v>
      </c>
      <c r="DG160" s="45" t="e">
        <f t="shared" si="252"/>
        <v>#REF!</v>
      </c>
      <c r="DH160" s="45" t="e">
        <f t="shared" si="253"/>
        <v>#REF!</v>
      </c>
      <c r="DI160" s="45" t="e">
        <f t="shared" si="254"/>
        <v>#REF!</v>
      </c>
      <c r="DJ160" s="45" t="e">
        <f t="shared" si="255"/>
        <v>#REF!</v>
      </c>
      <c r="DK160" s="45" t="e">
        <f t="shared" si="256"/>
        <v>#REF!</v>
      </c>
      <c r="DL160" s="45" t="e">
        <f t="shared" si="257"/>
        <v>#REF!</v>
      </c>
      <c r="DM160" s="45" t="e">
        <f t="shared" si="258"/>
        <v>#REF!</v>
      </c>
      <c r="DN160" s="45" t="e">
        <f t="shared" si="259"/>
        <v>#REF!</v>
      </c>
      <c r="DO160" s="45" t="e">
        <f t="shared" si="260"/>
        <v>#REF!</v>
      </c>
      <c r="DP160" s="45" t="e">
        <f t="shared" si="261"/>
        <v>#REF!</v>
      </c>
      <c r="DQ160" s="45" t="e">
        <f t="shared" si="262"/>
        <v>#REF!</v>
      </c>
    </row>
    <row r="161" spans="1:121">
      <c r="A161" s="101">
        <v>160</v>
      </c>
      <c r="B161" s="135" t="e">
        <f t="shared" si="263"/>
        <v>#REF!</v>
      </c>
      <c r="C161" s="136" t="e">
        <f>B161+COUNTIF(B$2:$B161,B161)-1</f>
        <v>#REF!</v>
      </c>
      <c r="D161" s="137" t="str">
        <f>Tables!AI161</f>
        <v>North Korea</v>
      </c>
      <c r="E161" s="138" t="e">
        <f t="shared" si="264"/>
        <v>#REF!</v>
      </c>
      <c r="F161" s="47" t="e">
        <f>SUMIFS(#REF!,#REF!,'Graph Tables'!$D161)</f>
        <v>#REF!</v>
      </c>
      <c r="G161" s="47" t="e">
        <f>SUMIFS(#REF!,#REF!,'Graph Tables'!$D161)</f>
        <v>#REF!</v>
      </c>
      <c r="H161" s="47" t="e">
        <f>SUMIFS(#REF!,#REF!,'Graph Tables'!$D161)</f>
        <v>#REF!</v>
      </c>
      <c r="I161" s="47" t="e">
        <f>SUMIFS(#REF!,#REF!,'Graph Tables'!$D161)</f>
        <v>#REF!</v>
      </c>
      <c r="J161" s="47" t="e">
        <f>SUMIFS(#REF!,#REF!,'Graph Tables'!$D161)</f>
        <v>#REF!</v>
      </c>
      <c r="K161" s="47" t="e">
        <f>SUMIFS(#REF!,#REF!,'Graph Tables'!$D161)</f>
        <v>#REF!</v>
      </c>
      <c r="L161" s="47" t="e">
        <f>SUMIFS(#REF!,#REF!,'Graph Tables'!$D161)</f>
        <v>#REF!</v>
      </c>
      <c r="M161" s="47" t="e">
        <f>SUMIFS(#REF!,#REF!,'Graph Tables'!$D161)</f>
        <v>#REF!</v>
      </c>
      <c r="N161" s="47" t="e">
        <f>SUMIFS(#REF!,#REF!,'Graph Tables'!$D161)</f>
        <v>#REF!</v>
      </c>
      <c r="O161" s="47" t="e">
        <f>SUMIFS(#REF!,#REF!,'Graph Tables'!$D161)</f>
        <v>#REF!</v>
      </c>
      <c r="P161" s="47" t="e">
        <f>SUMIFS(#REF!,#REF!,'Graph Tables'!$D161)</f>
        <v>#REF!</v>
      </c>
      <c r="Q161" s="47" t="e">
        <f>SUMIFS(#REF!,#REF!,'Graph Tables'!$D161)</f>
        <v>#REF!</v>
      </c>
      <c r="R161" s="47" t="e">
        <f>SUMIFS(#REF!,#REF!,'Graph Tables'!$D161)</f>
        <v>#REF!</v>
      </c>
      <c r="S161" s="47" t="e">
        <f>SUMIFS(#REF!,#REF!,'Graph Tables'!$D161)</f>
        <v>#REF!</v>
      </c>
      <c r="T161" s="47" t="e">
        <f>SUMIFS(#REF!,#REF!,'Graph Tables'!$D161)</f>
        <v>#REF!</v>
      </c>
      <c r="U161" s="47" t="e">
        <f>SUMIFS(#REF!,#REF!,'Graph Tables'!$D161)</f>
        <v>#REF!</v>
      </c>
      <c r="V161" s="47" t="e">
        <f>SUMIFS(#REF!,#REF!,'Graph Tables'!$D161)</f>
        <v>#REF!</v>
      </c>
      <c r="W161" s="47" t="e">
        <f>SUMIFS(#REF!,#REF!,'Graph Tables'!$D161)</f>
        <v>#REF!</v>
      </c>
      <c r="X161" s="47" t="e">
        <f>SUMIFS(#REF!,#REF!,'Graph Tables'!$D161)</f>
        <v>#REF!</v>
      </c>
      <c r="Y161" s="47" t="e">
        <f>SUMIFS(#REF!,#REF!,'Graph Tables'!$D161)</f>
        <v>#REF!</v>
      </c>
      <c r="Z161" s="47" t="e">
        <f>SUMIFS(#REF!,#REF!,'Graph Tables'!$D161)</f>
        <v>#REF!</v>
      </c>
      <c r="AA161" s="47" t="e">
        <f>SUMIFS(#REF!,#REF!,'Graph Tables'!$D161)</f>
        <v>#REF!</v>
      </c>
      <c r="AB161" s="47" t="e">
        <f>SUMIFS(#REF!,#REF!,'Graph Tables'!$D161)</f>
        <v>#REF!</v>
      </c>
      <c r="AC161" s="47" t="e">
        <f>SUMIFS(#REF!,#REF!,'Graph Tables'!$D161)</f>
        <v>#REF!</v>
      </c>
      <c r="AD161" s="47"/>
      <c r="AH161" s="47"/>
      <c r="AI161" s="101" t="e">
        <f t="shared" si="265"/>
        <v>#REF!</v>
      </c>
      <c r="AJ161" s="101" t="e">
        <f>AI161+COUNTIF(AI$2:$AI161,AI161)-1</f>
        <v>#REF!</v>
      </c>
      <c r="AK161" s="103" t="str">
        <f t="shared" si="213"/>
        <v>North Korea</v>
      </c>
      <c r="AL161" s="71" t="e">
        <f t="shared" si="266"/>
        <v>#REF!</v>
      </c>
      <c r="AM161" s="45" t="e">
        <f t="shared" si="214"/>
        <v>#REF!</v>
      </c>
      <c r="AN161" s="45" t="e">
        <f t="shared" si="215"/>
        <v>#REF!</v>
      </c>
      <c r="AO161" s="45" t="e">
        <f t="shared" si="216"/>
        <v>#REF!</v>
      </c>
      <c r="AP161" s="45" t="e">
        <f t="shared" si="217"/>
        <v>#REF!</v>
      </c>
      <c r="AQ161" s="45" t="e">
        <f t="shared" si="218"/>
        <v>#REF!</v>
      </c>
      <c r="AR161" s="45" t="e">
        <f t="shared" si="219"/>
        <v>#REF!</v>
      </c>
      <c r="AS161" s="45" t="e">
        <f t="shared" si="220"/>
        <v>#REF!</v>
      </c>
      <c r="AT161" s="45" t="e">
        <f t="shared" si="221"/>
        <v>#REF!</v>
      </c>
      <c r="AU161" s="45" t="e">
        <f t="shared" si="222"/>
        <v>#REF!</v>
      </c>
      <c r="AV161" s="45" t="e">
        <f t="shared" si="223"/>
        <v>#REF!</v>
      </c>
      <c r="AW161" s="45" t="e">
        <f t="shared" si="224"/>
        <v>#REF!</v>
      </c>
      <c r="AX161" s="45" t="e">
        <f t="shared" si="225"/>
        <v>#REF!</v>
      </c>
      <c r="AY161" s="45" t="e">
        <f t="shared" si="226"/>
        <v>#REF!</v>
      </c>
      <c r="AZ161" s="45" t="e">
        <f t="shared" si="227"/>
        <v>#REF!</v>
      </c>
      <c r="BA161" s="45" t="e">
        <f t="shared" si="228"/>
        <v>#REF!</v>
      </c>
      <c r="BB161" s="45" t="e">
        <f t="shared" si="229"/>
        <v>#REF!</v>
      </c>
      <c r="BC161" s="45" t="e">
        <f t="shared" si="230"/>
        <v>#REF!</v>
      </c>
      <c r="BD161" s="45" t="e">
        <f t="shared" si="231"/>
        <v>#REF!</v>
      </c>
      <c r="BE161" s="45" t="e">
        <f t="shared" si="232"/>
        <v>#REF!</v>
      </c>
      <c r="BF161" s="45" t="e">
        <f t="shared" si="233"/>
        <v>#REF!</v>
      </c>
      <c r="BG161" s="45" t="e">
        <f t="shared" si="234"/>
        <v>#REF!</v>
      </c>
      <c r="BH161" s="45" t="e">
        <f t="shared" si="235"/>
        <v>#REF!</v>
      </c>
      <c r="BI161" s="45" t="e">
        <f t="shared" si="236"/>
        <v>#REF!</v>
      </c>
      <c r="BJ161" s="45" t="e">
        <f t="shared" si="237"/>
        <v>#REF!</v>
      </c>
      <c r="BK161" s="45"/>
      <c r="CN161" s="106" t="e">
        <f t="shared" si="267"/>
        <v>#REF!</v>
      </c>
      <c r="CO161" s="106">
        <v>160</v>
      </c>
      <c r="CP161" s="101" t="e">
        <f t="shared" si="268"/>
        <v>#REF!</v>
      </c>
      <c r="CQ161" s="101" t="e">
        <f>CP161+COUNTIF($CP$2:CP161,CP161)-1</f>
        <v>#REF!</v>
      </c>
      <c r="CR161" s="103" t="str">
        <f t="shared" si="238"/>
        <v>North Korea</v>
      </c>
      <c r="CS161" s="71" t="e">
        <f t="shared" si="269"/>
        <v>#REF!</v>
      </c>
      <c r="CT161" s="45" t="e">
        <f t="shared" si="239"/>
        <v>#REF!</v>
      </c>
      <c r="CU161" s="45" t="e">
        <f t="shared" si="240"/>
        <v>#REF!</v>
      </c>
      <c r="CV161" s="45" t="e">
        <f t="shared" si="241"/>
        <v>#REF!</v>
      </c>
      <c r="CW161" s="45" t="e">
        <f t="shared" si="242"/>
        <v>#REF!</v>
      </c>
      <c r="CX161" s="45" t="e">
        <f t="shared" si="243"/>
        <v>#REF!</v>
      </c>
      <c r="CY161" s="45" t="e">
        <f t="shared" si="244"/>
        <v>#REF!</v>
      </c>
      <c r="CZ161" s="45" t="e">
        <f t="shared" si="245"/>
        <v>#REF!</v>
      </c>
      <c r="DA161" s="45" t="e">
        <f t="shared" si="246"/>
        <v>#REF!</v>
      </c>
      <c r="DB161" s="45" t="e">
        <f t="shared" si="247"/>
        <v>#REF!</v>
      </c>
      <c r="DC161" s="45" t="e">
        <f t="shared" si="248"/>
        <v>#REF!</v>
      </c>
      <c r="DD161" s="45" t="e">
        <f t="shared" si="249"/>
        <v>#REF!</v>
      </c>
      <c r="DE161" s="45" t="e">
        <f t="shared" si="250"/>
        <v>#REF!</v>
      </c>
      <c r="DF161" s="45" t="e">
        <f t="shared" si="251"/>
        <v>#REF!</v>
      </c>
      <c r="DG161" s="45" t="e">
        <f t="shared" si="252"/>
        <v>#REF!</v>
      </c>
      <c r="DH161" s="45" t="e">
        <f t="shared" si="253"/>
        <v>#REF!</v>
      </c>
      <c r="DI161" s="45" t="e">
        <f t="shared" si="254"/>
        <v>#REF!</v>
      </c>
      <c r="DJ161" s="45" t="e">
        <f t="shared" si="255"/>
        <v>#REF!</v>
      </c>
      <c r="DK161" s="45" t="e">
        <f t="shared" si="256"/>
        <v>#REF!</v>
      </c>
      <c r="DL161" s="45" t="e">
        <f t="shared" si="257"/>
        <v>#REF!</v>
      </c>
      <c r="DM161" s="45" t="e">
        <f t="shared" si="258"/>
        <v>#REF!</v>
      </c>
      <c r="DN161" s="45" t="e">
        <f t="shared" si="259"/>
        <v>#REF!</v>
      </c>
      <c r="DO161" s="45" t="e">
        <f t="shared" si="260"/>
        <v>#REF!</v>
      </c>
      <c r="DP161" s="45" t="e">
        <f t="shared" si="261"/>
        <v>#REF!</v>
      </c>
      <c r="DQ161" s="45" t="e">
        <f t="shared" si="262"/>
        <v>#REF!</v>
      </c>
    </row>
    <row r="162" spans="1:121">
      <c r="A162" s="101">
        <v>161</v>
      </c>
      <c r="B162" s="135" t="e">
        <f t="shared" si="263"/>
        <v>#REF!</v>
      </c>
      <c r="C162" s="136" t="e">
        <f>B162+COUNTIF(B$2:$B162,B162)-1</f>
        <v>#REF!</v>
      </c>
      <c r="D162" s="137" t="str">
        <f>Tables!AI162</f>
        <v>Northern Mariana Islands</v>
      </c>
      <c r="E162" s="138" t="e">
        <f t="shared" si="264"/>
        <v>#REF!</v>
      </c>
      <c r="F162" s="47" t="e">
        <f>SUMIFS(#REF!,#REF!,'Graph Tables'!$D162)</f>
        <v>#REF!</v>
      </c>
      <c r="G162" s="47" t="e">
        <f>SUMIFS(#REF!,#REF!,'Graph Tables'!$D162)</f>
        <v>#REF!</v>
      </c>
      <c r="H162" s="47" t="e">
        <f>SUMIFS(#REF!,#REF!,'Graph Tables'!$D162)</f>
        <v>#REF!</v>
      </c>
      <c r="I162" s="47" t="e">
        <f>SUMIFS(#REF!,#REF!,'Graph Tables'!$D162)</f>
        <v>#REF!</v>
      </c>
      <c r="J162" s="47" t="e">
        <f>SUMIFS(#REF!,#REF!,'Graph Tables'!$D162)</f>
        <v>#REF!</v>
      </c>
      <c r="K162" s="47" t="e">
        <f>SUMIFS(#REF!,#REF!,'Graph Tables'!$D162)</f>
        <v>#REF!</v>
      </c>
      <c r="L162" s="47" t="e">
        <f>SUMIFS(#REF!,#REF!,'Graph Tables'!$D162)</f>
        <v>#REF!</v>
      </c>
      <c r="M162" s="47" t="e">
        <f>SUMIFS(#REF!,#REF!,'Graph Tables'!$D162)</f>
        <v>#REF!</v>
      </c>
      <c r="N162" s="47" t="e">
        <f>SUMIFS(#REF!,#REF!,'Graph Tables'!$D162)</f>
        <v>#REF!</v>
      </c>
      <c r="O162" s="47" t="e">
        <f>SUMIFS(#REF!,#REF!,'Graph Tables'!$D162)</f>
        <v>#REF!</v>
      </c>
      <c r="P162" s="47" t="e">
        <f>SUMIFS(#REF!,#REF!,'Graph Tables'!$D162)</f>
        <v>#REF!</v>
      </c>
      <c r="Q162" s="47" t="e">
        <f>SUMIFS(#REF!,#REF!,'Graph Tables'!$D162)</f>
        <v>#REF!</v>
      </c>
      <c r="R162" s="47" t="e">
        <f>SUMIFS(#REF!,#REF!,'Graph Tables'!$D162)</f>
        <v>#REF!</v>
      </c>
      <c r="S162" s="47" t="e">
        <f>SUMIFS(#REF!,#REF!,'Graph Tables'!$D162)</f>
        <v>#REF!</v>
      </c>
      <c r="T162" s="47" t="e">
        <f>SUMIFS(#REF!,#REF!,'Graph Tables'!$D162)</f>
        <v>#REF!</v>
      </c>
      <c r="U162" s="47" t="e">
        <f>SUMIFS(#REF!,#REF!,'Graph Tables'!$D162)</f>
        <v>#REF!</v>
      </c>
      <c r="V162" s="47" t="e">
        <f>SUMIFS(#REF!,#REF!,'Graph Tables'!$D162)</f>
        <v>#REF!</v>
      </c>
      <c r="W162" s="47" t="e">
        <f>SUMIFS(#REF!,#REF!,'Graph Tables'!$D162)</f>
        <v>#REF!</v>
      </c>
      <c r="X162" s="47" t="e">
        <f>SUMIFS(#REF!,#REF!,'Graph Tables'!$D162)</f>
        <v>#REF!</v>
      </c>
      <c r="Y162" s="47" t="e">
        <f>SUMIFS(#REF!,#REF!,'Graph Tables'!$D162)</f>
        <v>#REF!</v>
      </c>
      <c r="Z162" s="47" t="e">
        <f>SUMIFS(#REF!,#REF!,'Graph Tables'!$D162)</f>
        <v>#REF!</v>
      </c>
      <c r="AA162" s="47" t="e">
        <f>SUMIFS(#REF!,#REF!,'Graph Tables'!$D162)</f>
        <v>#REF!</v>
      </c>
      <c r="AB162" s="47" t="e">
        <f>SUMIFS(#REF!,#REF!,'Graph Tables'!$D162)</f>
        <v>#REF!</v>
      </c>
      <c r="AC162" s="47" t="e">
        <f>SUMIFS(#REF!,#REF!,'Graph Tables'!$D162)</f>
        <v>#REF!</v>
      </c>
      <c r="AD162" s="47"/>
      <c r="AH162" s="47"/>
      <c r="AI162" s="101" t="e">
        <f t="shared" si="265"/>
        <v>#REF!</v>
      </c>
      <c r="AJ162" s="101" t="e">
        <f>AI162+COUNTIF(AI$2:$AI162,AI162)-1</f>
        <v>#REF!</v>
      </c>
      <c r="AK162" s="103" t="str">
        <f t="shared" si="213"/>
        <v>Northern Mariana Islands</v>
      </c>
      <c r="AL162" s="71" t="e">
        <f t="shared" si="266"/>
        <v>#REF!</v>
      </c>
      <c r="AM162" s="45" t="e">
        <f t="shared" si="214"/>
        <v>#REF!</v>
      </c>
      <c r="AN162" s="45" t="e">
        <f t="shared" si="215"/>
        <v>#REF!</v>
      </c>
      <c r="AO162" s="45" t="e">
        <f t="shared" si="216"/>
        <v>#REF!</v>
      </c>
      <c r="AP162" s="45" t="e">
        <f t="shared" si="217"/>
        <v>#REF!</v>
      </c>
      <c r="AQ162" s="45" t="e">
        <f t="shared" si="218"/>
        <v>#REF!</v>
      </c>
      <c r="AR162" s="45" t="e">
        <f t="shared" si="219"/>
        <v>#REF!</v>
      </c>
      <c r="AS162" s="45" t="e">
        <f t="shared" si="220"/>
        <v>#REF!</v>
      </c>
      <c r="AT162" s="45" t="e">
        <f t="shared" si="221"/>
        <v>#REF!</v>
      </c>
      <c r="AU162" s="45" t="e">
        <f t="shared" si="222"/>
        <v>#REF!</v>
      </c>
      <c r="AV162" s="45" t="e">
        <f t="shared" si="223"/>
        <v>#REF!</v>
      </c>
      <c r="AW162" s="45" t="e">
        <f t="shared" si="224"/>
        <v>#REF!</v>
      </c>
      <c r="AX162" s="45" t="e">
        <f t="shared" si="225"/>
        <v>#REF!</v>
      </c>
      <c r="AY162" s="45" t="e">
        <f t="shared" si="226"/>
        <v>#REF!</v>
      </c>
      <c r="AZ162" s="45" t="e">
        <f t="shared" si="227"/>
        <v>#REF!</v>
      </c>
      <c r="BA162" s="45" t="e">
        <f t="shared" si="228"/>
        <v>#REF!</v>
      </c>
      <c r="BB162" s="45" t="e">
        <f t="shared" si="229"/>
        <v>#REF!</v>
      </c>
      <c r="BC162" s="45" t="e">
        <f t="shared" si="230"/>
        <v>#REF!</v>
      </c>
      <c r="BD162" s="45" t="e">
        <f t="shared" si="231"/>
        <v>#REF!</v>
      </c>
      <c r="BE162" s="45" t="e">
        <f t="shared" si="232"/>
        <v>#REF!</v>
      </c>
      <c r="BF162" s="45" t="e">
        <f t="shared" si="233"/>
        <v>#REF!</v>
      </c>
      <c r="BG162" s="45" t="e">
        <f t="shared" si="234"/>
        <v>#REF!</v>
      </c>
      <c r="BH162" s="45" t="e">
        <f t="shared" si="235"/>
        <v>#REF!</v>
      </c>
      <c r="BI162" s="45" t="e">
        <f t="shared" si="236"/>
        <v>#REF!</v>
      </c>
      <c r="BJ162" s="45" t="e">
        <f t="shared" si="237"/>
        <v>#REF!</v>
      </c>
      <c r="BK162" s="45"/>
      <c r="CN162" s="106" t="e">
        <f t="shared" si="267"/>
        <v>#REF!</v>
      </c>
      <c r="CO162" s="106">
        <v>161</v>
      </c>
      <c r="CP162" s="101" t="e">
        <f t="shared" si="268"/>
        <v>#REF!</v>
      </c>
      <c r="CQ162" s="101" t="e">
        <f>CP162+COUNTIF($CP$2:CP162,CP162)-1</f>
        <v>#REF!</v>
      </c>
      <c r="CR162" s="103" t="str">
        <f t="shared" si="238"/>
        <v>Northern Mariana Islands</v>
      </c>
      <c r="CS162" s="71" t="e">
        <f t="shared" si="269"/>
        <v>#REF!</v>
      </c>
      <c r="CT162" s="45" t="e">
        <f t="shared" si="239"/>
        <v>#REF!</v>
      </c>
      <c r="CU162" s="45" t="e">
        <f t="shared" si="240"/>
        <v>#REF!</v>
      </c>
      <c r="CV162" s="45" t="e">
        <f t="shared" si="241"/>
        <v>#REF!</v>
      </c>
      <c r="CW162" s="45" t="e">
        <f t="shared" si="242"/>
        <v>#REF!</v>
      </c>
      <c r="CX162" s="45" t="e">
        <f t="shared" si="243"/>
        <v>#REF!</v>
      </c>
      <c r="CY162" s="45" t="e">
        <f t="shared" si="244"/>
        <v>#REF!</v>
      </c>
      <c r="CZ162" s="45" t="e">
        <f t="shared" si="245"/>
        <v>#REF!</v>
      </c>
      <c r="DA162" s="45" t="e">
        <f t="shared" si="246"/>
        <v>#REF!</v>
      </c>
      <c r="DB162" s="45" t="e">
        <f t="shared" si="247"/>
        <v>#REF!</v>
      </c>
      <c r="DC162" s="45" t="e">
        <f t="shared" si="248"/>
        <v>#REF!</v>
      </c>
      <c r="DD162" s="45" t="e">
        <f t="shared" si="249"/>
        <v>#REF!</v>
      </c>
      <c r="DE162" s="45" t="e">
        <f t="shared" si="250"/>
        <v>#REF!</v>
      </c>
      <c r="DF162" s="45" t="e">
        <f t="shared" si="251"/>
        <v>#REF!</v>
      </c>
      <c r="DG162" s="45" t="e">
        <f t="shared" si="252"/>
        <v>#REF!</v>
      </c>
      <c r="DH162" s="45" t="e">
        <f t="shared" si="253"/>
        <v>#REF!</v>
      </c>
      <c r="DI162" s="45" t="e">
        <f t="shared" si="254"/>
        <v>#REF!</v>
      </c>
      <c r="DJ162" s="45" t="e">
        <f t="shared" si="255"/>
        <v>#REF!</v>
      </c>
      <c r="DK162" s="45" t="e">
        <f t="shared" si="256"/>
        <v>#REF!</v>
      </c>
      <c r="DL162" s="45" t="e">
        <f t="shared" si="257"/>
        <v>#REF!</v>
      </c>
      <c r="DM162" s="45" t="e">
        <f t="shared" si="258"/>
        <v>#REF!</v>
      </c>
      <c r="DN162" s="45" t="e">
        <f t="shared" si="259"/>
        <v>#REF!</v>
      </c>
      <c r="DO162" s="45" t="e">
        <f t="shared" si="260"/>
        <v>#REF!</v>
      </c>
      <c r="DP162" s="45" t="e">
        <f t="shared" si="261"/>
        <v>#REF!</v>
      </c>
      <c r="DQ162" s="45" t="e">
        <f t="shared" si="262"/>
        <v>#REF!</v>
      </c>
    </row>
    <row r="163" spans="1:121">
      <c r="A163" s="101">
        <v>162</v>
      </c>
      <c r="B163" s="135" t="e">
        <f t="shared" si="263"/>
        <v>#REF!</v>
      </c>
      <c r="C163" s="136" t="e">
        <f>B163+COUNTIF(B$2:$B163,B163)-1</f>
        <v>#REF!</v>
      </c>
      <c r="D163" s="137" t="str">
        <f>Tables!AI163</f>
        <v>Norway</v>
      </c>
      <c r="E163" s="138" t="e">
        <f t="shared" si="264"/>
        <v>#REF!</v>
      </c>
      <c r="F163" s="47" t="e">
        <f>SUMIFS(#REF!,#REF!,'Graph Tables'!$D163)</f>
        <v>#REF!</v>
      </c>
      <c r="G163" s="47" t="e">
        <f>SUMIFS(#REF!,#REF!,'Graph Tables'!$D163)</f>
        <v>#REF!</v>
      </c>
      <c r="H163" s="47" t="e">
        <f>SUMIFS(#REF!,#REF!,'Graph Tables'!$D163)</f>
        <v>#REF!</v>
      </c>
      <c r="I163" s="47" t="e">
        <f>SUMIFS(#REF!,#REF!,'Graph Tables'!$D163)</f>
        <v>#REF!</v>
      </c>
      <c r="J163" s="47" t="e">
        <f>SUMIFS(#REF!,#REF!,'Graph Tables'!$D163)</f>
        <v>#REF!</v>
      </c>
      <c r="K163" s="47" t="e">
        <f>SUMIFS(#REF!,#REF!,'Graph Tables'!$D163)</f>
        <v>#REF!</v>
      </c>
      <c r="L163" s="47" t="e">
        <f>SUMIFS(#REF!,#REF!,'Graph Tables'!$D163)</f>
        <v>#REF!</v>
      </c>
      <c r="M163" s="47" t="e">
        <f>SUMIFS(#REF!,#REF!,'Graph Tables'!$D163)</f>
        <v>#REF!</v>
      </c>
      <c r="N163" s="47" t="e">
        <f>SUMIFS(#REF!,#REF!,'Graph Tables'!$D163)</f>
        <v>#REF!</v>
      </c>
      <c r="O163" s="47" t="e">
        <f>SUMIFS(#REF!,#REF!,'Graph Tables'!$D163)</f>
        <v>#REF!</v>
      </c>
      <c r="P163" s="47" t="e">
        <f>SUMIFS(#REF!,#REF!,'Graph Tables'!$D163)</f>
        <v>#REF!</v>
      </c>
      <c r="Q163" s="47" t="e">
        <f>SUMIFS(#REF!,#REF!,'Graph Tables'!$D163)</f>
        <v>#REF!</v>
      </c>
      <c r="R163" s="47" t="e">
        <f>SUMIFS(#REF!,#REF!,'Graph Tables'!$D163)</f>
        <v>#REF!</v>
      </c>
      <c r="S163" s="47" t="e">
        <f>SUMIFS(#REF!,#REF!,'Graph Tables'!$D163)</f>
        <v>#REF!</v>
      </c>
      <c r="T163" s="47" t="e">
        <f>SUMIFS(#REF!,#REF!,'Graph Tables'!$D163)</f>
        <v>#REF!</v>
      </c>
      <c r="U163" s="47" t="e">
        <f>SUMIFS(#REF!,#REF!,'Graph Tables'!$D163)</f>
        <v>#REF!</v>
      </c>
      <c r="V163" s="47" t="e">
        <f>SUMIFS(#REF!,#REF!,'Graph Tables'!$D163)</f>
        <v>#REF!</v>
      </c>
      <c r="W163" s="47" t="e">
        <f>SUMIFS(#REF!,#REF!,'Graph Tables'!$D163)</f>
        <v>#REF!</v>
      </c>
      <c r="X163" s="47" t="e">
        <f>SUMIFS(#REF!,#REF!,'Graph Tables'!$D163)</f>
        <v>#REF!</v>
      </c>
      <c r="Y163" s="47" t="e">
        <f>SUMIFS(#REF!,#REF!,'Graph Tables'!$D163)</f>
        <v>#REF!</v>
      </c>
      <c r="Z163" s="47" t="e">
        <f>SUMIFS(#REF!,#REF!,'Graph Tables'!$D163)</f>
        <v>#REF!</v>
      </c>
      <c r="AA163" s="47" t="e">
        <f>SUMIFS(#REF!,#REF!,'Graph Tables'!$D163)</f>
        <v>#REF!</v>
      </c>
      <c r="AB163" s="47" t="e">
        <f>SUMIFS(#REF!,#REF!,'Graph Tables'!$D163)</f>
        <v>#REF!</v>
      </c>
      <c r="AC163" s="47" t="e">
        <f>SUMIFS(#REF!,#REF!,'Graph Tables'!$D163)</f>
        <v>#REF!</v>
      </c>
      <c r="AD163" s="47"/>
      <c r="AH163" s="47"/>
      <c r="AI163" s="101" t="e">
        <f t="shared" si="265"/>
        <v>#REF!</v>
      </c>
      <c r="AJ163" s="101" t="e">
        <f>AI163+COUNTIF(AI$2:$AI163,AI163)-1</f>
        <v>#REF!</v>
      </c>
      <c r="AK163" s="103" t="str">
        <f t="shared" si="213"/>
        <v>Norway</v>
      </c>
      <c r="AL163" s="71" t="e">
        <f t="shared" si="266"/>
        <v>#REF!</v>
      </c>
      <c r="AM163" s="45" t="e">
        <f t="shared" si="214"/>
        <v>#REF!</v>
      </c>
      <c r="AN163" s="45" t="e">
        <f t="shared" si="215"/>
        <v>#REF!</v>
      </c>
      <c r="AO163" s="45" t="e">
        <f t="shared" si="216"/>
        <v>#REF!</v>
      </c>
      <c r="AP163" s="45" t="e">
        <f t="shared" si="217"/>
        <v>#REF!</v>
      </c>
      <c r="AQ163" s="45" t="e">
        <f t="shared" si="218"/>
        <v>#REF!</v>
      </c>
      <c r="AR163" s="45" t="e">
        <f t="shared" si="219"/>
        <v>#REF!</v>
      </c>
      <c r="AS163" s="45" t="e">
        <f t="shared" si="220"/>
        <v>#REF!</v>
      </c>
      <c r="AT163" s="45" t="e">
        <f t="shared" si="221"/>
        <v>#REF!</v>
      </c>
      <c r="AU163" s="45" t="e">
        <f t="shared" si="222"/>
        <v>#REF!</v>
      </c>
      <c r="AV163" s="45" t="e">
        <f t="shared" si="223"/>
        <v>#REF!</v>
      </c>
      <c r="AW163" s="45" t="e">
        <f t="shared" si="224"/>
        <v>#REF!</v>
      </c>
      <c r="AX163" s="45" t="e">
        <f t="shared" si="225"/>
        <v>#REF!</v>
      </c>
      <c r="AY163" s="45" t="e">
        <f t="shared" si="226"/>
        <v>#REF!</v>
      </c>
      <c r="AZ163" s="45" t="e">
        <f t="shared" si="227"/>
        <v>#REF!</v>
      </c>
      <c r="BA163" s="45" t="e">
        <f t="shared" si="228"/>
        <v>#REF!</v>
      </c>
      <c r="BB163" s="45" t="e">
        <f t="shared" si="229"/>
        <v>#REF!</v>
      </c>
      <c r="BC163" s="45" t="e">
        <f t="shared" si="230"/>
        <v>#REF!</v>
      </c>
      <c r="BD163" s="45" t="e">
        <f t="shared" si="231"/>
        <v>#REF!</v>
      </c>
      <c r="BE163" s="45" t="e">
        <f t="shared" si="232"/>
        <v>#REF!</v>
      </c>
      <c r="BF163" s="45" t="e">
        <f t="shared" si="233"/>
        <v>#REF!</v>
      </c>
      <c r="BG163" s="45" t="e">
        <f t="shared" si="234"/>
        <v>#REF!</v>
      </c>
      <c r="BH163" s="45" t="e">
        <f t="shared" si="235"/>
        <v>#REF!</v>
      </c>
      <c r="BI163" s="45" t="e">
        <f t="shared" si="236"/>
        <v>#REF!</v>
      </c>
      <c r="BJ163" s="45" t="e">
        <f t="shared" si="237"/>
        <v>#REF!</v>
      </c>
      <c r="BK163" s="45"/>
      <c r="CN163" s="106" t="e">
        <f t="shared" si="267"/>
        <v>#REF!</v>
      </c>
      <c r="CO163" s="106">
        <v>162</v>
      </c>
      <c r="CP163" s="101" t="e">
        <f t="shared" si="268"/>
        <v>#REF!</v>
      </c>
      <c r="CQ163" s="101" t="e">
        <f>CP163+COUNTIF($CP$2:CP163,CP163)-1</f>
        <v>#REF!</v>
      </c>
      <c r="CR163" s="103" t="str">
        <f t="shared" si="238"/>
        <v>Norway</v>
      </c>
      <c r="CS163" s="71" t="e">
        <f t="shared" si="269"/>
        <v>#REF!</v>
      </c>
      <c r="CT163" s="45" t="e">
        <f t="shared" si="239"/>
        <v>#REF!</v>
      </c>
      <c r="CU163" s="45" t="e">
        <f t="shared" si="240"/>
        <v>#REF!</v>
      </c>
      <c r="CV163" s="45" t="e">
        <f t="shared" si="241"/>
        <v>#REF!</v>
      </c>
      <c r="CW163" s="45" t="e">
        <f t="shared" si="242"/>
        <v>#REF!</v>
      </c>
      <c r="CX163" s="45" t="e">
        <f t="shared" si="243"/>
        <v>#REF!</v>
      </c>
      <c r="CY163" s="45" t="e">
        <f t="shared" si="244"/>
        <v>#REF!</v>
      </c>
      <c r="CZ163" s="45" t="e">
        <f t="shared" si="245"/>
        <v>#REF!</v>
      </c>
      <c r="DA163" s="45" t="e">
        <f t="shared" si="246"/>
        <v>#REF!</v>
      </c>
      <c r="DB163" s="45" t="e">
        <f t="shared" si="247"/>
        <v>#REF!</v>
      </c>
      <c r="DC163" s="45" t="e">
        <f t="shared" si="248"/>
        <v>#REF!</v>
      </c>
      <c r="DD163" s="45" t="e">
        <f t="shared" si="249"/>
        <v>#REF!</v>
      </c>
      <c r="DE163" s="45" t="e">
        <f t="shared" si="250"/>
        <v>#REF!</v>
      </c>
      <c r="DF163" s="45" t="e">
        <f t="shared" si="251"/>
        <v>#REF!</v>
      </c>
      <c r="DG163" s="45" t="e">
        <f t="shared" si="252"/>
        <v>#REF!</v>
      </c>
      <c r="DH163" s="45" t="e">
        <f t="shared" si="253"/>
        <v>#REF!</v>
      </c>
      <c r="DI163" s="45" t="e">
        <f t="shared" si="254"/>
        <v>#REF!</v>
      </c>
      <c r="DJ163" s="45" t="e">
        <f t="shared" si="255"/>
        <v>#REF!</v>
      </c>
      <c r="DK163" s="45" t="e">
        <f t="shared" si="256"/>
        <v>#REF!</v>
      </c>
      <c r="DL163" s="45" t="e">
        <f t="shared" si="257"/>
        <v>#REF!</v>
      </c>
      <c r="DM163" s="45" t="e">
        <f t="shared" si="258"/>
        <v>#REF!</v>
      </c>
      <c r="DN163" s="45" t="e">
        <f t="shared" si="259"/>
        <v>#REF!</v>
      </c>
      <c r="DO163" s="45" t="e">
        <f t="shared" si="260"/>
        <v>#REF!</v>
      </c>
      <c r="DP163" s="45" t="e">
        <f t="shared" si="261"/>
        <v>#REF!</v>
      </c>
      <c r="DQ163" s="45" t="e">
        <f t="shared" si="262"/>
        <v>#REF!</v>
      </c>
    </row>
    <row r="164" spans="1:121">
      <c r="A164" s="101">
        <v>163</v>
      </c>
      <c r="B164" s="135" t="e">
        <f t="shared" si="263"/>
        <v>#REF!</v>
      </c>
      <c r="C164" s="136" t="e">
        <f>B164+COUNTIF(B$2:$B164,B164)-1</f>
        <v>#REF!</v>
      </c>
      <c r="D164" s="137" t="str">
        <f>Tables!AI164</f>
        <v>Oman</v>
      </c>
      <c r="E164" s="138" t="e">
        <f t="shared" si="264"/>
        <v>#REF!</v>
      </c>
      <c r="F164" s="47" t="e">
        <f>SUMIFS(#REF!,#REF!,'Graph Tables'!$D164)</f>
        <v>#REF!</v>
      </c>
      <c r="G164" s="47" t="e">
        <f>SUMIFS(#REF!,#REF!,'Graph Tables'!$D164)</f>
        <v>#REF!</v>
      </c>
      <c r="H164" s="47" t="e">
        <f>SUMIFS(#REF!,#REF!,'Graph Tables'!$D164)</f>
        <v>#REF!</v>
      </c>
      <c r="I164" s="47" t="e">
        <f>SUMIFS(#REF!,#REF!,'Graph Tables'!$D164)</f>
        <v>#REF!</v>
      </c>
      <c r="J164" s="47" t="e">
        <f>SUMIFS(#REF!,#REF!,'Graph Tables'!$D164)</f>
        <v>#REF!</v>
      </c>
      <c r="K164" s="47" t="e">
        <f>SUMIFS(#REF!,#REF!,'Graph Tables'!$D164)</f>
        <v>#REF!</v>
      </c>
      <c r="L164" s="47" t="e">
        <f>SUMIFS(#REF!,#REF!,'Graph Tables'!$D164)</f>
        <v>#REF!</v>
      </c>
      <c r="M164" s="47" t="e">
        <f>SUMIFS(#REF!,#REF!,'Graph Tables'!$D164)</f>
        <v>#REF!</v>
      </c>
      <c r="N164" s="47" t="e">
        <f>SUMIFS(#REF!,#REF!,'Graph Tables'!$D164)</f>
        <v>#REF!</v>
      </c>
      <c r="O164" s="47" t="e">
        <f>SUMIFS(#REF!,#REF!,'Graph Tables'!$D164)</f>
        <v>#REF!</v>
      </c>
      <c r="P164" s="47" t="e">
        <f>SUMIFS(#REF!,#REF!,'Graph Tables'!$D164)</f>
        <v>#REF!</v>
      </c>
      <c r="Q164" s="47" t="e">
        <f>SUMIFS(#REF!,#REF!,'Graph Tables'!$D164)</f>
        <v>#REF!</v>
      </c>
      <c r="R164" s="47" t="e">
        <f>SUMIFS(#REF!,#REF!,'Graph Tables'!$D164)</f>
        <v>#REF!</v>
      </c>
      <c r="S164" s="47" t="e">
        <f>SUMIFS(#REF!,#REF!,'Graph Tables'!$D164)</f>
        <v>#REF!</v>
      </c>
      <c r="T164" s="47" t="e">
        <f>SUMIFS(#REF!,#REF!,'Graph Tables'!$D164)</f>
        <v>#REF!</v>
      </c>
      <c r="U164" s="47" t="e">
        <f>SUMIFS(#REF!,#REF!,'Graph Tables'!$D164)</f>
        <v>#REF!</v>
      </c>
      <c r="V164" s="47" t="e">
        <f>SUMIFS(#REF!,#REF!,'Graph Tables'!$D164)</f>
        <v>#REF!</v>
      </c>
      <c r="W164" s="47" t="e">
        <f>SUMIFS(#REF!,#REF!,'Graph Tables'!$D164)</f>
        <v>#REF!</v>
      </c>
      <c r="X164" s="47" t="e">
        <f>SUMIFS(#REF!,#REF!,'Graph Tables'!$D164)</f>
        <v>#REF!</v>
      </c>
      <c r="Y164" s="47" t="e">
        <f>SUMIFS(#REF!,#REF!,'Graph Tables'!$D164)</f>
        <v>#REF!</v>
      </c>
      <c r="Z164" s="47" t="e">
        <f>SUMIFS(#REF!,#REF!,'Graph Tables'!$D164)</f>
        <v>#REF!</v>
      </c>
      <c r="AA164" s="47" t="e">
        <f>SUMIFS(#REF!,#REF!,'Graph Tables'!$D164)</f>
        <v>#REF!</v>
      </c>
      <c r="AB164" s="47" t="e">
        <f>SUMIFS(#REF!,#REF!,'Graph Tables'!$D164)</f>
        <v>#REF!</v>
      </c>
      <c r="AC164" s="47" t="e">
        <f>SUMIFS(#REF!,#REF!,'Graph Tables'!$D164)</f>
        <v>#REF!</v>
      </c>
      <c r="AD164" s="47"/>
      <c r="AH164" s="47"/>
      <c r="AI164" s="101" t="e">
        <f t="shared" si="265"/>
        <v>#REF!</v>
      </c>
      <c r="AJ164" s="101" t="e">
        <f>AI164+COUNTIF(AI$2:$AI164,AI164)-1</f>
        <v>#REF!</v>
      </c>
      <c r="AK164" s="103" t="str">
        <f t="shared" si="213"/>
        <v>Oman</v>
      </c>
      <c r="AL164" s="71" t="e">
        <f t="shared" si="266"/>
        <v>#REF!</v>
      </c>
      <c r="AM164" s="45" t="e">
        <f t="shared" si="214"/>
        <v>#REF!</v>
      </c>
      <c r="AN164" s="45" t="e">
        <f t="shared" si="215"/>
        <v>#REF!</v>
      </c>
      <c r="AO164" s="45" t="e">
        <f t="shared" si="216"/>
        <v>#REF!</v>
      </c>
      <c r="AP164" s="45" t="e">
        <f t="shared" si="217"/>
        <v>#REF!</v>
      </c>
      <c r="AQ164" s="45" t="e">
        <f t="shared" si="218"/>
        <v>#REF!</v>
      </c>
      <c r="AR164" s="45" t="e">
        <f t="shared" si="219"/>
        <v>#REF!</v>
      </c>
      <c r="AS164" s="45" t="e">
        <f t="shared" si="220"/>
        <v>#REF!</v>
      </c>
      <c r="AT164" s="45" t="e">
        <f t="shared" si="221"/>
        <v>#REF!</v>
      </c>
      <c r="AU164" s="45" t="e">
        <f t="shared" si="222"/>
        <v>#REF!</v>
      </c>
      <c r="AV164" s="45" t="e">
        <f t="shared" si="223"/>
        <v>#REF!</v>
      </c>
      <c r="AW164" s="45" t="e">
        <f t="shared" si="224"/>
        <v>#REF!</v>
      </c>
      <c r="AX164" s="45" t="e">
        <f t="shared" si="225"/>
        <v>#REF!</v>
      </c>
      <c r="AY164" s="45" t="e">
        <f t="shared" si="226"/>
        <v>#REF!</v>
      </c>
      <c r="AZ164" s="45" t="e">
        <f t="shared" si="227"/>
        <v>#REF!</v>
      </c>
      <c r="BA164" s="45" t="e">
        <f t="shared" si="228"/>
        <v>#REF!</v>
      </c>
      <c r="BB164" s="45" t="e">
        <f t="shared" si="229"/>
        <v>#REF!</v>
      </c>
      <c r="BC164" s="45" t="e">
        <f t="shared" si="230"/>
        <v>#REF!</v>
      </c>
      <c r="BD164" s="45" t="e">
        <f t="shared" si="231"/>
        <v>#REF!</v>
      </c>
      <c r="BE164" s="45" t="e">
        <f t="shared" si="232"/>
        <v>#REF!</v>
      </c>
      <c r="BF164" s="45" t="e">
        <f t="shared" si="233"/>
        <v>#REF!</v>
      </c>
      <c r="BG164" s="45" t="e">
        <f t="shared" si="234"/>
        <v>#REF!</v>
      </c>
      <c r="BH164" s="45" t="e">
        <f t="shared" si="235"/>
        <v>#REF!</v>
      </c>
      <c r="BI164" s="45" t="e">
        <f t="shared" si="236"/>
        <v>#REF!</v>
      </c>
      <c r="BJ164" s="45" t="e">
        <f t="shared" si="237"/>
        <v>#REF!</v>
      </c>
      <c r="BK164" s="45"/>
      <c r="CN164" s="106" t="e">
        <f t="shared" si="267"/>
        <v>#REF!</v>
      </c>
      <c r="CO164" s="106">
        <v>163</v>
      </c>
      <c r="CP164" s="101" t="e">
        <f t="shared" si="268"/>
        <v>#REF!</v>
      </c>
      <c r="CQ164" s="101" t="e">
        <f>CP164+COUNTIF($CP$2:CP164,CP164)-1</f>
        <v>#REF!</v>
      </c>
      <c r="CR164" s="103" t="str">
        <f t="shared" si="238"/>
        <v>Oman</v>
      </c>
      <c r="CS164" s="71" t="e">
        <f t="shared" si="269"/>
        <v>#REF!</v>
      </c>
      <c r="CT164" s="45" t="e">
        <f t="shared" si="239"/>
        <v>#REF!</v>
      </c>
      <c r="CU164" s="45" t="e">
        <f t="shared" si="240"/>
        <v>#REF!</v>
      </c>
      <c r="CV164" s="45" t="e">
        <f t="shared" si="241"/>
        <v>#REF!</v>
      </c>
      <c r="CW164" s="45" t="e">
        <f t="shared" si="242"/>
        <v>#REF!</v>
      </c>
      <c r="CX164" s="45" t="e">
        <f t="shared" si="243"/>
        <v>#REF!</v>
      </c>
      <c r="CY164" s="45" t="e">
        <f t="shared" si="244"/>
        <v>#REF!</v>
      </c>
      <c r="CZ164" s="45" t="e">
        <f t="shared" si="245"/>
        <v>#REF!</v>
      </c>
      <c r="DA164" s="45" t="e">
        <f t="shared" si="246"/>
        <v>#REF!</v>
      </c>
      <c r="DB164" s="45" t="e">
        <f t="shared" si="247"/>
        <v>#REF!</v>
      </c>
      <c r="DC164" s="45" t="e">
        <f t="shared" si="248"/>
        <v>#REF!</v>
      </c>
      <c r="DD164" s="45" t="e">
        <f t="shared" si="249"/>
        <v>#REF!</v>
      </c>
      <c r="DE164" s="45" t="e">
        <f t="shared" si="250"/>
        <v>#REF!</v>
      </c>
      <c r="DF164" s="45" t="e">
        <f t="shared" si="251"/>
        <v>#REF!</v>
      </c>
      <c r="DG164" s="45" t="e">
        <f t="shared" si="252"/>
        <v>#REF!</v>
      </c>
      <c r="DH164" s="45" t="e">
        <f t="shared" si="253"/>
        <v>#REF!</v>
      </c>
      <c r="DI164" s="45" t="e">
        <f t="shared" si="254"/>
        <v>#REF!</v>
      </c>
      <c r="DJ164" s="45" t="e">
        <f t="shared" si="255"/>
        <v>#REF!</v>
      </c>
      <c r="DK164" s="45" t="e">
        <f t="shared" si="256"/>
        <v>#REF!</v>
      </c>
      <c r="DL164" s="45" t="e">
        <f t="shared" si="257"/>
        <v>#REF!</v>
      </c>
      <c r="DM164" s="45" t="e">
        <f t="shared" si="258"/>
        <v>#REF!</v>
      </c>
      <c r="DN164" s="45" t="e">
        <f t="shared" si="259"/>
        <v>#REF!</v>
      </c>
      <c r="DO164" s="45" t="e">
        <f t="shared" si="260"/>
        <v>#REF!</v>
      </c>
      <c r="DP164" s="45" t="e">
        <f t="shared" si="261"/>
        <v>#REF!</v>
      </c>
      <c r="DQ164" s="45" t="e">
        <f t="shared" si="262"/>
        <v>#REF!</v>
      </c>
    </row>
    <row r="165" spans="1:121">
      <c r="A165" s="101">
        <v>164</v>
      </c>
      <c r="B165" s="135" t="e">
        <f t="shared" si="263"/>
        <v>#REF!</v>
      </c>
      <c r="C165" s="136" t="e">
        <f>B165+COUNTIF(B$2:$B165,B165)-1</f>
        <v>#REF!</v>
      </c>
      <c r="D165" s="137" t="str">
        <f>Tables!AI165</f>
        <v>Pakistan</v>
      </c>
      <c r="E165" s="138" t="e">
        <f t="shared" si="264"/>
        <v>#REF!</v>
      </c>
      <c r="F165" s="47" t="e">
        <f>SUMIFS(#REF!,#REF!,'Graph Tables'!$D165)</f>
        <v>#REF!</v>
      </c>
      <c r="G165" s="47" t="e">
        <f>SUMIFS(#REF!,#REF!,'Graph Tables'!$D165)</f>
        <v>#REF!</v>
      </c>
      <c r="H165" s="47" t="e">
        <f>SUMIFS(#REF!,#REF!,'Graph Tables'!$D165)</f>
        <v>#REF!</v>
      </c>
      <c r="I165" s="47" t="e">
        <f>SUMIFS(#REF!,#REF!,'Graph Tables'!$D165)</f>
        <v>#REF!</v>
      </c>
      <c r="J165" s="47" t="e">
        <f>SUMIFS(#REF!,#REF!,'Graph Tables'!$D165)</f>
        <v>#REF!</v>
      </c>
      <c r="K165" s="47" t="e">
        <f>SUMIFS(#REF!,#REF!,'Graph Tables'!$D165)</f>
        <v>#REF!</v>
      </c>
      <c r="L165" s="47" t="e">
        <f>SUMIFS(#REF!,#REF!,'Graph Tables'!$D165)</f>
        <v>#REF!</v>
      </c>
      <c r="M165" s="47" t="e">
        <f>SUMIFS(#REF!,#REF!,'Graph Tables'!$D165)</f>
        <v>#REF!</v>
      </c>
      <c r="N165" s="47" t="e">
        <f>SUMIFS(#REF!,#REF!,'Graph Tables'!$D165)</f>
        <v>#REF!</v>
      </c>
      <c r="O165" s="47" t="e">
        <f>SUMIFS(#REF!,#REF!,'Graph Tables'!$D165)</f>
        <v>#REF!</v>
      </c>
      <c r="P165" s="47" t="e">
        <f>SUMIFS(#REF!,#REF!,'Graph Tables'!$D165)</f>
        <v>#REF!</v>
      </c>
      <c r="Q165" s="47" t="e">
        <f>SUMIFS(#REF!,#REF!,'Graph Tables'!$D165)</f>
        <v>#REF!</v>
      </c>
      <c r="R165" s="47" t="e">
        <f>SUMIFS(#REF!,#REF!,'Graph Tables'!$D165)</f>
        <v>#REF!</v>
      </c>
      <c r="S165" s="47" t="e">
        <f>SUMIFS(#REF!,#REF!,'Graph Tables'!$D165)</f>
        <v>#REF!</v>
      </c>
      <c r="T165" s="47" t="e">
        <f>SUMIFS(#REF!,#REF!,'Graph Tables'!$D165)</f>
        <v>#REF!</v>
      </c>
      <c r="U165" s="47" t="e">
        <f>SUMIFS(#REF!,#REF!,'Graph Tables'!$D165)</f>
        <v>#REF!</v>
      </c>
      <c r="V165" s="47" t="e">
        <f>SUMIFS(#REF!,#REF!,'Graph Tables'!$D165)</f>
        <v>#REF!</v>
      </c>
      <c r="W165" s="47" t="e">
        <f>SUMIFS(#REF!,#REF!,'Graph Tables'!$D165)</f>
        <v>#REF!</v>
      </c>
      <c r="X165" s="47" t="e">
        <f>SUMIFS(#REF!,#REF!,'Graph Tables'!$D165)</f>
        <v>#REF!</v>
      </c>
      <c r="Y165" s="47" t="e">
        <f>SUMIFS(#REF!,#REF!,'Graph Tables'!$D165)</f>
        <v>#REF!</v>
      </c>
      <c r="Z165" s="47" t="e">
        <f>SUMIFS(#REF!,#REF!,'Graph Tables'!$D165)</f>
        <v>#REF!</v>
      </c>
      <c r="AA165" s="47" t="e">
        <f>SUMIFS(#REF!,#REF!,'Graph Tables'!$D165)</f>
        <v>#REF!</v>
      </c>
      <c r="AB165" s="47" t="e">
        <f>SUMIFS(#REF!,#REF!,'Graph Tables'!$D165)</f>
        <v>#REF!</v>
      </c>
      <c r="AC165" s="47" t="e">
        <f>SUMIFS(#REF!,#REF!,'Graph Tables'!$D165)</f>
        <v>#REF!</v>
      </c>
      <c r="AD165" s="47"/>
      <c r="AH165" s="47"/>
      <c r="AI165" s="101" t="e">
        <f t="shared" si="265"/>
        <v>#REF!</v>
      </c>
      <c r="AJ165" s="101" t="e">
        <f>AI165+COUNTIF(AI$2:$AI165,AI165)-1</f>
        <v>#REF!</v>
      </c>
      <c r="AK165" s="103" t="str">
        <f t="shared" si="213"/>
        <v>Pakistan</v>
      </c>
      <c r="AL165" s="71" t="e">
        <f t="shared" si="266"/>
        <v>#REF!</v>
      </c>
      <c r="AM165" s="45" t="e">
        <f t="shared" si="214"/>
        <v>#REF!</v>
      </c>
      <c r="AN165" s="45" t="e">
        <f t="shared" si="215"/>
        <v>#REF!</v>
      </c>
      <c r="AO165" s="45" t="e">
        <f t="shared" si="216"/>
        <v>#REF!</v>
      </c>
      <c r="AP165" s="45" t="e">
        <f t="shared" si="217"/>
        <v>#REF!</v>
      </c>
      <c r="AQ165" s="45" t="e">
        <f t="shared" si="218"/>
        <v>#REF!</v>
      </c>
      <c r="AR165" s="45" t="e">
        <f t="shared" si="219"/>
        <v>#REF!</v>
      </c>
      <c r="AS165" s="45" t="e">
        <f t="shared" si="220"/>
        <v>#REF!</v>
      </c>
      <c r="AT165" s="45" t="e">
        <f t="shared" si="221"/>
        <v>#REF!</v>
      </c>
      <c r="AU165" s="45" t="e">
        <f t="shared" si="222"/>
        <v>#REF!</v>
      </c>
      <c r="AV165" s="45" t="e">
        <f t="shared" si="223"/>
        <v>#REF!</v>
      </c>
      <c r="AW165" s="45" t="e">
        <f t="shared" si="224"/>
        <v>#REF!</v>
      </c>
      <c r="AX165" s="45" t="e">
        <f t="shared" si="225"/>
        <v>#REF!</v>
      </c>
      <c r="AY165" s="45" t="e">
        <f t="shared" si="226"/>
        <v>#REF!</v>
      </c>
      <c r="AZ165" s="45" t="e">
        <f t="shared" si="227"/>
        <v>#REF!</v>
      </c>
      <c r="BA165" s="45" t="e">
        <f t="shared" si="228"/>
        <v>#REF!</v>
      </c>
      <c r="BB165" s="45" t="e">
        <f t="shared" si="229"/>
        <v>#REF!</v>
      </c>
      <c r="BC165" s="45" t="e">
        <f t="shared" si="230"/>
        <v>#REF!</v>
      </c>
      <c r="BD165" s="45" t="e">
        <f t="shared" si="231"/>
        <v>#REF!</v>
      </c>
      <c r="BE165" s="45" t="e">
        <f t="shared" si="232"/>
        <v>#REF!</v>
      </c>
      <c r="BF165" s="45" t="e">
        <f t="shared" si="233"/>
        <v>#REF!</v>
      </c>
      <c r="BG165" s="45" t="e">
        <f t="shared" si="234"/>
        <v>#REF!</v>
      </c>
      <c r="BH165" s="45" t="e">
        <f t="shared" si="235"/>
        <v>#REF!</v>
      </c>
      <c r="BI165" s="45" t="e">
        <f t="shared" si="236"/>
        <v>#REF!</v>
      </c>
      <c r="BJ165" s="45" t="e">
        <f t="shared" si="237"/>
        <v>#REF!</v>
      </c>
      <c r="BK165" s="45"/>
      <c r="CN165" s="106" t="e">
        <f t="shared" si="267"/>
        <v>#REF!</v>
      </c>
      <c r="CO165" s="106">
        <v>164</v>
      </c>
      <c r="CP165" s="101" t="e">
        <f t="shared" si="268"/>
        <v>#REF!</v>
      </c>
      <c r="CQ165" s="101" t="e">
        <f>CP165+COUNTIF($CP$2:CP165,CP165)-1</f>
        <v>#REF!</v>
      </c>
      <c r="CR165" s="103" t="str">
        <f t="shared" si="238"/>
        <v>Pakistan</v>
      </c>
      <c r="CS165" s="71" t="e">
        <f t="shared" si="269"/>
        <v>#REF!</v>
      </c>
      <c r="CT165" s="45" t="e">
        <f t="shared" si="239"/>
        <v>#REF!</v>
      </c>
      <c r="CU165" s="45" t="e">
        <f t="shared" si="240"/>
        <v>#REF!</v>
      </c>
      <c r="CV165" s="45" t="e">
        <f t="shared" si="241"/>
        <v>#REF!</v>
      </c>
      <c r="CW165" s="45" t="e">
        <f t="shared" si="242"/>
        <v>#REF!</v>
      </c>
      <c r="CX165" s="45" t="e">
        <f t="shared" si="243"/>
        <v>#REF!</v>
      </c>
      <c r="CY165" s="45" t="e">
        <f t="shared" si="244"/>
        <v>#REF!</v>
      </c>
      <c r="CZ165" s="45" t="e">
        <f t="shared" si="245"/>
        <v>#REF!</v>
      </c>
      <c r="DA165" s="45" t="e">
        <f t="shared" si="246"/>
        <v>#REF!</v>
      </c>
      <c r="DB165" s="45" t="e">
        <f t="shared" si="247"/>
        <v>#REF!</v>
      </c>
      <c r="DC165" s="45" t="e">
        <f t="shared" si="248"/>
        <v>#REF!</v>
      </c>
      <c r="DD165" s="45" t="e">
        <f t="shared" si="249"/>
        <v>#REF!</v>
      </c>
      <c r="DE165" s="45" t="e">
        <f t="shared" si="250"/>
        <v>#REF!</v>
      </c>
      <c r="DF165" s="45" t="e">
        <f t="shared" si="251"/>
        <v>#REF!</v>
      </c>
      <c r="DG165" s="45" t="e">
        <f t="shared" si="252"/>
        <v>#REF!</v>
      </c>
      <c r="DH165" s="45" t="e">
        <f t="shared" si="253"/>
        <v>#REF!</v>
      </c>
      <c r="DI165" s="45" t="e">
        <f t="shared" si="254"/>
        <v>#REF!</v>
      </c>
      <c r="DJ165" s="45" t="e">
        <f t="shared" si="255"/>
        <v>#REF!</v>
      </c>
      <c r="DK165" s="45" t="e">
        <f t="shared" si="256"/>
        <v>#REF!</v>
      </c>
      <c r="DL165" s="45" t="e">
        <f t="shared" si="257"/>
        <v>#REF!</v>
      </c>
      <c r="DM165" s="45" t="e">
        <f t="shared" si="258"/>
        <v>#REF!</v>
      </c>
      <c r="DN165" s="45" t="e">
        <f t="shared" si="259"/>
        <v>#REF!</v>
      </c>
      <c r="DO165" s="45" t="e">
        <f t="shared" si="260"/>
        <v>#REF!</v>
      </c>
      <c r="DP165" s="45" t="e">
        <f t="shared" si="261"/>
        <v>#REF!</v>
      </c>
      <c r="DQ165" s="45" t="e">
        <f t="shared" si="262"/>
        <v>#REF!</v>
      </c>
    </row>
    <row r="166" spans="1:121">
      <c r="A166" s="101">
        <v>165</v>
      </c>
      <c r="B166" s="135" t="e">
        <f t="shared" si="263"/>
        <v>#REF!</v>
      </c>
      <c r="C166" s="136" t="e">
        <f>B166+COUNTIF(B$2:$B166,B166)-1</f>
        <v>#REF!</v>
      </c>
      <c r="D166" s="137" t="str">
        <f>Tables!AI166</f>
        <v>Palau</v>
      </c>
      <c r="E166" s="138" t="e">
        <f t="shared" si="264"/>
        <v>#REF!</v>
      </c>
      <c r="F166" s="47" t="e">
        <f>SUMIFS(#REF!,#REF!,'Graph Tables'!$D166)</f>
        <v>#REF!</v>
      </c>
      <c r="G166" s="47" t="e">
        <f>SUMIFS(#REF!,#REF!,'Graph Tables'!$D166)</f>
        <v>#REF!</v>
      </c>
      <c r="H166" s="47" t="e">
        <f>SUMIFS(#REF!,#REF!,'Graph Tables'!$D166)</f>
        <v>#REF!</v>
      </c>
      <c r="I166" s="47" t="e">
        <f>SUMIFS(#REF!,#REF!,'Graph Tables'!$D166)</f>
        <v>#REF!</v>
      </c>
      <c r="J166" s="47" t="e">
        <f>SUMIFS(#REF!,#REF!,'Graph Tables'!$D166)</f>
        <v>#REF!</v>
      </c>
      <c r="K166" s="47" t="e">
        <f>SUMIFS(#REF!,#REF!,'Graph Tables'!$D166)</f>
        <v>#REF!</v>
      </c>
      <c r="L166" s="47" t="e">
        <f>SUMIFS(#REF!,#REF!,'Graph Tables'!$D166)</f>
        <v>#REF!</v>
      </c>
      <c r="M166" s="47" t="e">
        <f>SUMIFS(#REF!,#REF!,'Graph Tables'!$D166)</f>
        <v>#REF!</v>
      </c>
      <c r="N166" s="47" t="e">
        <f>SUMIFS(#REF!,#REF!,'Graph Tables'!$D166)</f>
        <v>#REF!</v>
      </c>
      <c r="O166" s="47" t="e">
        <f>SUMIFS(#REF!,#REF!,'Graph Tables'!$D166)</f>
        <v>#REF!</v>
      </c>
      <c r="P166" s="47" t="e">
        <f>SUMIFS(#REF!,#REF!,'Graph Tables'!$D166)</f>
        <v>#REF!</v>
      </c>
      <c r="Q166" s="47" t="e">
        <f>SUMIFS(#REF!,#REF!,'Graph Tables'!$D166)</f>
        <v>#REF!</v>
      </c>
      <c r="R166" s="47" t="e">
        <f>SUMIFS(#REF!,#REF!,'Graph Tables'!$D166)</f>
        <v>#REF!</v>
      </c>
      <c r="S166" s="47" t="e">
        <f>SUMIFS(#REF!,#REF!,'Graph Tables'!$D166)</f>
        <v>#REF!</v>
      </c>
      <c r="T166" s="47" t="e">
        <f>SUMIFS(#REF!,#REF!,'Graph Tables'!$D166)</f>
        <v>#REF!</v>
      </c>
      <c r="U166" s="47" t="e">
        <f>SUMIFS(#REF!,#REF!,'Graph Tables'!$D166)</f>
        <v>#REF!</v>
      </c>
      <c r="V166" s="47" t="e">
        <f>SUMIFS(#REF!,#REF!,'Graph Tables'!$D166)</f>
        <v>#REF!</v>
      </c>
      <c r="W166" s="47" t="e">
        <f>SUMIFS(#REF!,#REF!,'Graph Tables'!$D166)</f>
        <v>#REF!</v>
      </c>
      <c r="X166" s="47" t="e">
        <f>SUMIFS(#REF!,#REF!,'Graph Tables'!$D166)</f>
        <v>#REF!</v>
      </c>
      <c r="Y166" s="47" t="e">
        <f>SUMIFS(#REF!,#REF!,'Graph Tables'!$D166)</f>
        <v>#REF!</v>
      </c>
      <c r="Z166" s="47" t="e">
        <f>SUMIFS(#REF!,#REF!,'Graph Tables'!$D166)</f>
        <v>#REF!</v>
      </c>
      <c r="AA166" s="47" t="e">
        <f>SUMIFS(#REF!,#REF!,'Graph Tables'!$D166)</f>
        <v>#REF!</v>
      </c>
      <c r="AB166" s="47" t="e">
        <f>SUMIFS(#REF!,#REF!,'Graph Tables'!$D166)</f>
        <v>#REF!</v>
      </c>
      <c r="AC166" s="47" t="e">
        <f>SUMIFS(#REF!,#REF!,'Graph Tables'!$D166)</f>
        <v>#REF!</v>
      </c>
      <c r="AD166" s="47"/>
      <c r="AH166" s="47"/>
      <c r="AI166" s="101" t="e">
        <f t="shared" si="265"/>
        <v>#REF!</v>
      </c>
      <c r="AJ166" s="101" t="e">
        <f>AI166+COUNTIF(AI$2:$AI166,AI166)-1</f>
        <v>#REF!</v>
      </c>
      <c r="AK166" s="103" t="str">
        <f t="shared" si="213"/>
        <v>Palau</v>
      </c>
      <c r="AL166" s="71" t="e">
        <f t="shared" si="266"/>
        <v>#REF!</v>
      </c>
      <c r="AM166" s="45" t="e">
        <f t="shared" si="214"/>
        <v>#REF!</v>
      </c>
      <c r="AN166" s="45" t="e">
        <f t="shared" si="215"/>
        <v>#REF!</v>
      </c>
      <c r="AO166" s="45" t="e">
        <f t="shared" si="216"/>
        <v>#REF!</v>
      </c>
      <c r="AP166" s="45" t="e">
        <f t="shared" si="217"/>
        <v>#REF!</v>
      </c>
      <c r="AQ166" s="45" t="e">
        <f t="shared" si="218"/>
        <v>#REF!</v>
      </c>
      <c r="AR166" s="45" t="e">
        <f t="shared" si="219"/>
        <v>#REF!</v>
      </c>
      <c r="AS166" s="45" t="e">
        <f t="shared" si="220"/>
        <v>#REF!</v>
      </c>
      <c r="AT166" s="45" t="e">
        <f t="shared" si="221"/>
        <v>#REF!</v>
      </c>
      <c r="AU166" s="45" t="e">
        <f t="shared" si="222"/>
        <v>#REF!</v>
      </c>
      <c r="AV166" s="45" t="e">
        <f t="shared" si="223"/>
        <v>#REF!</v>
      </c>
      <c r="AW166" s="45" t="e">
        <f t="shared" si="224"/>
        <v>#REF!</v>
      </c>
      <c r="AX166" s="45" t="e">
        <f t="shared" si="225"/>
        <v>#REF!</v>
      </c>
      <c r="AY166" s="45" t="e">
        <f t="shared" si="226"/>
        <v>#REF!</v>
      </c>
      <c r="AZ166" s="45" t="e">
        <f t="shared" si="227"/>
        <v>#REF!</v>
      </c>
      <c r="BA166" s="45" t="e">
        <f t="shared" si="228"/>
        <v>#REF!</v>
      </c>
      <c r="BB166" s="45" t="e">
        <f t="shared" si="229"/>
        <v>#REF!</v>
      </c>
      <c r="BC166" s="45" t="e">
        <f t="shared" si="230"/>
        <v>#REF!</v>
      </c>
      <c r="BD166" s="45" t="e">
        <f t="shared" si="231"/>
        <v>#REF!</v>
      </c>
      <c r="BE166" s="45" t="e">
        <f t="shared" si="232"/>
        <v>#REF!</v>
      </c>
      <c r="BF166" s="45" t="e">
        <f t="shared" si="233"/>
        <v>#REF!</v>
      </c>
      <c r="BG166" s="45" t="e">
        <f t="shared" si="234"/>
        <v>#REF!</v>
      </c>
      <c r="BH166" s="45" t="e">
        <f t="shared" si="235"/>
        <v>#REF!</v>
      </c>
      <c r="BI166" s="45" t="e">
        <f t="shared" si="236"/>
        <v>#REF!</v>
      </c>
      <c r="BJ166" s="45" t="e">
        <f t="shared" si="237"/>
        <v>#REF!</v>
      </c>
      <c r="BK166" s="45"/>
      <c r="CN166" s="106" t="e">
        <f t="shared" si="267"/>
        <v>#REF!</v>
      </c>
      <c r="CO166" s="106">
        <v>165</v>
      </c>
      <c r="CP166" s="101" t="e">
        <f t="shared" si="268"/>
        <v>#REF!</v>
      </c>
      <c r="CQ166" s="101" t="e">
        <f>CP166+COUNTIF($CP$2:CP166,CP166)-1</f>
        <v>#REF!</v>
      </c>
      <c r="CR166" s="103" t="str">
        <f t="shared" si="238"/>
        <v>Palau</v>
      </c>
      <c r="CS166" s="71" t="e">
        <f t="shared" si="269"/>
        <v>#REF!</v>
      </c>
      <c r="CT166" s="45" t="e">
        <f t="shared" si="239"/>
        <v>#REF!</v>
      </c>
      <c r="CU166" s="45" t="e">
        <f t="shared" si="240"/>
        <v>#REF!</v>
      </c>
      <c r="CV166" s="45" t="e">
        <f t="shared" si="241"/>
        <v>#REF!</v>
      </c>
      <c r="CW166" s="45" t="e">
        <f t="shared" si="242"/>
        <v>#REF!</v>
      </c>
      <c r="CX166" s="45" t="e">
        <f t="shared" si="243"/>
        <v>#REF!</v>
      </c>
      <c r="CY166" s="45" t="e">
        <f t="shared" si="244"/>
        <v>#REF!</v>
      </c>
      <c r="CZ166" s="45" t="e">
        <f t="shared" si="245"/>
        <v>#REF!</v>
      </c>
      <c r="DA166" s="45" t="e">
        <f t="shared" si="246"/>
        <v>#REF!</v>
      </c>
      <c r="DB166" s="45" t="e">
        <f t="shared" si="247"/>
        <v>#REF!</v>
      </c>
      <c r="DC166" s="45" t="e">
        <f t="shared" si="248"/>
        <v>#REF!</v>
      </c>
      <c r="DD166" s="45" t="e">
        <f t="shared" si="249"/>
        <v>#REF!</v>
      </c>
      <c r="DE166" s="45" t="e">
        <f t="shared" si="250"/>
        <v>#REF!</v>
      </c>
      <c r="DF166" s="45" t="e">
        <f t="shared" si="251"/>
        <v>#REF!</v>
      </c>
      <c r="DG166" s="45" t="e">
        <f t="shared" si="252"/>
        <v>#REF!</v>
      </c>
      <c r="DH166" s="45" t="e">
        <f t="shared" si="253"/>
        <v>#REF!</v>
      </c>
      <c r="DI166" s="45" t="e">
        <f t="shared" si="254"/>
        <v>#REF!</v>
      </c>
      <c r="DJ166" s="45" t="e">
        <f t="shared" si="255"/>
        <v>#REF!</v>
      </c>
      <c r="DK166" s="45" t="e">
        <f t="shared" si="256"/>
        <v>#REF!</v>
      </c>
      <c r="DL166" s="45" t="e">
        <f t="shared" si="257"/>
        <v>#REF!</v>
      </c>
      <c r="DM166" s="45" t="e">
        <f t="shared" si="258"/>
        <v>#REF!</v>
      </c>
      <c r="DN166" s="45" t="e">
        <f t="shared" si="259"/>
        <v>#REF!</v>
      </c>
      <c r="DO166" s="45" t="e">
        <f t="shared" si="260"/>
        <v>#REF!</v>
      </c>
      <c r="DP166" s="45" t="e">
        <f t="shared" si="261"/>
        <v>#REF!</v>
      </c>
      <c r="DQ166" s="45" t="e">
        <f t="shared" si="262"/>
        <v>#REF!</v>
      </c>
    </row>
    <row r="167" spans="1:121">
      <c r="A167" s="101">
        <v>166</v>
      </c>
      <c r="B167" s="135" t="e">
        <f t="shared" si="263"/>
        <v>#REF!</v>
      </c>
      <c r="C167" s="136" t="e">
        <f>B167+COUNTIF(B$2:$B167,B167)-1</f>
        <v>#REF!</v>
      </c>
      <c r="D167" s="137" t="str">
        <f>Tables!AI167</f>
        <v>Palestinian Territory</v>
      </c>
      <c r="E167" s="138" t="e">
        <f t="shared" si="264"/>
        <v>#REF!</v>
      </c>
      <c r="F167" s="47" t="e">
        <f>SUMIFS(#REF!,#REF!,'Graph Tables'!$D167)</f>
        <v>#REF!</v>
      </c>
      <c r="G167" s="47" t="e">
        <f>SUMIFS(#REF!,#REF!,'Graph Tables'!$D167)</f>
        <v>#REF!</v>
      </c>
      <c r="H167" s="47" t="e">
        <f>SUMIFS(#REF!,#REF!,'Graph Tables'!$D167)</f>
        <v>#REF!</v>
      </c>
      <c r="I167" s="47" t="e">
        <f>SUMIFS(#REF!,#REF!,'Graph Tables'!$D167)</f>
        <v>#REF!</v>
      </c>
      <c r="J167" s="47" t="e">
        <f>SUMIFS(#REF!,#REF!,'Graph Tables'!$D167)</f>
        <v>#REF!</v>
      </c>
      <c r="K167" s="47" t="e">
        <f>SUMIFS(#REF!,#REF!,'Graph Tables'!$D167)</f>
        <v>#REF!</v>
      </c>
      <c r="L167" s="47" t="e">
        <f>SUMIFS(#REF!,#REF!,'Graph Tables'!$D167)</f>
        <v>#REF!</v>
      </c>
      <c r="M167" s="47" t="e">
        <f>SUMIFS(#REF!,#REF!,'Graph Tables'!$D167)</f>
        <v>#REF!</v>
      </c>
      <c r="N167" s="47" t="e">
        <f>SUMIFS(#REF!,#REF!,'Graph Tables'!$D167)</f>
        <v>#REF!</v>
      </c>
      <c r="O167" s="47" t="e">
        <f>SUMIFS(#REF!,#REF!,'Graph Tables'!$D167)</f>
        <v>#REF!</v>
      </c>
      <c r="P167" s="47" t="e">
        <f>SUMIFS(#REF!,#REF!,'Graph Tables'!$D167)</f>
        <v>#REF!</v>
      </c>
      <c r="Q167" s="47" t="e">
        <f>SUMIFS(#REF!,#REF!,'Graph Tables'!$D167)</f>
        <v>#REF!</v>
      </c>
      <c r="R167" s="47" t="e">
        <f>SUMIFS(#REF!,#REF!,'Graph Tables'!$D167)</f>
        <v>#REF!</v>
      </c>
      <c r="S167" s="47" t="e">
        <f>SUMIFS(#REF!,#REF!,'Graph Tables'!$D167)</f>
        <v>#REF!</v>
      </c>
      <c r="T167" s="47" t="e">
        <f>SUMIFS(#REF!,#REF!,'Graph Tables'!$D167)</f>
        <v>#REF!</v>
      </c>
      <c r="U167" s="47" t="e">
        <f>SUMIFS(#REF!,#REF!,'Graph Tables'!$D167)</f>
        <v>#REF!</v>
      </c>
      <c r="V167" s="47" t="e">
        <f>SUMIFS(#REF!,#REF!,'Graph Tables'!$D167)</f>
        <v>#REF!</v>
      </c>
      <c r="W167" s="47" t="e">
        <f>SUMIFS(#REF!,#REF!,'Graph Tables'!$D167)</f>
        <v>#REF!</v>
      </c>
      <c r="X167" s="47" t="e">
        <f>SUMIFS(#REF!,#REF!,'Graph Tables'!$D167)</f>
        <v>#REF!</v>
      </c>
      <c r="Y167" s="47" t="e">
        <f>SUMIFS(#REF!,#REF!,'Graph Tables'!$D167)</f>
        <v>#REF!</v>
      </c>
      <c r="Z167" s="47" t="e">
        <f>SUMIFS(#REF!,#REF!,'Graph Tables'!$D167)</f>
        <v>#REF!</v>
      </c>
      <c r="AA167" s="47" t="e">
        <f>SUMIFS(#REF!,#REF!,'Graph Tables'!$D167)</f>
        <v>#REF!</v>
      </c>
      <c r="AB167" s="47" t="e">
        <f>SUMIFS(#REF!,#REF!,'Graph Tables'!$D167)</f>
        <v>#REF!</v>
      </c>
      <c r="AC167" s="47" t="e">
        <f>SUMIFS(#REF!,#REF!,'Graph Tables'!$D167)</f>
        <v>#REF!</v>
      </c>
      <c r="AD167" s="47"/>
      <c r="AH167" s="47"/>
      <c r="AI167" s="101" t="e">
        <f t="shared" si="265"/>
        <v>#REF!</v>
      </c>
      <c r="AJ167" s="101" t="e">
        <f>AI167+COUNTIF(AI$2:$AI167,AI167)-1</f>
        <v>#REF!</v>
      </c>
      <c r="AK167" s="103" t="str">
        <f t="shared" si="213"/>
        <v>Palestinian Territory</v>
      </c>
      <c r="AL167" s="71" t="e">
        <f t="shared" si="266"/>
        <v>#REF!</v>
      </c>
      <c r="AM167" s="45" t="e">
        <f t="shared" si="214"/>
        <v>#REF!</v>
      </c>
      <c r="AN167" s="45" t="e">
        <f t="shared" si="215"/>
        <v>#REF!</v>
      </c>
      <c r="AO167" s="45" t="e">
        <f t="shared" si="216"/>
        <v>#REF!</v>
      </c>
      <c r="AP167" s="45" t="e">
        <f t="shared" si="217"/>
        <v>#REF!</v>
      </c>
      <c r="AQ167" s="45" t="e">
        <f t="shared" si="218"/>
        <v>#REF!</v>
      </c>
      <c r="AR167" s="45" t="e">
        <f t="shared" si="219"/>
        <v>#REF!</v>
      </c>
      <c r="AS167" s="45" t="e">
        <f t="shared" si="220"/>
        <v>#REF!</v>
      </c>
      <c r="AT167" s="45" t="e">
        <f t="shared" si="221"/>
        <v>#REF!</v>
      </c>
      <c r="AU167" s="45" t="e">
        <f t="shared" si="222"/>
        <v>#REF!</v>
      </c>
      <c r="AV167" s="45" t="e">
        <f t="shared" si="223"/>
        <v>#REF!</v>
      </c>
      <c r="AW167" s="45" t="e">
        <f t="shared" si="224"/>
        <v>#REF!</v>
      </c>
      <c r="AX167" s="45" t="e">
        <f t="shared" si="225"/>
        <v>#REF!</v>
      </c>
      <c r="AY167" s="45" t="e">
        <f t="shared" si="226"/>
        <v>#REF!</v>
      </c>
      <c r="AZ167" s="45" t="e">
        <f t="shared" si="227"/>
        <v>#REF!</v>
      </c>
      <c r="BA167" s="45" t="e">
        <f t="shared" si="228"/>
        <v>#REF!</v>
      </c>
      <c r="BB167" s="45" t="e">
        <f t="shared" si="229"/>
        <v>#REF!</v>
      </c>
      <c r="BC167" s="45" t="e">
        <f t="shared" si="230"/>
        <v>#REF!</v>
      </c>
      <c r="BD167" s="45" t="e">
        <f t="shared" si="231"/>
        <v>#REF!</v>
      </c>
      <c r="BE167" s="45" t="e">
        <f t="shared" si="232"/>
        <v>#REF!</v>
      </c>
      <c r="BF167" s="45" t="e">
        <f t="shared" si="233"/>
        <v>#REF!</v>
      </c>
      <c r="BG167" s="45" t="e">
        <f t="shared" si="234"/>
        <v>#REF!</v>
      </c>
      <c r="BH167" s="45" t="e">
        <f t="shared" si="235"/>
        <v>#REF!</v>
      </c>
      <c r="BI167" s="45" t="e">
        <f t="shared" si="236"/>
        <v>#REF!</v>
      </c>
      <c r="BJ167" s="45" t="e">
        <f t="shared" si="237"/>
        <v>#REF!</v>
      </c>
      <c r="BK167" s="45"/>
      <c r="CN167" s="106" t="e">
        <f t="shared" si="267"/>
        <v>#REF!</v>
      </c>
      <c r="CO167" s="106">
        <v>166</v>
      </c>
      <c r="CP167" s="101" t="e">
        <f t="shared" si="268"/>
        <v>#REF!</v>
      </c>
      <c r="CQ167" s="101" t="e">
        <f>CP167+COUNTIF($CP$2:CP167,CP167)-1</f>
        <v>#REF!</v>
      </c>
      <c r="CR167" s="103" t="str">
        <f t="shared" si="238"/>
        <v>Palestinian Territory</v>
      </c>
      <c r="CS167" s="71" t="e">
        <f t="shared" si="269"/>
        <v>#REF!</v>
      </c>
      <c r="CT167" s="45" t="e">
        <f t="shared" si="239"/>
        <v>#REF!</v>
      </c>
      <c r="CU167" s="45" t="e">
        <f t="shared" si="240"/>
        <v>#REF!</v>
      </c>
      <c r="CV167" s="45" t="e">
        <f t="shared" si="241"/>
        <v>#REF!</v>
      </c>
      <c r="CW167" s="45" t="e">
        <f t="shared" si="242"/>
        <v>#REF!</v>
      </c>
      <c r="CX167" s="45" t="e">
        <f t="shared" si="243"/>
        <v>#REF!</v>
      </c>
      <c r="CY167" s="45" t="e">
        <f t="shared" si="244"/>
        <v>#REF!</v>
      </c>
      <c r="CZ167" s="45" t="e">
        <f t="shared" si="245"/>
        <v>#REF!</v>
      </c>
      <c r="DA167" s="45" t="e">
        <f t="shared" si="246"/>
        <v>#REF!</v>
      </c>
      <c r="DB167" s="45" t="e">
        <f t="shared" si="247"/>
        <v>#REF!</v>
      </c>
      <c r="DC167" s="45" t="e">
        <f t="shared" si="248"/>
        <v>#REF!</v>
      </c>
      <c r="DD167" s="45" t="e">
        <f t="shared" si="249"/>
        <v>#REF!</v>
      </c>
      <c r="DE167" s="45" t="e">
        <f t="shared" si="250"/>
        <v>#REF!</v>
      </c>
      <c r="DF167" s="45" t="e">
        <f t="shared" si="251"/>
        <v>#REF!</v>
      </c>
      <c r="DG167" s="45" t="e">
        <f t="shared" si="252"/>
        <v>#REF!</v>
      </c>
      <c r="DH167" s="45" t="e">
        <f t="shared" si="253"/>
        <v>#REF!</v>
      </c>
      <c r="DI167" s="45" t="e">
        <f t="shared" si="254"/>
        <v>#REF!</v>
      </c>
      <c r="DJ167" s="45" t="e">
        <f t="shared" si="255"/>
        <v>#REF!</v>
      </c>
      <c r="DK167" s="45" t="e">
        <f t="shared" si="256"/>
        <v>#REF!</v>
      </c>
      <c r="DL167" s="45" t="e">
        <f t="shared" si="257"/>
        <v>#REF!</v>
      </c>
      <c r="DM167" s="45" t="e">
        <f t="shared" si="258"/>
        <v>#REF!</v>
      </c>
      <c r="DN167" s="45" t="e">
        <f t="shared" si="259"/>
        <v>#REF!</v>
      </c>
      <c r="DO167" s="45" t="e">
        <f t="shared" si="260"/>
        <v>#REF!</v>
      </c>
      <c r="DP167" s="45" t="e">
        <f t="shared" si="261"/>
        <v>#REF!</v>
      </c>
      <c r="DQ167" s="45" t="e">
        <f t="shared" si="262"/>
        <v>#REF!</v>
      </c>
    </row>
    <row r="168" spans="1:121">
      <c r="A168" s="101">
        <v>167</v>
      </c>
      <c r="B168" s="135" t="e">
        <f t="shared" si="263"/>
        <v>#REF!</v>
      </c>
      <c r="C168" s="136" t="e">
        <f>B168+COUNTIF(B$2:$B168,B168)-1</f>
        <v>#REF!</v>
      </c>
      <c r="D168" s="137" t="str">
        <f>Tables!AI168</f>
        <v>Panama</v>
      </c>
      <c r="E168" s="138" t="e">
        <f t="shared" si="264"/>
        <v>#REF!</v>
      </c>
      <c r="F168" s="47" t="e">
        <f>SUMIFS(#REF!,#REF!,'Graph Tables'!$D168)</f>
        <v>#REF!</v>
      </c>
      <c r="G168" s="47" t="e">
        <f>SUMIFS(#REF!,#REF!,'Graph Tables'!$D168)</f>
        <v>#REF!</v>
      </c>
      <c r="H168" s="47" t="e">
        <f>SUMIFS(#REF!,#REF!,'Graph Tables'!$D168)</f>
        <v>#REF!</v>
      </c>
      <c r="I168" s="47" t="e">
        <f>SUMIFS(#REF!,#REF!,'Graph Tables'!$D168)</f>
        <v>#REF!</v>
      </c>
      <c r="J168" s="47" t="e">
        <f>SUMIFS(#REF!,#REF!,'Graph Tables'!$D168)</f>
        <v>#REF!</v>
      </c>
      <c r="K168" s="47" t="e">
        <f>SUMIFS(#REF!,#REF!,'Graph Tables'!$D168)</f>
        <v>#REF!</v>
      </c>
      <c r="L168" s="47" t="e">
        <f>SUMIFS(#REF!,#REF!,'Graph Tables'!$D168)</f>
        <v>#REF!</v>
      </c>
      <c r="M168" s="47" t="e">
        <f>SUMIFS(#REF!,#REF!,'Graph Tables'!$D168)</f>
        <v>#REF!</v>
      </c>
      <c r="N168" s="47" t="e">
        <f>SUMIFS(#REF!,#REF!,'Graph Tables'!$D168)</f>
        <v>#REF!</v>
      </c>
      <c r="O168" s="47" t="e">
        <f>SUMIFS(#REF!,#REF!,'Graph Tables'!$D168)</f>
        <v>#REF!</v>
      </c>
      <c r="P168" s="47" t="e">
        <f>SUMIFS(#REF!,#REF!,'Graph Tables'!$D168)</f>
        <v>#REF!</v>
      </c>
      <c r="Q168" s="47" t="e">
        <f>SUMIFS(#REF!,#REF!,'Graph Tables'!$D168)</f>
        <v>#REF!</v>
      </c>
      <c r="R168" s="47" t="e">
        <f>SUMIFS(#REF!,#REF!,'Graph Tables'!$D168)</f>
        <v>#REF!</v>
      </c>
      <c r="S168" s="47" t="e">
        <f>SUMIFS(#REF!,#REF!,'Graph Tables'!$D168)</f>
        <v>#REF!</v>
      </c>
      <c r="T168" s="47" t="e">
        <f>SUMIFS(#REF!,#REF!,'Graph Tables'!$D168)</f>
        <v>#REF!</v>
      </c>
      <c r="U168" s="47" t="e">
        <f>SUMIFS(#REF!,#REF!,'Graph Tables'!$D168)</f>
        <v>#REF!</v>
      </c>
      <c r="V168" s="47" t="e">
        <f>SUMIFS(#REF!,#REF!,'Graph Tables'!$D168)</f>
        <v>#REF!</v>
      </c>
      <c r="W168" s="47" t="e">
        <f>SUMIFS(#REF!,#REF!,'Graph Tables'!$D168)</f>
        <v>#REF!</v>
      </c>
      <c r="X168" s="47" t="e">
        <f>SUMIFS(#REF!,#REF!,'Graph Tables'!$D168)</f>
        <v>#REF!</v>
      </c>
      <c r="Y168" s="47" t="e">
        <f>SUMIFS(#REF!,#REF!,'Graph Tables'!$D168)</f>
        <v>#REF!</v>
      </c>
      <c r="Z168" s="47" t="e">
        <f>SUMIFS(#REF!,#REF!,'Graph Tables'!$D168)</f>
        <v>#REF!</v>
      </c>
      <c r="AA168" s="47" t="e">
        <f>SUMIFS(#REF!,#REF!,'Graph Tables'!$D168)</f>
        <v>#REF!</v>
      </c>
      <c r="AB168" s="47" t="e">
        <f>SUMIFS(#REF!,#REF!,'Graph Tables'!$D168)</f>
        <v>#REF!</v>
      </c>
      <c r="AC168" s="47" t="e">
        <f>SUMIFS(#REF!,#REF!,'Graph Tables'!$D168)</f>
        <v>#REF!</v>
      </c>
      <c r="AD168" s="47"/>
      <c r="AH168" s="47"/>
      <c r="AI168" s="101" t="e">
        <f t="shared" si="265"/>
        <v>#REF!</v>
      </c>
      <c r="AJ168" s="101" t="e">
        <f>AI168+COUNTIF(AI$2:$AI168,AI168)-1</f>
        <v>#REF!</v>
      </c>
      <c r="AK168" s="103" t="str">
        <f t="shared" si="213"/>
        <v>Panama</v>
      </c>
      <c r="AL168" s="71" t="e">
        <f t="shared" si="266"/>
        <v>#REF!</v>
      </c>
      <c r="AM168" s="45" t="e">
        <f t="shared" si="214"/>
        <v>#REF!</v>
      </c>
      <c r="AN168" s="45" t="e">
        <f t="shared" si="215"/>
        <v>#REF!</v>
      </c>
      <c r="AO168" s="45" t="e">
        <f t="shared" si="216"/>
        <v>#REF!</v>
      </c>
      <c r="AP168" s="45" t="e">
        <f t="shared" si="217"/>
        <v>#REF!</v>
      </c>
      <c r="AQ168" s="45" t="e">
        <f t="shared" si="218"/>
        <v>#REF!</v>
      </c>
      <c r="AR168" s="45" t="e">
        <f t="shared" si="219"/>
        <v>#REF!</v>
      </c>
      <c r="AS168" s="45" t="e">
        <f t="shared" si="220"/>
        <v>#REF!</v>
      </c>
      <c r="AT168" s="45" t="e">
        <f t="shared" si="221"/>
        <v>#REF!</v>
      </c>
      <c r="AU168" s="45" t="e">
        <f t="shared" si="222"/>
        <v>#REF!</v>
      </c>
      <c r="AV168" s="45" t="e">
        <f t="shared" si="223"/>
        <v>#REF!</v>
      </c>
      <c r="AW168" s="45" t="e">
        <f t="shared" si="224"/>
        <v>#REF!</v>
      </c>
      <c r="AX168" s="45" t="e">
        <f t="shared" si="225"/>
        <v>#REF!</v>
      </c>
      <c r="AY168" s="45" t="e">
        <f t="shared" si="226"/>
        <v>#REF!</v>
      </c>
      <c r="AZ168" s="45" t="e">
        <f t="shared" si="227"/>
        <v>#REF!</v>
      </c>
      <c r="BA168" s="45" t="e">
        <f t="shared" si="228"/>
        <v>#REF!</v>
      </c>
      <c r="BB168" s="45" t="e">
        <f t="shared" si="229"/>
        <v>#REF!</v>
      </c>
      <c r="BC168" s="45" t="e">
        <f t="shared" si="230"/>
        <v>#REF!</v>
      </c>
      <c r="BD168" s="45" t="e">
        <f t="shared" si="231"/>
        <v>#REF!</v>
      </c>
      <c r="BE168" s="45" t="e">
        <f t="shared" si="232"/>
        <v>#REF!</v>
      </c>
      <c r="BF168" s="45" t="e">
        <f t="shared" si="233"/>
        <v>#REF!</v>
      </c>
      <c r="BG168" s="45" t="e">
        <f t="shared" si="234"/>
        <v>#REF!</v>
      </c>
      <c r="BH168" s="45" t="e">
        <f t="shared" si="235"/>
        <v>#REF!</v>
      </c>
      <c r="BI168" s="45" t="e">
        <f t="shared" si="236"/>
        <v>#REF!</v>
      </c>
      <c r="BJ168" s="45" t="e">
        <f t="shared" si="237"/>
        <v>#REF!</v>
      </c>
      <c r="BK168" s="45"/>
      <c r="CN168" s="106" t="e">
        <f t="shared" si="267"/>
        <v>#REF!</v>
      </c>
      <c r="CO168" s="106">
        <v>167</v>
      </c>
      <c r="CP168" s="101" t="e">
        <f t="shared" si="268"/>
        <v>#REF!</v>
      </c>
      <c r="CQ168" s="101" t="e">
        <f>CP168+COUNTIF($CP$2:CP168,CP168)-1</f>
        <v>#REF!</v>
      </c>
      <c r="CR168" s="103" t="str">
        <f t="shared" si="238"/>
        <v>Panama</v>
      </c>
      <c r="CS168" s="71" t="e">
        <f t="shared" si="269"/>
        <v>#REF!</v>
      </c>
      <c r="CT168" s="45" t="e">
        <f t="shared" si="239"/>
        <v>#REF!</v>
      </c>
      <c r="CU168" s="45" t="e">
        <f t="shared" si="240"/>
        <v>#REF!</v>
      </c>
      <c r="CV168" s="45" t="e">
        <f t="shared" si="241"/>
        <v>#REF!</v>
      </c>
      <c r="CW168" s="45" t="e">
        <f t="shared" si="242"/>
        <v>#REF!</v>
      </c>
      <c r="CX168" s="45" t="e">
        <f t="shared" si="243"/>
        <v>#REF!</v>
      </c>
      <c r="CY168" s="45" t="e">
        <f t="shared" si="244"/>
        <v>#REF!</v>
      </c>
      <c r="CZ168" s="45" t="e">
        <f t="shared" si="245"/>
        <v>#REF!</v>
      </c>
      <c r="DA168" s="45" t="e">
        <f t="shared" si="246"/>
        <v>#REF!</v>
      </c>
      <c r="DB168" s="45" t="e">
        <f t="shared" si="247"/>
        <v>#REF!</v>
      </c>
      <c r="DC168" s="45" t="e">
        <f t="shared" si="248"/>
        <v>#REF!</v>
      </c>
      <c r="DD168" s="45" t="e">
        <f t="shared" si="249"/>
        <v>#REF!</v>
      </c>
      <c r="DE168" s="45" t="e">
        <f t="shared" si="250"/>
        <v>#REF!</v>
      </c>
      <c r="DF168" s="45" t="e">
        <f t="shared" si="251"/>
        <v>#REF!</v>
      </c>
      <c r="DG168" s="45" t="e">
        <f t="shared" si="252"/>
        <v>#REF!</v>
      </c>
      <c r="DH168" s="45" t="e">
        <f t="shared" si="253"/>
        <v>#REF!</v>
      </c>
      <c r="DI168" s="45" t="e">
        <f t="shared" si="254"/>
        <v>#REF!</v>
      </c>
      <c r="DJ168" s="45" t="e">
        <f t="shared" si="255"/>
        <v>#REF!</v>
      </c>
      <c r="DK168" s="45" t="e">
        <f t="shared" si="256"/>
        <v>#REF!</v>
      </c>
      <c r="DL168" s="45" t="e">
        <f t="shared" si="257"/>
        <v>#REF!</v>
      </c>
      <c r="DM168" s="45" t="e">
        <f t="shared" si="258"/>
        <v>#REF!</v>
      </c>
      <c r="DN168" s="45" t="e">
        <f t="shared" si="259"/>
        <v>#REF!</v>
      </c>
      <c r="DO168" s="45" t="e">
        <f t="shared" si="260"/>
        <v>#REF!</v>
      </c>
      <c r="DP168" s="45" t="e">
        <f t="shared" si="261"/>
        <v>#REF!</v>
      </c>
      <c r="DQ168" s="45" t="e">
        <f t="shared" si="262"/>
        <v>#REF!</v>
      </c>
    </row>
    <row r="169" spans="1:121">
      <c r="A169" s="101">
        <v>168</v>
      </c>
      <c r="B169" s="135" t="e">
        <f t="shared" si="263"/>
        <v>#REF!</v>
      </c>
      <c r="C169" s="136" t="e">
        <f>B169+COUNTIF(B$2:$B169,B169)-1</f>
        <v>#REF!</v>
      </c>
      <c r="D169" s="137" t="str">
        <f>Tables!AI169</f>
        <v>Papua New Guinea</v>
      </c>
      <c r="E169" s="138" t="e">
        <f t="shared" si="264"/>
        <v>#REF!</v>
      </c>
      <c r="F169" s="47" t="e">
        <f>SUMIFS(#REF!,#REF!,'Graph Tables'!$D169)</f>
        <v>#REF!</v>
      </c>
      <c r="G169" s="47" t="e">
        <f>SUMIFS(#REF!,#REF!,'Graph Tables'!$D169)</f>
        <v>#REF!</v>
      </c>
      <c r="H169" s="47" t="e">
        <f>SUMIFS(#REF!,#REF!,'Graph Tables'!$D169)</f>
        <v>#REF!</v>
      </c>
      <c r="I169" s="47" t="e">
        <f>SUMIFS(#REF!,#REF!,'Graph Tables'!$D169)</f>
        <v>#REF!</v>
      </c>
      <c r="J169" s="47" t="e">
        <f>SUMIFS(#REF!,#REF!,'Graph Tables'!$D169)</f>
        <v>#REF!</v>
      </c>
      <c r="K169" s="47" t="e">
        <f>SUMIFS(#REF!,#REF!,'Graph Tables'!$D169)</f>
        <v>#REF!</v>
      </c>
      <c r="L169" s="47" t="e">
        <f>SUMIFS(#REF!,#REF!,'Graph Tables'!$D169)</f>
        <v>#REF!</v>
      </c>
      <c r="M169" s="47" t="e">
        <f>SUMIFS(#REF!,#REF!,'Graph Tables'!$D169)</f>
        <v>#REF!</v>
      </c>
      <c r="N169" s="47" t="e">
        <f>SUMIFS(#REF!,#REF!,'Graph Tables'!$D169)</f>
        <v>#REF!</v>
      </c>
      <c r="O169" s="47" t="e">
        <f>SUMIFS(#REF!,#REF!,'Graph Tables'!$D169)</f>
        <v>#REF!</v>
      </c>
      <c r="P169" s="47" t="e">
        <f>SUMIFS(#REF!,#REF!,'Graph Tables'!$D169)</f>
        <v>#REF!</v>
      </c>
      <c r="Q169" s="47" t="e">
        <f>SUMIFS(#REF!,#REF!,'Graph Tables'!$D169)</f>
        <v>#REF!</v>
      </c>
      <c r="R169" s="47" t="e">
        <f>SUMIFS(#REF!,#REF!,'Graph Tables'!$D169)</f>
        <v>#REF!</v>
      </c>
      <c r="S169" s="47" t="e">
        <f>SUMIFS(#REF!,#REF!,'Graph Tables'!$D169)</f>
        <v>#REF!</v>
      </c>
      <c r="T169" s="47" t="e">
        <f>SUMIFS(#REF!,#REF!,'Graph Tables'!$D169)</f>
        <v>#REF!</v>
      </c>
      <c r="U169" s="47" t="e">
        <f>SUMIFS(#REF!,#REF!,'Graph Tables'!$D169)</f>
        <v>#REF!</v>
      </c>
      <c r="V169" s="47" t="e">
        <f>SUMIFS(#REF!,#REF!,'Graph Tables'!$D169)</f>
        <v>#REF!</v>
      </c>
      <c r="W169" s="47" t="e">
        <f>SUMIFS(#REF!,#REF!,'Graph Tables'!$D169)</f>
        <v>#REF!</v>
      </c>
      <c r="X169" s="47" t="e">
        <f>SUMIFS(#REF!,#REF!,'Graph Tables'!$D169)</f>
        <v>#REF!</v>
      </c>
      <c r="Y169" s="47" t="e">
        <f>SUMIFS(#REF!,#REF!,'Graph Tables'!$D169)</f>
        <v>#REF!</v>
      </c>
      <c r="Z169" s="47" t="e">
        <f>SUMIFS(#REF!,#REF!,'Graph Tables'!$D169)</f>
        <v>#REF!</v>
      </c>
      <c r="AA169" s="47" t="e">
        <f>SUMIFS(#REF!,#REF!,'Graph Tables'!$D169)</f>
        <v>#REF!</v>
      </c>
      <c r="AB169" s="47" t="e">
        <f>SUMIFS(#REF!,#REF!,'Graph Tables'!$D169)</f>
        <v>#REF!</v>
      </c>
      <c r="AC169" s="47" t="e">
        <f>SUMIFS(#REF!,#REF!,'Graph Tables'!$D169)</f>
        <v>#REF!</v>
      </c>
      <c r="AD169" s="47"/>
      <c r="AH169" s="47"/>
      <c r="AI169" s="101" t="e">
        <f t="shared" si="265"/>
        <v>#REF!</v>
      </c>
      <c r="AJ169" s="101" t="e">
        <f>AI169+COUNTIF(AI$2:$AI169,AI169)-1</f>
        <v>#REF!</v>
      </c>
      <c r="AK169" s="103" t="str">
        <f t="shared" si="213"/>
        <v>Papua New Guinea</v>
      </c>
      <c r="AL169" s="71" t="e">
        <f t="shared" si="266"/>
        <v>#REF!</v>
      </c>
      <c r="AM169" s="45" t="e">
        <f t="shared" si="214"/>
        <v>#REF!</v>
      </c>
      <c r="AN169" s="45" t="e">
        <f t="shared" si="215"/>
        <v>#REF!</v>
      </c>
      <c r="AO169" s="45" t="e">
        <f t="shared" si="216"/>
        <v>#REF!</v>
      </c>
      <c r="AP169" s="45" t="e">
        <f t="shared" si="217"/>
        <v>#REF!</v>
      </c>
      <c r="AQ169" s="45" t="e">
        <f t="shared" si="218"/>
        <v>#REF!</v>
      </c>
      <c r="AR169" s="45" t="e">
        <f t="shared" si="219"/>
        <v>#REF!</v>
      </c>
      <c r="AS169" s="45" t="e">
        <f t="shared" si="220"/>
        <v>#REF!</v>
      </c>
      <c r="AT169" s="45" t="e">
        <f t="shared" si="221"/>
        <v>#REF!</v>
      </c>
      <c r="AU169" s="45" t="e">
        <f t="shared" si="222"/>
        <v>#REF!</v>
      </c>
      <c r="AV169" s="45" t="e">
        <f t="shared" si="223"/>
        <v>#REF!</v>
      </c>
      <c r="AW169" s="45" t="e">
        <f t="shared" si="224"/>
        <v>#REF!</v>
      </c>
      <c r="AX169" s="45" t="e">
        <f t="shared" si="225"/>
        <v>#REF!</v>
      </c>
      <c r="AY169" s="45" t="e">
        <f t="shared" si="226"/>
        <v>#REF!</v>
      </c>
      <c r="AZ169" s="45" t="e">
        <f t="shared" si="227"/>
        <v>#REF!</v>
      </c>
      <c r="BA169" s="45" t="e">
        <f t="shared" si="228"/>
        <v>#REF!</v>
      </c>
      <c r="BB169" s="45" t="e">
        <f t="shared" si="229"/>
        <v>#REF!</v>
      </c>
      <c r="BC169" s="45" t="e">
        <f t="shared" si="230"/>
        <v>#REF!</v>
      </c>
      <c r="BD169" s="45" t="e">
        <f t="shared" si="231"/>
        <v>#REF!</v>
      </c>
      <c r="BE169" s="45" t="e">
        <f t="shared" si="232"/>
        <v>#REF!</v>
      </c>
      <c r="BF169" s="45" t="e">
        <f t="shared" si="233"/>
        <v>#REF!</v>
      </c>
      <c r="BG169" s="45" t="e">
        <f t="shared" si="234"/>
        <v>#REF!</v>
      </c>
      <c r="BH169" s="45" t="e">
        <f t="shared" si="235"/>
        <v>#REF!</v>
      </c>
      <c r="BI169" s="45" t="e">
        <f t="shared" si="236"/>
        <v>#REF!</v>
      </c>
      <c r="BJ169" s="45" t="e">
        <f t="shared" si="237"/>
        <v>#REF!</v>
      </c>
      <c r="BK169" s="45"/>
      <c r="CN169" s="106" t="e">
        <f t="shared" si="267"/>
        <v>#REF!</v>
      </c>
      <c r="CO169" s="106">
        <v>168</v>
      </c>
      <c r="CP169" s="101" t="e">
        <f t="shared" si="268"/>
        <v>#REF!</v>
      </c>
      <c r="CQ169" s="101" t="e">
        <f>CP169+COUNTIF($CP$2:CP169,CP169)-1</f>
        <v>#REF!</v>
      </c>
      <c r="CR169" s="103" t="str">
        <f t="shared" si="238"/>
        <v>Papua New Guinea</v>
      </c>
      <c r="CS169" s="71" t="e">
        <f t="shared" si="269"/>
        <v>#REF!</v>
      </c>
      <c r="CT169" s="45" t="e">
        <f t="shared" si="239"/>
        <v>#REF!</v>
      </c>
      <c r="CU169" s="45" t="e">
        <f t="shared" si="240"/>
        <v>#REF!</v>
      </c>
      <c r="CV169" s="45" t="e">
        <f t="shared" si="241"/>
        <v>#REF!</v>
      </c>
      <c r="CW169" s="45" t="e">
        <f t="shared" si="242"/>
        <v>#REF!</v>
      </c>
      <c r="CX169" s="45" t="e">
        <f t="shared" si="243"/>
        <v>#REF!</v>
      </c>
      <c r="CY169" s="45" t="e">
        <f t="shared" si="244"/>
        <v>#REF!</v>
      </c>
      <c r="CZ169" s="45" t="e">
        <f t="shared" si="245"/>
        <v>#REF!</v>
      </c>
      <c r="DA169" s="45" t="e">
        <f t="shared" si="246"/>
        <v>#REF!</v>
      </c>
      <c r="DB169" s="45" t="e">
        <f t="shared" si="247"/>
        <v>#REF!</v>
      </c>
      <c r="DC169" s="45" t="e">
        <f t="shared" si="248"/>
        <v>#REF!</v>
      </c>
      <c r="DD169" s="45" t="e">
        <f t="shared" si="249"/>
        <v>#REF!</v>
      </c>
      <c r="DE169" s="45" t="e">
        <f t="shared" si="250"/>
        <v>#REF!</v>
      </c>
      <c r="DF169" s="45" t="e">
        <f t="shared" si="251"/>
        <v>#REF!</v>
      </c>
      <c r="DG169" s="45" t="e">
        <f t="shared" si="252"/>
        <v>#REF!</v>
      </c>
      <c r="DH169" s="45" t="e">
        <f t="shared" si="253"/>
        <v>#REF!</v>
      </c>
      <c r="DI169" s="45" t="e">
        <f t="shared" si="254"/>
        <v>#REF!</v>
      </c>
      <c r="DJ169" s="45" t="e">
        <f t="shared" si="255"/>
        <v>#REF!</v>
      </c>
      <c r="DK169" s="45" t="e">
        <f t="shared" si="256"/>
        <v>#REF!</v>
      </c>
      <c r="DL169" s="45" t="e">
        <f t="shared" si="257"/>
        <v>#REF!</v>
      </c>
      <c r="DM169" s="45" t="e">
        <f t="shared" si="258"/>
        <v>#REF!</v>
      </c>
      <c r="DN169" s="45" t="e">
        <f t="shared" si="259"/>
        <v>#REF!</v>
      </c>
      <c r="DO169" s="45" t="e">
        <f t="shared" si="260"/>
        <v>#REF!</v>
      </c>
      <c r="DP169" s="45" t="e">
        <f t="shared" si="261"/>
        <v>#REF!</v>
      </c>
      <c r="DQ169" s="45" t="e">
        <f t="shared" si="262"/>
        <v>#REF!</v>
      </c>
    </row>
    <row r="170" spans="1:121">
      <c r="A170" s="101">
        <v>169</v>
      </c>
      <c r="B170" s="135" t="e">
        <f t="shared" si="263"/>
        <v>#REF!</v>
      </c>
      <c r="C170" s="136" t="e">
        <f>B170+COUNTIF(B$2:$B170,B170)-1</f>
        <v>#REF!</v>
      </c>
      <c r="D170" s="137" t="str">
        <f>Tables!AI170</f>
        <v>Paraguay</v>
      </c>
      <c r="E170" s="138" t="e">
        <f t="shared" si="264"/>
        <v>#REF!</v>
      </c>
      <c r="F170" s="47" t="e">
        <f>SUMIFS(#REF!,#REF!,'Graph Tables'!$D170)</f>
        <v>#REF!</v>
      </c>
      <c r="G170" s="47" t="e">
        <f>SUMIFS(#REF!,#REF!,'Graph Tables'!$D170)</f>
        <v>#REF!</v>
      </c>
      <c r="H170" s="47" t="e">
        <f>SUMIFS(#REF!,#REF!,'Graph Tables'!$D170)</f>
        <v>#REF!</v>
      </c>
      <c r="I170" s="47" t="e">
        <f>SUMIFS(#REF!,#REF!,'Graph Tables'!$D170)</f>
        <v>#REF!</v>
      </c>
      <c r="J170" s="47" t="e">
        <f>SUMIFS(#REF!,#REF!,'Graph Tables'!$D170)</f>
        <v>#REF!</v>
      </c>
      <c r="K170" s="47" t="e">
        <f>SUMIFS(#REF!,#REF!,'Graph Tables'!$D170)</f>
        <v>#REF!</v>
      </c>
      <c r="L170" s="47" t="e">
        <f>SUMIFS(#REF!,#REF!,'Graph Tables'!$D170)</f>
        <v>#REF!</v>
      </c>
      <c r="M170" s="47" t="e">
        <f>SUMIFS(#REF!,#REF!,'Graph Tables'!$D170)</f>
        <v>#REF!</v>
      </c>
      <c r="N170" s="47" t="e">
        <f>SUMIFS(#REF!,#REF!,'Graph Tables'!$D170)</f>
        <v>#REF!</v>
      </c>
      <c r="O170" s="47" t="e">
        <f>SUMIFS(#REF!,#REF!,'Graph Tables'!$D170)</f>
        <v>#REF!</v>
      </c>
      <c r="P170" s="47" t="e">
        <f>SUMIFS(#REF!,#REF!,'Graph Tables'!$D170)</f>
        <v>#REF!</v>
      </c>
      <c r="Q170" s="47" t="e">
        <f>SUMIFS(#REF!,#REF!,'Graph Tables'!$D170)</f>
        <v>#REF!</v>
      </c>
      <c r="R170" s="47" t="e">
        <f>SUMIFS(#REF!,#REF!,'Graph Tables'!$D170)</f>
        <v>#REF!</v>
      </c>
      <c r="S170" s="47" t="e">
        <f>SUMIFS(#REF!,#REF!,'Graph Tables'!$D170)</f>
        <v>#REF!</v>
      </c>
      <c r="T170" s="47" t="e">
        <f>SUMIFS(#REF!,#REF!,'Graph Tables'!$D170)</f>
        <v>#REF!</v>
      </c>
      <c r="U170" s="47" t="e">
        <f>SUMIFS(#REF!,#REF!,'Graph Tables'!$D170)</f>
        <v>#REF!</v>
      </c>
      <c r="V170" s="47" t="e">
        <f>SUMIFS(#REF!,#REF!,'Graph Tables'!$D170)</f>
        <v>#REF!</v>
      </c>
      <c r="W170" s="47" t="e">
        <f>SUMIFS(#REF!,#REF!,'Graph Tables'!$D170)</f>
        <v>#REF!</v>
      </c>
      <c r="X170" s="47" t="e">
        <f>SUMIFS(#REF!,#REF!,'Graph Tables'!$D170)</f>
        <v>#REF!</v>
      </c>
      <c r="Y170" s="47" t="e">
        <f>SUMIFS(#REF!,#REF!,'Graph Tables'!$D170)</f>
        <v>#REF!</v>
      </c>
      <c r="Z170" s="47" t="e">
        <f>SUMIFS(#REF!,#REF!,'Graph Tables'!$D170)</f>
        <v>#REF!</v>
      </c>
      <c r="AA170" s="47" t="e">
        <f>SUMIFS(#REF!,#REF!,'Graph Tables'!$D170)</f>
        <v>#REF!</v>
      </c>
      <c r="AB170" s="47" t="e">
        <f>SUMIFS(#REF!,#REF!,'Graph Tables'!$D170)</f>
        <v>#REF!</v>
      </c>
      <c r="AC170" s="47" t="e">
        <f>SUMIFS(#REF!,#REF!,'Graph Tables'!$D170)</f>
        <v>#REF!</v>
      </c>
      <c r="AD170" s="47"/>
      <c r="AH170" s="47"/>
      <c r="AI170" s="101" t="e">
        <f t="shared" si="265"/>
        <v>#REF!</v>
      </c>
      <c r="AJ170" s="101" t="e">
        <f>AI170+COUNTIF(AI$2:$AI170,AI170)-1</f>
        <v>#REF!</v>
      </c>
      <c r="AK170" s="103" t="str">
        <f t="shared" si="213"/>
        <v>Paraguay</v>
      </c>
      <c r="AL170" s="71" t="e">
        <f t="shared" si="266"/>
        <v>#REF!</v>
      </c>
      <c r="AM170" s="45" t="e">
        <f t="shared" si="214"/>
        <v>#REF!</v>
      </c>
      <c r="AN170" s="45" t="e">
        <f t="shared" si="215"/>
        <v>#REF!</v>
      </c>
      <c r="AO170" s="45" t="e">
        <f t="shared" si="216"/>
        <v>#REF!</v>
      </c>
      <c r="AP170" s="45" t="e">
        <f t="shared" si="217"/>
        <v>#REF!</v>
      </c>
      <c r="AQ170" s="45" t="e">
        <f t="shared" si="218"/>
        <v>#REF!</v>
      </c>
      <c r="AR170" s="45" t="e">
        <f t="shared" si="219"/>
        <v>#REF!</v>
      </c>
      <c r="AS170" s="45" t="e">
        <f t="shared" si="220"/>
        <v>#REF!</v>
      </c>
      <c r="AT170" s="45" t="e">
        <f t="shared" si="221"/>
        <v>#REF!</v>
      </c>
      <c r="AU170" s="45" t="e">
        <f t="shared" si="222"/>
        <v>#REF!</v>
      </c>
      <c r="AV170" s="45" t="e">
        <f t="shared" si="223"/>
        <v>#REF!</v>
      </c>
      <c r="AW170" s="45" t="e">
        <f t="shared" si="224"/>
        <v>#REF!</v>
      </c>
      <c r="AX170" s="45" t="e">
        <f t="shared" si="225"/>
        <v>#REF!</v>
      </c>
      <c r="AY170" s="45" t="e">
        <f t="shared" si="226"/>
        <v>#REF!</v>
      </c>
      <c r="AZ170" s="45" t="e">
        <f t="shared" si="227"/>
        <v>#REF!</v>
      </c>
      <c r="BA170" s="45" t="e">
        <f t="shared" si="228"/>
        <v>#REF!</v>
      </c>
      <c r="BB170" s="45" t="e">
        <f t="shared" si="229"/>
        <v>#REF!</v>
      </c>
      <c r="BC170" s="45" t="e">
        <f t="shared" si="230"/>
        <v>#REF!</v>
      </c>
      <c r="BD170" s="45" t="e">
        <f t="shared" si="231"/>
        <v>#REF!</v>
      </c>
      <c r="BE170" s="45" t="e">
        <f t="shared" si="232"/>
        <v>#REF!</v>
      </c>
      <c r="BF170" s="45" t="e">
        <f t="shared" si="233"/>
        <v>#REF!</v>
      </c>
      <c r="BG170" s="45" t="e">
        <f t="shared" si="234"/>
        <v>#REF!</v>
      </c>
      <c r="BH170" s="45" t="e">
        <f t="shared" si="235"/>
        <v>#REF!</v>
      </c>
      <c r="BI170" s="45" t="e">
        <f t="shared" si="236"/>
        <v>#REF!</v>
      </c>
      <c r="BJ170" s="45" t="e">
        <f t="shared" si="237"/>
        <v>#REF!</v>
      </c>
      <c r="BK170" s="45"/>
      <c r="CN170" s="106" t="e">
        <f t="shared" si="267"/>
        <v>#REF!</v>
      </c>
      <c r="CO170" s="106">
        <v>169</v>
      </c>
      <c r="CP170" s="101" t="e">
        <f t="shared" si="268"/>
        <v>#REF!</v>
      </c>
      <c r="CQ170" s="101" t="e">
        <f>CP170+COUNTIF($CP$2:CP170,CP170)-1</f>
        <v>#REF!</v>
      </c>
      <c r="CR170" s="103" t="str">
        <f t="shared" si="238"/>
        <v>Paraguay</v>
      </c>
      <c r="CS170" s="71" t="e">
        <f t="shared" si="269"/>
        <v>#REF!</v>
      </c>
      <c r="CT170" s="45" t="e">
        <f t="shared" si="239"/>
        <v>#REF!</v>
      </c>
      <c r="CU170" s="45" t="e">
        <f t="shared" si="240"/>
        <v>#REF!</v>
      </c>
      <c r="CV170" s="45" t="e">
        <f t="shared" si="241"/>
        <v>#REF!</v>
      </c>
      <c r="CW170" s="45" t="e">
        <f t="shared" si="242"/>
        <v>#REF!</v>
      </c>
      <c r="CX170" s="45" t="e">
        <f t="shared" si="243"/>
        <v>#REF!</v>
      </c>
      <c r="CY170" s="45" t="e">
        <f t="shared" si="244"/>
        <v>#REF!</v>
      </c>
      <c r="CZ170" s="45" t="e">
        <f t="shared" si="245"/>
        <v>#REF!</v>
      </c>
      <c r="DA170" s="45" t="e">
        <f t="shared" si="246"/>
        <v>#REF!</v>
      </c>
      <c r="DB170" s="45" t="e">
        <f t="shared" si="247"/>
        <v>#REF!</v>
      </c>
      <c r="DC170" s="45" t="e">
        <f t="shared" si="248"/>
        <v>#REF!</v>
      </c>
      <c r="DD170" s="45" t="e">
        <f t="shared" si="249"/>
        <v>#REF!</v>
      </c>
      <c r="DE170" s="45" t="e">
        <f t="shared" si="250"/>
        <v>#REF!</v>
      </c>
      <c r="DF170" s="45" t="e">
        <f t="shared" si="251"/>
        <v>#REF!</v>
      </c>
      <c r="DG170" s="45" t="e">
        <f t="shared" si="252"/>
        <v>#REF!</v>
      </c>
      <c r="DH170" s="45" t="e">
        <f t="shared" si="253"/>
        <v>#REF!</v>
      </c>
      <c r="DI170" s="45" t="e">
        <f t="shared" si="254"/>
        <v>#REF!</v>
      </c>
      <c r="DJ170" s="45" t="e">
        <f t="shared" si="255"/>
        <v>#REF!</v>
      </c>
      <c r="DK170" s="45" t="e">
        <f t="shared" si="256"/>
        <v>#REF!</v>
      </c>
      <c r="DL170" s="45" t="e">
        <f t="shared" si="257"/>
        <v>#REF!</v>
      </c>
      <c r="DM170" s="45" t="e">
        <f t="shared" si="258"/>
        <v>#REF!</v>
      </c>
      <c r="DN170" s="45" t="e">
        <f t="shared" si="259"/>
        <v>#REF!</v>
      </c>
      <c r="DO170" s="45" t="e">
        <f t="shared" si="260"/>
        <v>#REF!</v>
      </c>
      <c r="DP170" s="45" t="e">
        <f t="shared" si="261"/>
        <v>#REF!</v>
      </c>
      <c r="DQ170" s="45" t="e">
        <f t="shared" si="262"/>
        <v>#REF!</v>
      </c>
    </row>
    <row r="171" spans="1:121">
      <c r="A171" s="101">
        <v>170</v>
      </c>
      <c r="B171" s="135" t="e">
        <f t="shared" si="263"/>
        <v>#REF!</v>
      </c>
      <c r="C171" s="136" t="e">
        <f>B171+COUNTIF(B$2:$B171,B171)-1</f>
        <v>#REF!</v>
      </c>
      <c r="D171" s="137" t="str">
        <f>Tables!AI171</f>
        <v>Peru</v>
      </c>
      <c r="E171" s="138" t="e">
        <f t="shared" si="264"/>
        <v>#REF!</v>
      </c>
      <c r="F171" s="47" t="e">
        <f>SUMIFS(#REF!,#REF!,'Graph Tables'!$D171)</f>
        <v>#REF!</v>
      </c>
      <c r="G171" s="47" t="e">
        <f>SUMIFS(#REF!,#REF!,'Graph Tables'!$D171)</f>
        <v>#REF!</v>
      </c>
      <c r="H171" s="47" t="e">
        <f>SUMIFS(#REF!,#REF!,'Graph Tables'!$D171)</f>
        <v>#REF!</v>
      </c>
      <c r="I171" s="47" t="e">
        <f>SUMIFS(#REF!,#REF!,'Graph Tables'!$D171)</f>
        <v>#REF!</v>
      </c>
      <c r="J171" s="47" t="e">
        <f>SUMIFS(#REF!,#REF!,'Graph Tables'!$D171)</f>
        <v>#REF!</v>
      </c>
      <c r="K171" s="47" t="e">
        <f>SUMIFS(#REF!,#REF!,'Graph Tables'!$D171)</f>
        <v>#REF!</v>
      </c>
      <c r="L171" s="47" t="e">
        <f>SUMIFS(#REF!,#REF!,'Graph Tables'!$D171)</f>
        <v>#REF!</v>
      </c>
      <c r="M171" s="47" t="e">
        <f>SUMIFS(#REF!,#REF!,'Graph Tables'!$D171)</f>
        <v>#REF!</v>
      </c>
      <c r="N171" s="47" t="e">
        <f>SUMIFS(#REF!,#REF!,'Graph Tables'!$D171)</f>
        <v>#REF!</v>
      </c>
      <c r="O171" s="47" t="e">
        <f>SUMIFS(#REF!,#REF!,'Graph Tables'!$D171)</f>
        <v>#REF!</v>
      </c>
      <c r="P171" s="47" t="e">
        <f>SUMIFS(#REF!,#REF!,'Graph Tables'!$D171)</f>
        <v>#REF!</v>
      </c>
      <c r="Q171" s="47" t="e">
        <f>SUMIFS(#REF!,#REF!,'Graph Tables'!$D171)</f>
        <v>#REF!</v>
      </c>
      <c r="R171" s="47" t="e">
        <f>SUMIFS(#REF!,#REF!,'Graph Tables'!$D171)</f>
        <v>#REF!</v>
      </c>
      <c r="S171" s="47" t="e">
        <f>SUMIFS(#REF!,#REF!,'Graph Tables'!$D171)</f>
        <v>#REF!</v>
      </c>
      <c r="T171" s="47" t="e">
        <f>SUMIFS(#REF!,#REF!,'Graph Tables'!$D171)</f>
        <v>#REF!</v>
      </c>
      <c r="U171" s="47" t="e">
        <f>SUMIFS(#REF!,#REF!,'Graph Tables'!$D171)</f>
        <v>#REF!</v>
      </c>
      <c r="V171" s="47" t="e">
        <f>SUMIFS(#REF!,#REF!,'Graph Tables'!$D171)</f>
        <v>#REF!</v>
      </c>
      <c r="W171" s="47" t="e">
        <f>SUMIFS(#REF!,#REF!,'Graph Tables'!$D171)</f>
        <v>#REF!</v>
      </c>
      <c r="X171" s="47" t="e">
        <f>SUMIFS(#REF!,#REF!,'Graph Tables'!$D171)</f>
        <v>#REF!</v>
      </c>
      <c r="Y171" s="47" t="e">
        <f>SUMIFS(#REF!,#REF!,'Graph Tables'!$D171)</f>
        <v>#REF!</v>
      </c>
      <c r="Z171" s="47" t="e">
        <f>SUMIFS(#REF!,#REF!,'Graph Tables'!$D171)</f>
        <v>#REF!</v>
      </c>
      <c r="AA171" s="47" t="e">
        <f>SUMIFS(#REF!,#REF!,'Graph Tables'!$D171)</f>
        <v>#REF!</v>
      </c>
      <c r="AB171" s="47" t="e">
        <f>SUMIFS(#REF!,#REF!,'Graph Tables'!$D171)</f>
        <v>#REF!</v>
      </c>
      <c r="AC171" s="47" t="e">
        <f>SUMIFS(#REF!,#REF!,'Graph Tables'!$D171)</f>
        <v>#REF!</v>
      </c>
      <c r="AD171" s="47"/>
      <c r="AH171" s="47"/>
      <c r="AI171" s="101" t="e">
        <f t="shared" si="265"/>
        <v>#REF!</v>
      </c>
      <c r="AJ171" s="101" t="e">
        <f>AI171+COUNTIF(AI$2:$AI171,AI171)-1</f>
        <v>#REF!</v>
      </c>
      <c r="AK171" s="103" t="str">
        <f t="shared" si="213"/>
        <v>Peru</v>
      </c>
      <c r="AL171" s="71" t="e">
        <f t="shared" si="266"/>
        <v>#REF!</v>
      </c>
      <c r="AM171" s="45" t="e">
        <f t="shared" si="214"/>
        <v>#REF!</v>
      </c>
      <c r="AN171" s="45" t="e">
        <f t="shared" si="215"/>
        <v>#REF!</v>
      </c>
      <c r="AO171" s="45" t="e">
        <f t="shared" si="216"/>
        <v>#REF!</v>
      </c>
      <c r="AP171" s="45" t="e">
        <f t="shared" si="217"/>
        <v>#REF!</v>
      </c>
      <c r="AQ171" s="45" t="e">
        <f t="shared" si="218"/>
        <v>#REF!</v>
      </c>
      <c r="AR171" s="45" t="e">
        <f t="shared" si="219"/>
        <v>#REF!</v>
      </c>
      <c r="AS171" s="45" t="e">
        <f t="shared" si="220"/>
        <v>#REF!</v>
      </c>
      <c r="AT171" s="45" t="e">
        <f t="shared" si="221"/>
        <v>#REF!</v>
      </c>
      <c r="AU171" s="45" t="e">
        <f t="shared" si="222"/>
        <v>#REF!</v>
      </c>
      <c r="AV171" s="45" t="e">
        <f t="shared" si="223"/>
        <v>#REF!</v>
      </c>
      <c r="AW171" s="45" t="e">
        <f t="shared" si="224"/>
        <v>#REF!</v>
      </c>
      <c r="AX171" s="45" t="e">
        <f t="shared" si="225"/>
        <v>#REF!</v>
      </c>
      <c r="AY171" s="45" t="e">
        <f t="shared" si="226"/>
        <v>#REF!</v>
      </c>
      <c r="AZ171" s="45" t="e">
        <f t="shared" si="227"/>
        <v>#REF!</v>
      </c>
      <c r="BA171" s="45" t="e">
        <f t="shared" si="228"/>
        <v>#REF!</v>
      </c>
      <c r="BB171" s="45" t="e">
        <f t="shared" si="229"/>
        <v>#REF!</v>
      </c>
      <c r="BC171" s="45" t="e">
        <f t="shared" si="230"/>
        <v>#REF!</v>
      </c>
      <c r="BD171" s="45" t="e">
        <f t="shared" si="231"/>
        <v>#REF!</v>
      </c>
      <c r="BE171" s="45" t="e">
        <f t="shared" si="232"/>
        <v>#REF!</v>
      </c>
      <c r="BF171" s="45" t="e">
        <f t="shared" si="233"/>
        <v>#REF!</v>
      </c>
      <c r="BG171" s="45" t="e">
        <f t="shared" si="234"/>
        <v>#REF!</v>
      </c>
      <c r="BH171" s="45" t="e">
        <f t="shared" si="235"/>
        <v>#REF!</v>
      </c>
      <c r="BI171" s="45" t="e">
        <f t="shared" si="236"/>
        <v>#REF!</v>
      </c>
      <c r="BJ171" s="45" t="e">
        <f t="shared" si="237"/>
        <v>#REF!</v>
      </c>
      <c r="BK171" s="45"/>
      <c r="CN171" s="106" t="e">
        <f t="shared" si="267"/>
        <v>#REF!</v>
      </c>
      <c r="CO171" s="106">
        <v>170</v>
      </c>
      <c r="CP171" s="101" t="e">
        <f t="shared" si="268"/>
        <v>#REF!</v>
      </c>
      <c r="CQ171" s="101" t="e">
        <f>CP171+COUNTIF($CP$2:CP171,CP171)-1</f>
        <v>#REF!</v>
      </c>
      <c r="CR171" s="103" t="str">
        <f t="shared" si="238"/>
        <v>Peru</v>
      </c>
      <c r="CS171" s="71" t="e">
        <f t="shared" si="269"/>
        <v>#REF!</v>
      </c>
      <c r="CT171" s="45" t="e">
        <f t="shared" si="239"/>
        <v>#REF!</v>
      </c>
      <c r="CU171" s="45" t="e">
        <f t="shared" si="240"/>
        <v>#REF!</v>
      </c>
      <c r="CV171" s="45" t="e">
        <f t="shared" si="241"/>
        <v>#REF!</v>
      </c>
      <c r="CW171" s="45" t="e">
        <f t="shared" si="242"/>
        <v>#REF!</v>
      </c>
      <c r="CX171" s="45" t="e">
        <f t="shared" si="243"/>
        <v>#REF!</v>
      </c>
      <c r="CY171" s="45" t="e">
        <f t="shared" si="244"/>
        <v>#REF!</v>
      </c>
      <c r="CZ171" s="45" t="e">
        <f t="shared" si="245"/>
        <v>#REF!</v>
      </c>
      <c r="DA171" s="45" t="e">
        <f t="shared" si="246"/>
        <v>#REF!</v>
      </c>
      <c r="DB171" s="45" t="e">
        <f t="shared" si="247"/>
        <v>#REF!</v>
      </c>
      <c r="DC171" s="45" t="e">
        <f t="shared" si="248"/>
        <v>#REF!</v>
      </c>
      <c r="DD171" s="45" t="e">
        <f t="shared" si="249"/>
        <v>#REF!</v>
      </c>
      <c r="DE171" s="45" t="e">
        <f t="shared" si="250"/>
        <v>#REF!</v>
      </c>
      <c r="DF171" s="45" t="e">
        <f t="shared" si="251"/>
        <v>#REF!</v>
      </c>
      <c r="DG171" s="45" t="e">
        <f t="shared" si="252"/>
        <v>#REF!</v>
      </c>
      <c r="DH171" s="45" t="e">
        <f t="shared" si="253"/>
        <v>#REF!</v>
      </c>
      <c r="DI171" s="45" t="e">
        <f t="shared" si="254"/>
        <v>#REF!</v>
      </c>
      <c r="DJ171" s="45" t="e">
        <f t="shared" si="255"/>
        <v>#REF!</v>
      </c>
      <c r="DK171" s="45" t="e">
        <f t="shared" si="256"/>
        <v>#REF!</v>
      </c>
      <c r="DL171" s="45" t="e">
        <f t="shared" si="257"/>
        <v>#REF!</v>
      </c>
      <c r="DM171" s="45" t="e">
        <f t="shared" si="258"/>
        <v>#REF!</v>
      </c>
      <c r="DN171" s="45" t="e">
        <f t="shared" si="259"/>
        <v>#REF!</v>
      </c>
      <c r="DO171" s="45" t="e">
        <f t="shared" si="260"/>
        <v>#REF!</v>
      </c>
      <c r="DP171" s="45" t="e">
        <f t="shared" si="261"/>
        <v>#REF!</v>
      </c>
      <c r="DQ171" s="45" t="e">
        <f t="shared" si="262"/>
        <v>#REF!</v>
      </c>
    </row>
    <row r="172" spans="1:121">
      <c r="A172" s="101">
        <v>171</v>
      </c>
      <c r="B172" s="135" t="e">
        <f t="shared" si="263"/>
        <v>#REF!</v>
      </c>
      <c r="C172" s="136" t="e">
        <f>B172+COUNTIF(B$2:$B172,B172)-1</f>
        <v>#REF!</v>
      </c>
      <c r="D172" s="137" t="str">
        <f>Tables!AI172</f>
        <v>Philippines the</v>
      </c>
      <c r="E172" s="138" t="e">
        <f t="shared" si="264"/>
        <v>#REF!</v>
      </c>
      <c r="F172" s="47" t="e">
        <f>SUMIFS(#REF!,#REF!,'Graph Tables'!$D172)</f>
        <v>#REF!</v>
      </c>
      <c r="G172" s="47" t="e">
        <f>SUMIFS(#REF!,#REF!,'Graph Tables'!$D172)</f>
        <v>#REF!</v>
      </c>
      <c r="H172" s="47" t="e">
        <f>SUMIFS(#REF!,#REF!,'Graph Tables'!$D172)</f>
        <v>#REF!</v>
      </c>
      <c r="I172" s="47" t="e">
        <f>SUMIFS(#REF!,#REF!,'Graph Tables'!$D172)</f>
        <v>#REF!</v>
      </c>
      <c r="J172" s="47" t="e">
        <f>SUMIFS(#REF!,#REF!,'Graph Tables'!$D172)</f>
        <v>#REF!</v>
      </c>
      <c r="K172" s="47" t="e">
        <f>SUMIFS(#REF!,#REF!,'Graph Tables'!$D172)</f>
        <v>#REF!</v>
      </c>
      <c r="L172" s="47" t="e">
        <f>SUMIFS(#REF!,#REF!,'Graph Tables'!$D172)</f>
        <v>#REF!</v>
      </c>
      <c r="M172" s="47" t="e">
        <f>SUMIFS(#REF!,#REF!,'Graph Tables'!$D172)</f>
        <v>#REF!</v>
      </c>
      <c r="N172" s="47" t="e">
        <f>SUMIFS(#REF!,#REF!,'Graph Tables'!$D172)</f>
        <v>#REF!</v>
      </c>
      <c r="O172" s="47" t="e">
        <f>SUMIFS(#REF!,#REF!,'Graph Tables'!$D172)</f>
        <v>#REF!</v>
      </c>
      <c r="P172" s="47" t="e">
        <f>SUMIFS(#REF!,#REF!,'Graph Tables'!$D172)</f>
        <v>#REF!</v>
      </c>
      <c r="Q172" s="47" t="e">
        <f>SUMIFS(#REF!,#REF!,'Graph Tables'!$D172)</f>
        <v>#REF!</v>
      </c>
      <c r="R172" s="47" t="e">
        <f>SUMIFS(#REF!,#REF!,'Graph Tables'!$D172)</f>
        <v>#REF!</v>
      </c>
      <c r="S172" s="47" t="e">
        <f>SUMIFS(#REF!,#REF!,'Graph Tables'!$D172)</f>
        <v>#REF!</v>
      </c>
      <c r="T172" s="47" t="e">
        <f>SUMIFS(#REF!,#REF!,'Graph Tables'!$D172)</f>
        <v>#REF!</v>
      </c>
      <c r="U172" s="47" t="e">
        <f>SUMIFS(#REF!,#REF!,'Graph Tables'!$D172)</f>
        <v>#REF!</v>
      </c>
      <c r="V172" s="47" t="e">
        <f>SUMIFS(#REF!,#REF!,'Graph Tables'!$D172)</f>
        <v>#REF!</v>
      </c>
      <c r="W172" s="47" t="e">
        <f>SUMIFS(#REF!,#REF!,'Graph Tables'!$D172)</f>
        <v>#REF!</v>
      </c>
      <c r="X172" s="47" t="e">
        <f>SUMIFS(#REF!,#REF!,'Graph Tables'!$D172)</f>
        <v>#REF!</v>
      </c>
      <c r="Y172" s="47" t="e">
        <f>SUMIFS(#REF!,#REF!,'Graph Tables'!$D172)</f>
        <v>#REF!</v>
      </c>
      <c r="Z172" s="47" t="e">
        <f>SUMIFS(#REF!,#REF!,'Graph Tables'!$D172)</f>
        <v>#REF!</v>
      </c>
      <c r="AA172" s="47" t="e">
        <f>SUMIFS(#REF!,#REF!,'Graph Tables'!$D172)</f>
        <v>#REF!</v>
      </c>
      <c r="AB172" s="47" t="e">
        <f>SUMIFS(#REF!,#REF!,'Graph Tables'!$D172)</f>
        <v>#REF!</v>
      </c>
      <c r="AC172" s="47" t="e">
        <f>SUMIFS(#REF!,#REF!,'Graph Tables'!$D172)</f>
        <v>#REF!</v>
      </c>
      <c r="AD172" s="47"/>
      <c r="AH172" s="47"/>
      <c r="AI172" s="101" t="e">
        <f t="shared" si="265"/>
        <v>#REF!</v>
      </c>
      <c r="AJ172" s="101" t="e">
        <f>AI172+COUNTIF(AI$2:$AI172,AI172)-1</f>
        <v>#REF!</v>
      </c>
      <c r="AK172" s="103" t="str">
        <f t="shared" si="213"/>
        <v>Philippines the</v>
      </c>
      <c r="AL172" s="71" t="e">
        <f t="shared" si="266"/>
        <v>#REF!</v>
      </c>
      <c r="AM172" s="45" t="e">
        <f t="shared" si="214"/>
        <v>#REF!</v>
      </c>
      <c r="AN172" s="45" t="e">
        <f t="shared" si="215"/>
        <v>#REF!</v>
      </c>
      <c r="AO172" s="45" t="e">
        <f t="shared" si="216"/>
        <v>#REF!</v>
      </c>
      <c r="AP172" s="45" t="e">
        <f t="shared" si="217"/>
        <v>#REF!</v>
      </c>
      <c r="AQ172" s="45" t="e">
        <f t="shared" si="218"/>
        <v>#REF!</v>
      </c>
      <c r="AR172" s="45" t="e">
        <f t="shared" si="219"/>
        <v>#REF!</v>
      </c>
      <c r="AS172" s="45" t="e">
        <f t="shared" si="220"/>
        <v>#REF!</v>
      </c>
      <c r="AT172" s="45" t="e">
        <f t="shared" si="221"/>
        <v>#REF!</v>
      </c>
      <c r="AU172" s="45" t="e">
        <f t="shared" si="222"/>
        <v>#REF!</v>
      </c>
      <c r="AV172" s="45" t="e">
        <f t="shared" si="223"/>
        <v>#REF!</v>
      </c>
      <c r="AW172" s="45" t="e">
        <f t="shared" si="224"/>
        <v>#REF!</v>
      </c>
      <c r="AX172" s="45" t="e">
        <f t="shared" si="225"/>
        <v>#REF!</v>
      </c>
      <c r="AY172" s="45" t="e">
        <f t="shared" si="226"/>
        <v>#REF!</v>
      </c>
      <c r="AZ172" s="45" t="e">
        <f t="shared" si="227"/>
        <v>#REF!</v>
      </c>
      <c r="BA172" s="45" t="e">
        <f t="shared" si="228"/>
        <v>#REF!</v>
      </c>
      <c r="BB172" s="45" t="e">
        <f t="shared" si="229"/>
        <v>#REF!</v>
      </c>
      <c r="BC172" s="45" t="e">
        <f t="shared" si="230"/>
        <v>#REF!</v>
      </c>
      <c r="BD172" s="45" t="e">
        <f t="shared" si="231"/>
        <v>#REF!</v>
      </c>
      <c r="BE172" s="45" t="e">
        <f t="shared" si="232"/>
        <v>#REF!</v>
      </c>
      <c r="BF172" s="45" t="e">
        <f t="shared" si="233"/>
        <v>#REF!</v>
      </c>
      <c r="BG172" s="45" t="e">
        <f t="shared" si="234"/>
        <v>#REF!</v>
      </c>
      <c r="BH172" s="45" t="e">
        <f t="shared" si="235"/>
        <v>#REF!</v>
      </c>
      <c r="BI172" s="45" t="e">
        <f t="shared" si="236"/>
        <v>#REF!</v>
      </c>
      <c r="BJ172" s="45" t="e">
        <f t="shared" si="237"/>
        <v>#REF!</v>
      </c>
      <c r="BK172" s="45"/>
      <c r="CN172" s="106" t="e">
        <f t="shared" si="267"/>
        <v>#REF!</v>
      </c>
      <c r="CO172" s="106">
        <v>171</v>
      </c>
      <c r="CP172" s="101" t="e">
        <f t="shared" si="268"/>
        <v>#REF!</v>
      </c>
      <c r="CQ172" s="101" t="e">
        <f>CP172+COUNTIF($CP$2:CP172,CP172)-1</f>
        <v>#REF!</v>
      </c>
      <c r="CR172" s="103" t="str">
        <f t="shared" si="238"/>
        <v>Philippines the</v>
      </c>
      <c r="CS172" s="71" t="e">
        <f t="shared" si="269"/>
        <v>#REF!</v>
      </c>
      <c r="CT172" s="45" t="e">
        <f t="shared" si="239"/>
        <v>#REF!</v>
      </c>
      <c r="CU172" s="45" t="e">
        <f t="shared" si="240"/>
        <v>#REF!</v>
      </c>
      <c r="CV172" s="45" t="e">
        <f t="shared" si="241"/>
        <v>#REF!</v>
      </c>
      <c r="CW172" s="45" t="e">
        <f t="shared" si="242"/>
        <v>#REF!</v>
      </c>
      <c r="CX172" s="45" t="e">
        <f t="shared" si="243"/>
        <v>#REF!</v>
      </c>
      <c r="CY172" s="45" t="e">
        <f t="shared" si="244"/>
        <v>#REF!</v>
      </c>
      <c r="CZ172" s="45" t="e">
        <f t="shared" si="245"/>
        <v>#REF!</v>
      </c>
      <c r="DA172" s="45" t="e">
        <f t="shared" si="246"/>
        <v>#REF!</v>
      </c>
      <c r="DB172" s="45" t="e">
        <f t="shared" si="247"/>
        <v>#REF!</v>
      </c>
      <c r="DC172" s="45" t="e">
        <f t="shared" si="248"/>
        <v>#REF!</v>
      </c>
      <c r="DD172" s="45" t="e">
        <f t="shared" si="249"/>
        <v>#REF!</v>
      </c>
      <c r="DE172" s="45" t="e">
        <f t="shared" si="250"/>
        <v>#REF!</v>
      </c>
      <c r="DF172" s="45" t="e">
        <f t="shared" si="251"/>
        <v>#REF!</v>
      </c>
      <c r="DG172" s="45" t="e">
        <f t="shared" si="252"/>
        <v>#REF!</v>
      </c>
      <c r="DH172" s="45" t="e">
        <f t="shared" si="253"/>
        <v>#REF!</v>
      </c>
      <c r="DI172" s="45" t="e">
        <f t="shared" si="254"/>
        <v>#REF!</v>
      </c>
      <c r="DJ172" s="45" t="e">
        <f t="shared" si="255"/>
        <v>#REF!</v>
      </c>
      <c r="DK172" s="45" t="e">
        <f t="shared" si="256"/>
        <v>#REF!</v>
      </c>
      <c r="DL172" s="45" t="e">
        <f t="shared" si="257"/>
        <v>#REF!</v>
      </c>
      <c r="DM172" s="45" t="e">
        <f t="shared" si="258"/>
        <v>#REF!</v>
      </c>
      <c r="DN172" s="45" t="e">
        <f t="shared" si="259"/>
        <v>#REF!</v>
      </c>
      <c r="DO172" s="45" t="e">
        <f t="shared" si="260"/>
        <v>#REF!</v>
      </c>
      <c r="DP172" s="45" t="e">
        <f t="shared" si="261"/>
        <v>#REF!</v>
      </c>
      <c r="DQ172" s="45" t="e">
        <f t="shared" si="262"/>
        <v>#REF!</v>
      </c>
    </row>
    <row r="173" spans="1:121">
      <c r="A173" s="101">
        <v>172</v>
      </c>
      <c r="B173" s="135" t="e">
        <f t="shared" si="263"/>
        <v>#REF!</v>
      </c>
      <c r="C173" s="136" t="e">
        <f>B173+COUNTIF(B$2:$B173,B173)-1</f>
        <v>#REF!</v>
      </c>
      <c r="D173" s="137" t="str">
        <f>Tables!AI173</f>
        <v>Pitcairn Island</v>
      </c>
      <c r="E173" s="138" t="e">
        <f t="shared" si="264"/>
        <v>#REF!</v>
      </c>
      <c r="F173" s="47" t="e">
        <f>SUMIFS(#REF!,#REF!,'Graph Tables'!$D173)</f>
        <v>#REF!</v>
      </c>
      <c r="G173" s="47" t="e">
        <f>SUMIFS(#REF!,#REF!,'Graph Tables'!$D173)</f>
        <v>#REF!</v>
      </c>
      <c r="H173" s="47" t="e">
        <f>SUMIFS(#REF!,#REF!,'Graph Tables'!$D173)</f>
        <v>#REF!</v>
      </c>
      <c r="I173" s="47" t="e">
        <f>SUMIFS(#REF!,#REF!,'Graph Tables'!$D173)</f>
        <v>#REF!</v>
      </c>
      <c r="J173" s="47" t="e">
        <f>SUMIFS(#REF!,#REF!,'Graph Tables'!$D173)</f>
        <v>#REF!</v>
      </c>
      <c r="K173" s="47" t="e">
        <f>SUMIFS(#REF!,#REF!,'Graph Tables'!$D173)</f>
        <v>#REF!</v>
      </c>
      <c r="L173" s="47" t="e">
        <f>SUMIFS(#REF!,#REF!,'Graph Tables'!$D173)</f>
        <v>#REF!</v>
      </c>
      <c r="M173" s="47" t="e">
        <f>SUMIFS(#REF!,#REF!,'Graph Tables'!$D173)</f>
        <v>#REF!</v>
      </c>
      <c r="N173" s="47" t="e">
        <f>SUMIFS(#REF!,#REF!,'Graph Tables'!$D173)</f>
        <v>#REF!</v>
      </c>
      <c r="O173" s="47" t="e">
        <f>SUMIFS(#REF!,#REF!,'Graph Tables'!$D173)</f>
        <v>#REF!</v>
      </c>
      <c r="P173" s="47" t="e">
        <f>SUMIFS(#REF!,#REF!,'Graph Tables'!$D173)</f>
        <v>#REF!</v>
      </c>
      <c r="Q173" s="47" t="e">
        <f>SUMIFS(#REF!,#REF!,'Graph Tables'!$D173)</f>
        <v>#REF!</v>
      </c>
      <c r="R173" s="47" t="e">
        <f>SUMIFS(#REF!,#REF!,'Graph Tables'!$D173)</f>
        <v>#REF!</v>
      </c>
      <c r="S173" s="47" t="e">
        <f>SUMIFS(#REF!,#REF!,'Graph Tables'!$D173)</f>
        <v>#REF!</v>
      </c>
      <c r="T173" s="47" t="e">
        <f>SUMIFS(#REF!,#REF!,'Graph Tables'!$D173)</f>
        <v>#REF!</v>
      </c>
      <c r="U173" s="47" t="e">
        <f>SUMIFS(#REF!,#REF!,'Graph Tables'!$D173)</f>
        <v>#REF!</v>
      </c>
      <c r="V173" s="47" t="e">
        <f>SUMIFS(#REF!,#REF!,'Graph Tables'!$D173)</f>
        <v>#REF!</v>
      </c>
      <c r="W173" s="47" t="e">
        <f>SUMIFS(#REF!,#REF!,'Graph Tables'!$D173)</f>
        <v>#REF!</v>
      </c>
      <c r="X173" s="47" t="e">
        <f>SUMIFS(#REF!,#REF!,'Graph Tables'!$D173)</f>
        <v>#REF!</v>
      </c>
      <c r="Y173" s="47" t="e">
        <f>SUMIFS(#REF!,#REF!,'Graph Tables'!$D173)</f>
        <v>#REF!</v>
      </c>
      <c r="Z173" s="47" t="e">
        <f>SUMIFS(#REF!,#REF!,'Graph Tables'!$D173)</f>
        <v>#REF!</v>
      </c>
      <c r="AA173" s="47" t="e">
        <f>SUMIFS(#REF!,#REF!,'Graph Tables'!$D173)</f>
        <v>#REF!</v>
      </c>
      <c r="AB173" s="47" t="e">
        <f>SUMIFS(#REF!,#REF!,'Graph Tables'!$D173)</f>
        <v>#REF!</v>
      </c>
      <c r="AC173" s="47" t="e">
        <f>SUMIFS(#REF!,#REF!,'Graph Tables'!$D173)</f>
        <v>#REF!</v>
      </c>
      <c r="AD173" s="47"/>
      <c r="AH173" s="47"/>
      <c r="AI173" s="101" t="e">
        <f t="shared" si="265"/>
        <v>#REF!</v>
      </c>
      <c r="AJ173" s="101" t="e">
        <f>AI173+COUNTIF(AI$2:$AI173,AI173)-1</f>
        <v>#REF!</v>
      </c>
      <c r="AK173" s="103" t="str">
        <f t="shared" si="213"/>
        <v>Pitcairn Island</v>
      </c>
      <c r="AL173" s="71" t="e">
        <f t="shared" si="266"/>
        <v>#REF!</v>
      </c>
      <c r="AM173" s="45" t="e">
        <f t="shared" si="214"/>
        <v>#REF!</v>
      </c>
      <c r="AN173" s="45" t="e">
        <f t="shared" si="215"/>
        <v>#REF!</v>
      </c>
      <c r="AO173" s="45" t="e">
        <f t="shared" si="216"/>
        <v>#REF!</v>
      </c>
      <c r="AP173" s="45" t="e">
        <f t="shared" si="217"/>
        <v>#REF!</v>
      </c>
      <c r="AQ173" s="45" t="e">
        <f t="shared" si="218"/>
        <v>#REF!</v>
      </c>
      <c r="AR173" s="45" t="e">
        <f t="shared" si="219"/>
        <v>#REF!</v>
      </c>
      <c r="AS173" s="45" t="e">
        <f t="shared" si="220"/>
        <v>#REF!</v>
      </c>
      <c r="AT173" s="45" t="e">
        <f t="shared" si="221"/>
        <v>#REF!</v>
      </c>
      <c r="AU173" s="45" t="e">
        <f t="shared" si="222"/>
        <v>#REF!</v>
      </c>
      <c r="AV173" s="45" t="e">
        <f t="shared" si="223"/>
        <v>#REF!</v>
      </c>
      <c r="AW173" s="45" t="e">
        <f t="shared" si="224"/>
        <v>#REF!</v>
      </c>
      <c r="AX173" s="45" t="e">
        <f t="shared" si="225"/>
        <v>#REF!</v>
      </c>
      <c r="AY173" s="45" t="e">
        <f t="shared" si="226"/>
        <v>#REF!</v>
      </c>
      <c r="AZ173" s="45" t="e">
        <f t="shared" si="227"/>
        <v>#REF!</v>
      </c>
      <c r="BA173" s="45" t="e">
        <f t="shared" si="228"/>
        <v>#REF!</v>
      </c>
      <c r="BB173" s="45" t="e">
        <f t="shared" si="229"/>
        <v>#REF!</v>
      </c>
      <c r="BC173" s="45" t="e">
        <f t="shared" si="230"/>
        <v>#REF!</v>
      </c>
      <c r="BD173" s="45" t="e">
        <f t="shared" si="231"/>
        <v>#REF!</v>
      </c>
      <c r="BE173" s="45" t="e">
        <f t="shared" si="232"/>
        <v>#REF!</v>
      </c>
      <c r="BF173" s="45" t="e">
        <f t="shared" si="233"/>
        <v>#REF!</v>
      </c>
      <c r="BG173" s="45" t="e">
        <f t="shared" si="234"/>
        <v>#REF!</v>
      </c>
      <c r="BH173" s="45" t="e">
        <f t="shared" si="235"/>
        <v>#REF!</v>
      </c>
      <c r="BI173" s="45" t="e">
        <f t="shared" si="236"/>
        <v>#REF!</v>
      </c>
      <c r="BJ173" s="45" t="e">
        <f t="shared" si="237"/>
        <v>#REF!</v>
      </c>
      <c r="BK173" s="45"/>
      <c r="CN173" s="106" t="e">
        <f t="shared" si="267"/>
        <v>#REF!</v>
      </c>
      <c r="CO173" s="106">
        <v>172</v>
      </c>
      <c r="CP173" s="101" t="e">
        <f t="shared" si="268"/>
        <v>#REF!</v>
      </c>
      <c r="CQ173" s="101" t="e">
        <f>CP173+COUNTIF($CP$2:CP173,CP173)-1</f>
        <v>#REF!</v>
      </c>
      <c r="CR173" s="103" t="str">
        <f t="shared" si="238"/>
        <v>Pitcairn Island</v>
      </c>
      <c r="CS173" s="71" t="e">
        <f t="shared" si="269"/>
        <v>#REF!</v>
      </c>
      <c r="CT173" s="45" t="e">
        <f t="shared" si="239"/>
        <v>#REF!</v>
      </c>
      <c r="CU173" s="45" t="e">
        <f t="shared" si="240"/>
        <v>#REF!</v>
      </c>
      <c r="CV173" s="45" t="e">
        <f t="shared" si="241"/>
        <v>#REF!</v>
      </c>
      <c r="CW173" s="45" t="e">
        <f t="shared" si="242"/>
        <v>#REF!</v>
      </c>
      <c r="CX173" s="45" t="e">
        <f t="shared" si="243"/>
        <v>#REF!</v>
      </c>
      <c r="CY173" s="45" t="e">
        <f t="shared" si="244"/>
        <v>#REF!</v>
      </c>
      <c r="CZ173" s="45" t="e">
        <f t="shared" si="245"/>
        <v>#REF!</v>
      </c>
      <c r="DA173" s="45" t="e">
        <f t="shared" si="246"/>
        <v>#REF!</v>
      </c>
      <c r="DB173" s="45" t="e">
        <f t="shared" si="247"/>
        <v>#REF!</v>
      </c>
      <c r="DC173" s="45" t="e">
        <f t="shared" si="248"/>
        <v>#REF!</v>
      </c>
      <c r="DD173" s="45" t="e">
        <f t="shared" si="249"/>
        <v>#REF!</v>
      </c>
      <c r="DE173" s="45" t="e">
        <f t="shared" si="250"/>
        <v>#REF!</v>
      </c>
      <c r="DF173" s="45" t="e">
        <f t="shared" si="251"/>
        <v>#REF!</v>
      </c>
      <c r="DG173" s="45" t="e">
        <f t="shared" si="252"/>
        <v>#REF!</v>
      </c>
      <c r="DH173" s="45" t="e">
        <f t="shared" si="253"/>
        <v>#REF!</v>
      </c>
      <c r="DI173" s="45" t="e">
        <f t="shared" si="254"/>
        <v>#REF!</v>
      </c>
      <c r="DJ173" s="45" t="e">
        <f t="shared" si="255"/>
        <v>#REF!</v>
      </c>
      <c r="DK173" s="45" t="e">
        <f t="shared" si="256"/>
        <v>#REF!</v>
      </c>
      <c r="DL173" s="45" t="e">
        <f t="shared" si="257"/>
        <v>#REF!</v>
      </c>
      <c r="DM173" s="45" t="e">
        <f t="shared" si="258"/>
        <v>#REF!</v>
      </c>
      <c r="DN173" s="45" t="e">
        <f t="shared" si="259"/>
        <v>#REF!</v>
      </c>
      <c r="DO173" s="45" t="e">
        <f t="shared" si="260"/>
        <v>#REF!</v>
      </c>
      <c r="DP173" s="45" t="e">
        <f t="shared" si="261"/>
        <v>#REF!</v>
      </c>
      <c r="DQ173" s="45" t="e">
        <f t="shared" si="262"/>
        <v>#REF!</v>
      </c>
    </row>
    <row r="174" spans="1:121">
      <c r="A174" s="101">
        <v>173</v>
      </c>
      <c r="B174" s="135" t="e">
        <f t="shared" si="263"/>
        <v>#REF!</v>
      </c>
      <c r="C174" s="136" t="e">
        <f>B174+COUNTIF(B$2:$B174,B174)-1</f>
        <v>#REF!</v>
      </c>
      <c r="D174" s="137" t="str">
        <f>Tables!AI174</f>
        <v>Poland</v>
      </c>
      <c r="E174" s="138" t="e">
        <f t="shared" si="264"/>
        <v>#REF!</v>
      </c>
      <c r="F174" s="47" t="e">
        <f>SUMIFS(#REF!,#REF!,'Graph Tables'!$D174)</f>
        <v>#REF!</v>
      </c>
      <c r="G174" s="47" t="e">
        <f>SUMIFS(#REF!,#REF!,'Graph Tables'!$D174)</f>
        <v>#REF!</v>
      </c>
      <c r="H174" s="47" t="e">
        <f>SUMIFS(#REF!,#REF!,'Graph Tables'!$D174)</f>
        <v>#REF!</v>
      </c>
      <c r="I174" s="47" t="e">
        <f>SUMIFS(#REF!,#REF!,'Graph Tables'!$D174)</f>
        <v>#REF!</v>
      </c>
      <c r="J174" s="47" t="e">
        <f>SUMIFS(#REF!,#REF!,'Graph Tables'!$D174)</f>
        <v>#REF!</v>
      </c>
      <c r="K174" s="47" t="e">
        <f>SUMIFS(#REF!,#REF!,'Graph Tables'!$D174)</f>
        <v>#REF!</v>
      </c>
      <c r="L174" s="47" t="e">
        <f>SUMIFS(#REF!,#REF!,'Graph Tables'!$D174)</f>
        <v>#REF!</v>
      </c>
      <c r="M174" s="47" t="e">
        <f>SUMIFS(#REF!,#REF!,'Graph Tables'!$D174)</f>
        <v>#REF!</v>
      </c>
      <c r="N174" s="47" t="e">
        <f>SUMIFS(#REF!,#REF!,'Graph Tables'!$D174)</f>
        <v>#REF!</v>
      </c>
      <c r="O174" s="47" t="e">
        <f>SUMIFS(#REF!,#REF!,'Graph Tables'!$D174)</f>
        <v>#REF!</v>
      </c>
      <c r="P174" s="47" t="e">
        <f>SUMIFS(#REF!,#REF!,'Graph Tables'!$D174)</f>
        <v>#REF!</v>
      </c>
      <c r="Q174" s="47" t="e">
        <f>SUMIFS(#REF!,#REF!,'Graph Tables'!$D174)</f>
        <v>#REF!</v>
      </c>
      <c r="R174" s="47" t="e">
        <f>SUMIFS(#REF!,#REF!,'Graph Tables'!$D174)</f>
        <v>#REF!</v>
      </c>
      <c r="S174" s="47" t="e">
        <f>SUMIFS(#REF!,#REF!,'Graph Tables'!$D174)</f>
        <v>#REF!</v>
      </c>
      <c r="T174" s="47" t="e">
        <f>SUMIFS(#REF!,#REF!,'Graph Tables'!$D174)</f>
        <v>#REF!</v>
      </c>
      <c r="U174" s="47" t="e">
        <f>SUMIFS(#REF!,#REF!,'Graph Tables'!$D174)</f>
        <v>#REF!</v>
      </c>
      <c r="V174" s="47" t="e">
        <f>SUMIFS(#REF!,#REF!,'Graph Tables'!$D174)</f>
        <v>#REF!</v>
      </c>
      <c r="W174" s="47" t="e">
        <f>SUMIFS(#REF!,#REF!,'Graph Tables'!$D174)</f>
        <v>#REF!</v>
      </c>
      <c r="X174" s="47" t="e">
        <f>SUMIFS(#REF!,#REF!,'Graph Tables'!$D174)</f>
        <v>#REF!</v>
      </c>
      <c r="Y174" s="47" t="e">
        <f>SUMIFS(#REF!,#REF!,'Graph Tables'!$D174)</f>
        <v>#REF!</v>
      </c>
      <c r="Z174" s="47" t="e">
        <f>SUMIFS(#REF!,#REF!,'Graph Tables'!$D174)</f>
        <v>#REF!</v>
      </c>
      <c r="AA174" s="47" t="e">
        <f>SUMIFS(#REF!,#REF!,'Graph Tables'!$D174)</f>
        <v>#REF!</v>
      </c>
      <c r="AB174" s="47" t="e">
        <f>SUMIFS(#REF!,#REF!,'Graph Tables'!$D174)</f>
        <v>#REF!</v>
      </c>
      <c r="AC174" s="47" t="e">
        <f>SUMIFS(#REF!,#REF!,'Graph Tables'!$D174)</f>
        <v>#REF!</v>
      </c>
      <c r="AD174" s="47"/>
      <c r="AH174" s="47"/>
      <c r="AI174" s="101" t="e">
        <f t="shared" si="265"/>
        <v>#REF!</v>
      </c>
      <c r="AJ174" s="101" t="e">
        <f>AI174+COUNTIF(AI$2:$AI174,AI174)-1</f>
        <v>#REF!</v>
      </c>
      <c r="AK174" s="103" t="str">
        <f t="shared" si="213"/>
        <v>Poland</v>
      </c>
      <c r="AL174" s="71" t="e">
        <f t="shared" si="266"/>
        <v>#REF!</v>
      </c>
      <c r="AM174" s="45" t="e">
        <f t="shared" si="214"/>
        <v>#REF!</v>
      </c>
      <c r="AN174" s="45" t="e">
        <f t="shared" si="215"/>
        <v>#REF!</v>
      </c>
      <c r="AO174" s="45" t="e">
        <f t="shared" si="216"/>
        <v>#REF!</v>
      </c>
      <c r="AP174" s="45" t="e">
        <f t="shared" si="217"/>
        <v>#REF!</v>
      </c>
      <c r="AQ174" s="45" t="e">
        <f t="shared" si="218"/>
        <v>#REF!</v>
      </c>
      <c r="AR174" s="45" t="e">
        <f t="shared" si="219"/>
        <v>#REF!</v>
      </c>
      <c r="AS174" s="45" t="e">
        <f t="shared" si="220"/>
        <v>#REF!</v>
      </c>
      <c r="AT174" s="45" t="e">
        <f t="shared" si="221"/>
        <v>#REF!</v>
      </c>
      <c r="AU174" s="45" t="e">
        <f t="shared" si="222"/>
        <v>#REF!</v>
      </c>
      <c r="AV174" s="45" t="e">
        <f t="shared" si="223"/>
        <v>#REF!</v>
      </c>
      <c r="AW174" s="45" t="e">
        <f t="shared" si="224"/>
        <v>#REF!</v>
      </c>
      <c r="AX174" s="45" t="e">
        <f t="shared" si="225"/>
        <v>#REF!</v>
      </c>
      <c r="AY174" s="45" t="e">
        <f t="shared" si="226"/>
        <v>#REF!</v>
      </c>
      <c r="AZ174" s="45" t="e">
        <f t="shared" si="227"/>
        <v>#REF!</v>
      </c>
      <c r="BA174" s="45" t="e">
        <f t="shared" si="228"/>
        <v>#REF!</v>
      </c>
      <c r="BB174" s="45" t="e">
        <f t="shared" si="229"/>
        <v>#REF!</v>
      </c>
      <c r="BC174" s="45" t="e">
        <f t="shared" si="230"/>
        <v>#REF!</v>
      </c>
      <c r="BD174" s="45" t="e">
        <f t="shared" si="231"/>
        <v>#REF!</v>
      </c>
      <c r="BE174" s="45" t="e">
        <f t="shared" si="232"/>
        <v>#REF!</v>
      </c>
      <c r="BF174" s="45" t="e">
        <f t="shared" si="233"/>
        <v>#REF!</v>
      </c>
      <c r="BG174" s="45" t="e">
        <f t="shared" si="234"/>
        <v>#REF!</v>
      </c>
      <c r="BH174" s="45" t="e">
        <f t="shared" si="235"/>
        <v>#REF!</v>
      </c>
      <c r="BI174" s="45" t="e">
        <f t="shared" si="236"/>
        <v>#REF!</v>
      </c>
      <c r="BJ174" s="45" t="e">
        <f t="shared" si="237"/>
        <v>#REF!</v>
      </c>
      <c r="BK174" s="45"/>
      <c r="CN174" s="106" t="e">
        <f t="shared" si="267"/>
        <v>#REF!</v>
      </c>
      <c r="CO174" s="106">
        <v>173</v>
      </c>
      <c r="CP174" s="101" t="e">
        <f t="shared" si="268"/>
        <v>#REF!</v>
      </c>
      <c r="CQ174" s="101" t="e">
        <f>CP174+COUNTIF($CP$2:CP174,CP174)-1</f>
        <v>#REF!</v>
      </c>
      <c r="CR174" s="103" t="str">
        <f t="shared" si="238"/>
        <v>Poland</v>
      </c>
      <c r="CS174" s="71" t="e">
        <f t="shared" si="269"/>
        <v>#REF!</v>
      </c>
      <c r="CT174" s="45" t="e">
        <f t="shared" si="239"/>
        <v>#REF!</v>
      </c>
      <c r="CU174" s="45" t="e">
        <f t="shared" si="240"/>
        <v>#REF!</v>
      </c>
      <c r="CV174" s="45" t="e">
        <f t="shared" si="241"/>
        <v>#REF!</v>
      </c>
      <c r="CW174" s="45" t="e">
        <f t="shared" si="242"/>
        <v>#REF!</v>
      </c>
      <c r="CX174" s="45" t="e">
        <f t="shared" si="243"/>
        <v>#REF!</v>
      </c>
      <c r="CY174" s="45" t="e">
        <f t="shared" si="244"/>
        <v>#REF!</v>
      </c>
      <c r="CZ174" s="45" t="e">
        <f t="shared" si="245"/>
        <v>#REF!</v>
      </c>
      <c r="DA174" s="45" t="e">
        <f t="shared" si="246"/>
        <v>#REF!</v>
      </c>
      <c r="DB174" s="45" t="e">
        <f t="shared" si="247"/>
        <v>#REF!</v>
      </c>
      <c r="DC174" s="45" t="e">
        <f t="shared" si="248"/>
        <v>#REF!</v>
      </c>
      <c r="DD174" s="45" t="e">
        <f t="shared" si="249"/>
        <v>#REF!</v>
      </c>
      <c r="DE174" s="45" t="e">
        <f t="shared" si="250"/>
        <v>#REF!</v>
      </c>
      <c r="DF174" s="45" t="e">
        <f t="shared" si="251"/>
        <v>#REF!</v>
      </c>
      <c r="DG174" s="45" t="e">
        <f t="shared" si="252"/>
        <v>#REF!</v>
      </c>
      <c r="DH174" s="45" t="e">
        <f t="shared" si="253"/>
        <v>#REF!</v>
      </c>
      <c r="DI174" s="45" t="e">
        <f t="shared" si="254"/>
        <v>#REF!</v>
      </c>
      <c r="DJ174" s="45" t="e">
        <f t="shared" si="255"/>
        <v>#REF!</v>
      </c>
      <c r="DK174" s="45" t="e">
        <f t="shared" si="256"/>
        <v>#REF!</v>
      </c>
      <c r="DL174" s="45" t="e">
        <f t="shared" si="257"/>
        <v>#REF!</v>
      </c>
      <c r="DM174" s="45" t="e">
        <f t="shared" si="258"/>
        <v>#REF!</v>
      </c>
      <c r="DN174" s="45" t="e">
        <f t="shared" si="259"/>
        <v>#REF!</v>
      </c>
      <c r="DO174" s="45" t="e">
        <f t="shared" si="260"/>
        <v>#REF!</v>
      </c>
      <c r="DP174" s="45" t="e">
        <f t="shared" si="261"/>
        <v>#REF!</v>
      </c>
      <c r="DQ174" s="45" t="e">
        <f t="shared" si="262"/>
        <v>#REF!</v>
      </c>
    </row>
    <row r="175" spans="1:121">
      <c r="A175" s="101">
        <v>174</v>
      </c>
      <c r="B175" s="135" t="e">
        <f t="shared" si="263"/>
        <v>#REF!</v>
      </c>
      <c r="C175" s="136" t="e">
        <f>B175+COUNTIF(B$2:$B175,B175)-1</f>
        <v>#REF!</v>
      </c>
      <c r="D175" s="137" t="str">
        <f>Tables!AI175</f>
        <v>Portugal</v>
      </c>
      <c r="E175" s="138" t="e">
        <f t="shared" si="264"/>
        <v>#REF!</v>
      </c>
      <c r="F175" s="47" t="e">
        <f>SUMIFS(#REF!,#REF!,'Graph Tables'!$D175)</f>
        <v>#REF!</v>
      </c>
      <c r="G175" s="47" t="e">
        <f>SUMIFS(#REF!,#REF!,'Graph Tables'!$D175)</f>
        <v>#REF!</v>
      </c>
      <c r="H175" s="47" t="e">
        <f>SUMIFS(#REF!,#REF!,'Graph Tables'!$D175)</f>
        <v>#REF!</v>
      </c>
      <c r="I175" s="47" t="e">
        <f>SUMIFS(#REF!,#REF!,'Graph Tables'!$D175)</f>
        <v>#REF!</v>
      </c>
      <c r="J175" s="47" t="e">
        <f>SUMIFS(#REF!,#REF!,'Graph Tables'!$D175)</f>
        <v>#REF!</v>
      </c>
      <c r="K175" s="47" t="e">
        <f>SUMIFS(#REF!,#REF!,'Graph Tables'!$D175)</f>
        <v>#REF!</v>
      </c>
      <c r="L175" s="47" t="e">
        <f>SUMIFS(#REF!,#REF!,'Graph Tables'!$D175)</f>
        <v>#REF!</v>
      </c>
      <c r="M175" s="47" t="e">
        <f>SUMIFS(#REF!,#REF!,'Graph Tables'!$D175)</f>
        <v>#REF!</v>
      </c>
      <c r="N175" s="47" t="e">
        <f>SUMIFS(#REF!,#REF!,'Graph Tables'!$D175)</f>
        <v>#REF!</v>
      </c>
      <c r="O175" s="47" t="e">
        <f>SUMIFS(#REF!,#REF!,'Graph Tables'!$D175)</f>
        <v>#REF!</v>
      </c>
      <c r="P175" s="47" t="e">
        <f>SUMIFS(#REF!,#REF!,'Graph Tables'!$D175)</f>
        <v>#REF!</v>
      </c>
      <c r="Q175" s="47" t="e">
        <f>SUMIFS(#REF!,#REF!,'Graph Tables'!$D175)</f>
        <v>#REF!</v>
      </c>
      <c r="R175" s="47" t="e">
        <f>SUMIFS(#REF!,#REF!,'Graph Tables'!$D175)</f>
        <v>#REF!</v>
      </c>
      <c r="S175" s="47" t="e">
        <f>SUMIFS(#REF!,#REF!,'Graph Tables'!$D175)</f>
        <v>#REF!</v>
      </c>
      <c r="T175" s="47" t="e">
        <f>SUMIFS(#REF!,#REF!,'Graph Tables'!$D175)</f>
        <v>#REF!</v>
      </c>
      <c r="U175" s="47" t="e">
        <f>SUMIFS(#REF!,#REF!,'Graph Tables'!$D175)</f>
        <v>#REF!</v>
      </c>
      <c r="V175" s="47" t="e">
        <f>SUMIFS(#REF!,#REF!,'Graph Tables'!$D175)</f>
        <v>#REF!</v>
      </c>
      <c r="W175" s="47" t="e">
        <f>SUMIFS(#REF!,#REF!,'Graph Tables'!$D175)</f>
        <v>#REF!</v>
      </c>
      <c r="X175" s="47" t="e">
        <f>SUMIFS(#REF!,#REF!,'Graph Tables'!$D175)</f>
        <v>#REF!</v>
      </c>
      <c r="Y175" s="47" t="e">
        <f>SUMIFS(#REF!,#REF!,'Graph Tables'!$D175)</f>
        <v>#REF!</v>
      </c>
      <c r="Z175" s="47" t="e">
        <f>SUMIFS(#REF!,#REF!,'Graph Tables'!$D175)</f>
        <v>#REF!</v>
      </c>
      <c r="AA175" s="47" t="e">
        <f>SUMIFS(#REF!,#REF!,'Graph Tables'!$D175)</f>
        <v>#REF!</v>
      </c>
      <c r="AB175" s="47" t="e">
        <f>SUMIFS(#REF!,#REF!,'Graph Tables'!$D175)</f>
        <v>#REF!</v>
      </c>
      <c r="AC175" s="47" t="e">
        <f>SUMIFS(#REF!,#REF!,'Graph Tables'!$D175)</f>
        <v>#REF!</v>
      </c>
      <c r="AD175" s="47"/>
      <c r="AH175" s="47"/>
      <c r="AI175" s="101" t="e">
        <f t="shared" si="265"/>
        <v>#REF!</v>
      </c>
      <c r="AJ175" s="101" t="e">
        <f>AI175+COUNTIF(AI$2:$AI175,AI175)-1</f>
        <v>#REF!</v>
      </c>
      <c r="AK175" s="103" t="str">
        <f t="shared" si="213"/>
        <v>Portugal</v>
      </c>
      <c r="AL175" s="71" t="e">
        <f t="shared" si="266"/>
        <v>#REF!</v>
      </c>
      <c r="AM175" s="45" t="e">
        <f t="shared" si="214"/>
        <v>#REF!</v>
      </c>
      <c r="AN175" s="45" t="e">
        <f t="shared" si="215"/>
        <v>#REF!</v>
      </c>
      <c r="AO175" s="45" t="e">
        <f t="shared" si="216"/>
        <v>#REF!</v>
      </c>
      <c r="AP175" s="45" t="e">
        <f t="shared" si="217"/>
        <v>#REF!</v>
      </c>
      <c r="AQ175" s="45" t="e">
        <f t="shared" si="218"/>
        <v>#REF!</v>
      </c>
      <c r="AR175" s="45" t="e">
        <f t="shared" si="219"/>
        <v>#REF!</v>
      </c>
      <c r="AS175" s="45" t="e">
        <f t="shared" si="220"/>
        <v>#REF!</v>
      </c>
      <c r="AT175" s="45" t="e">
        <f t="shared" si="221"/>
        <v>#REF!</v>
      </c>
      <c r="AU175" s="45" t="e">
        <f t="shared" si="222"/>
        <v>#REF!</v>
      </c>
      <c r="AV175" s="45" t="e">
        <f t="shared" si="223"/>
        <v>#REF!</v>
      </c>
      <c r="AW175" s="45" t="e">
        <f t="shared" si="224"/>
        <v>#REF!</v>
      </c>
      <c r="AX175" s="45" t="e">
        <f t="shared" si="225"/>
        <v>#REF!</v>
      </c>
      <c r="AY175" s="45" t="e">
        <f t="shared" si="226"/>
        <v>#REF!</v>
      </c>
      <c r="AZ175" s="45" t="e">
        <f t="shared" si="227"/>
        <v>#REF!</v>
      </c>
      <c r="BA175" s="45" t="e">
        <f t="shared" si="228"/>
        <v>#REF!</v>
      </c>
      <c r="BB175" s="45" t="e">
        <f t="shared" si="229"/>
        <v>#REF!</v>
      </c>
      <c r="BC175" s="45" t="e">
        <f t="shared" si="230"/>
        <v>#REF!</v>
      </c>
      <c r="BD175" s="45" t="e">
        <f t="shared" si="231"/>
        <v>#REF!</v>
      </c>
      <c r="BE175" s="45" t="e">
        <f t="shared" si="232"/>
        <v>#REF!</v>
      </c>
      <c r="BF175" s="45" t="e">
        <f t="shared" si="233"/>
        <v>#REF!</v>
      </c>
      <c r="BG175" s="45" t="e">
        <f t="shared" si="234"/>
        <v>#REF!</v>
      </c>
      <c r="BH175" s="45" t="e">
        <f t="shared" si="235"/>
        <v>#REF!</v>
      </c>
      <c r="BI175" s="45" t="e">
        <f t="shared" si="236"/>
        <v>#REF!</v>
      </c>
      <c r="BJ175" s="45" t="e">
        <f t="shared" si="237"/>
        <v>#REF!</v>
      </c>
      <c r="BK175" s="45"/>
      <c r="CN175" s="106" t="e">
        <f t="shared" si="267"/>
        <v>#REF!</v>
      </c>
      <c r="CO175" s="106">
        <v>174</v>
      </c>
      <c r="CP175" s="101" t="e">
        <f t="shared" si="268"/>
        <v>#REF!</v>
      </c>
      <c r="CQ175" s="101" t="e">
        <f>CP175+COUNTIF($CP$2:CP175,CP175)-1</f>
        <v>#REF!</v>
      </c>
      <c r="CR175" s="103" t="str">
        <f t="shared" si="238"/>
        <v>Portugal</v>
      </c>
      <c r="CS175" s="71" t="e">
        <f t="shared" si="269"/>
        <v>#REF!</v>
      </c>
      <c r="CT175" s="45" t="e">
        <f t="shared" si="239"/>
        <v>#REF!</v>
      </c>
      <c r="CU175" s="45" t="e">
        <f t="shared" si="240"/>
        <v>#REF!</v>
      </c>
      <c r="CV175" s="45" t="e">
        <f t="shared" si="241"/>
        <v>#REF!</v>
      </c>
      <c r="CW175" s="45" t="e">
        <f t="shared" si="242"/>
        <v>#REF!</v>
      </c>
      <c r="CX175" s="45" t="e">
        <f t="shared" si="243"/>
        <v>#REF!</v>
      </c>
      <c r="CY175" s="45" t="e">
        <f t="shared" si="244"/>
        <v>#REF!</v>
      </c>
      <c r="CZ175" s="45" t="e">
        <f t="shared" si="245"/>
        <v>#REF!</v>
      </c>
      <c r="DA175" s="45" t="e">
        <f t="shared" si="246"/>
        <v>#REF!</v>
      </c>
      <c r="DB175" s="45" t="e">
        <f t="shared" si="247"/>
        <v>#REF!</v>
      </c>
      <c r="DC175" s="45" t="e">
        <f t="shared" si="248"/>
        <v>#REF!</v>
      </c>
      <c r="DD175" s="45" t="e">
        <f t="shared" si="249"/>
        <v>#REF!</v>
      </c>
      <c r="DE175" s="45" t="e">
        <f t="shared" si="250"/>
        <v>#REF!</v>
      </c>
      <c r="DF175" s="45" t="e">
        <f t="shared" si="251"/>
        <v>#REF!</v>
      </c>
      <c r="DG175" s="45" t="e">
        <f t="shared" si="252"/>
        <v>#REF!</v>
      </c>
      <c r="DH175" s="45" t="e">
        <f t="shared" si="253"/>
        <v>#REF!</v>
      </c>
      <c r="DI175" s="45" t="e">
        <f t="shared" si="254"/>
        <v>#REF!</v>
      </c>
      <c r="DJ175" s="45" t="e">
        <f t="shared" si="255"/>
        <v>#REF!</v>
      </c>
      <c r="DK175" s="45" t="e">
        <f t="shared" si="256"/>
        <v>#REF!</v>
      </c>
      <c r="DL175" s="45" t="e">
        <f t="shared" si="257"/>
        <v>#REF!</v>
      </c>
      <c r="DM175" s="45" t="e">
        <f t="shared" si="258"/>
        <v>#REF!</v>
      </c>
      <c r="DN175" s="45" t="e">
        <f t="shared" si="259"/>
        <v>#REF!</v>
      </c>
      <c r="DO175" s="45" t="e">
        <f t="shared" si="260"/>
        <v>#REF!</v>
      </c>
      <c r="DP175" s="45" t="e">
        <f t="shared" si="261"/>
        <v>#REF!</v>
      </c>
      <c r="DQ175" s="45" t="e">
        <f t="shared" si="262"/>
        <v>#REF!</v>
      </c>
    </row>
    <row r="176" spans="1:121">
      <c r="A176" s="101">
        <v>175</v>
      </c>
      <c r="B176" s="135" t="e">
        <f t="shared" si="263"/>
        <v>#REF!</v>
      </c>
      <c r="C176" s="136" t="e">
        <f>B176+COUNTIF(B$2:$B176,B176)-1</f>
        <v>#REF!</v>
      </c>
      <c r="D176" s="137" t="str">
        <f>Tables!AI176</f>
        <v>Puerto Rico</v>
      </c>
      <c r="E176" s="138" t="e">
        <f t="shared" si="264"/>
        <v>#REF!</v>
      </c>
      <c r="F176" s="47" t="e">
        <f>SUMIFS(#REF!,#REF!,'Graph Tables'!$D176)</f>
        <v>#REF!</v>
      </c>
      <c r="G176" s="47" t="e">
        <f>SUMIFS(#REF!,#REF!,'Graph Tables'!$D176)</f>
        <v>#REF!</v>
      </c>
      <c r="H176" s="47" t="e">
        <f>SUMIFS(#REF!,#REF!,'Graph Tables'!$D176)</f>
        <v>#REF!</v>
      </c>
      <c r="I176" s="47" t="e">
        <f>SUMIFS(#REF!,#REF!,'Graph Tables'!$D176)</f>
        <v>#REF!</v>
      </c>
      <c r="J176" s="47" t="e">
        <f>SUMIFS(#REF!,#REF!,'Graph Tables'!$D176)</f>
        <v>#REF!</v>
      </c>
      <c r="K176" s="47" t="e">
        <f>SUMIFS(#REF!,#REF!,'Graph Tables'!$D176)</f>
        <v>#REF!</v>
      </c>
      <c r="L176" s="47" t="e">
        <f>SUMIFS(#REF!,#REF!,'Graph Tables'!$D176)</f>
        <v>#REF!</v>
      </c>
      <c r="M176" s="47" t="e">
        <f>SUMIFS(#REF!,#REF!,'Graph Tables'!$D176)</f>
        <v>#REF!</v>
      </c>
      <c r="N176" s="47" t="e">
        <f>SUMIFS(#REF!,#REF!,'Graph Tables'!$D176)</f>
        <v>#REF!</v>
      </c>
      <c r="O176" s="47" t="e">
        <f>SUMIFS(#REF!,#REF!,'Graph Tables'!$D176)</f>
        <v>#REF!</v>
      </c>
      <c r="P176" s="47" t="e">
        <f>SUMIFS(#REF!,#REF!,'Graph Tables'!$D176)</f>
        <v>#REF!</v>
      </c>
      <c r="Q176" s="47" t="e">
        <f>SUMIFS(#REF!,#REF!,'Graph Tables'!$D176)</f>
        <v>#REF!</v>
      </c>
      <c r="R176" s="47" t="e">
        <f>SUMIFS(#REF!,#REF!,'Graph Tables'!$D176)</f>
        <v>#REF!</v>
      </c>
      <c r="S176" s="47" t="e">
        <f>SUMIFS(#REF!,#REF!,'Graph Tables'!$D176)</f>
        <v>#REF!</v>
      </c>
      <c r="T176" s="47" t="e">
        <f>SUMIFS(#REF!,#REF!,'Graph Tables'!$D176)</f>
        <v>#REF!</v>
      </c>
      <c r="U176" s="47" t="e">
        <f>SUMIFS(#REF!,#REF!,'Graph Tables'!$D176)</f>
        <v>#REF!</v>
      </c>
      <c r="V176" s="47" t="e">
        <f>SUMIFS(#REF!,#REF!,'Graph Tables'!$D176)</f>
        <v>#REF!</v>
      </c>
      <c r="W176" s="47" t="e">
        <f>SUMIFS(#REF!,#REF!,'Graph Tables'!$D176)</f>
        <v>#REF!</v>
      </c>
      <c r="X176" s="47" t="e">
        <f>SUMIFS(#REF!,#REF!,'Graph Tables'!$D176)</f>
        <v>#REF!</v>
      </c>
      <c r="Y176" s="47" t="e">
        <f>SUMIFS(#REF!,#REF!,'Graph Tables'!$D176)</f>
        <v>#REF!</v>
      </c>
      <c r="Z176" s="47" t="e">
        <f>SUMIFS(#REF!,#REF!,'Graph Tables'!$D176)</f>
        <v>#REF!</v>
      </c>
      <c r="AA176" s="47" t="e">
        <f>SUMIFS(#REF!,#REF!,'Graph Tables'!$D176)</f>
        <v>#REF!</v>
      </c>
      <c r="AB176" s="47" t="e">
        <f>SUMIFS(#REF!,#REF!,'Graph Tables'!$D176)</f>
        <v>#REF!</v>
      </c>
      <c r="AC176" s="47" t="e">
        <f>SUMIFS(#REF!,#REF!,'Graph Tables'!$D176)</f>
        <v>#REF!</v>
      </c>
      <c r="AD176" s="47"/>
      <c r="AH176" s="47"/>
      <c r="AI176" s="101" t="e">
        <f t="shared" si="265"/>
        <v>#REF!</v>
      </c>
      <c r="AJ176" s="101" t="e">
        <f>AI176+COUNTIF(AI$2:$AI176,AI176)-1</f>
        <v>#REF!</v>
      </c>
      <c r="AK176" s="103" t="str">
        <f t="shared" si="213"/>
        <v>Puerto Rico</v>
      </c>
      <c r="AL176" s="71" t="e">
        <f t="shared" si="266"/>
        <v>#REF!</v>
      </c>
      <c r="AM176" s="45" t="e">
        <f t="shared" si="214"/>
        <v>#REF!</v>
      </c>
      <c r="AN176" s="45" t="e">
        <f t="shared" si="215"/>
        <v>#REF!</v>
      </c>
      <c r="AO176" s="45" t="e">
        <f t="shared" si="216"/>
        <v>#REF!</v>
      </c>
      <c r="AP176" s="45" t="e">
        <f t="shared" si="217"/>
        <v>#REF!</v>
      </c>
      <c r="AQ176" s="45" t="e">
        <f t="shared" si="218"/>
        <v>#REF!</v>
      </c>
      <c r="AR176" s="45" t="e">
        <f t="shared" si="219"/>
        <v>#REF!</v>
      </c>
      <c r="AS176" s="45" t="e">
        <f t="shared" si="220"/>
        <v>#REF!</v>
      </c>
      <c r="AT176" s="45" t="e">
        <f t="shared" si="221"/>
        <v>#REF!</v>
      </c>
      <c r="AU176" s="45" t="e">
        <f t="shared" si="222"/>
        <v>#REF!</v>
      </c>
      <c r="AV176" s="45" t="e">
        <f t="shared" si="223"/>
        <v>#REF!</v>
      </c>
      <c r="AW176" s="45" t="e">
        <f t="shared" si="224"/>
        <v>#REF!</v>
      </c>
      <c r="AX176" s="45" t="e">
        <f t="shared" si="225"/>
        <v>#REF!</v>
      </c>
      <c r="AY176" s="45" t="e">
        <f t="shared" si="226"/>
        <v>#REF!</v>
      </c>
      <c r="AZ176" s="45" t="e">
        <f t="shared" si="227"/>
        <v>#REF!</v>
      </c>
      <c r="BA176" s="45" t="e">
        <f t="shared" si="228"/>
        <v>#REF!</v>
      </c>
      <c r="BB176" s="45" t="e">
        <f t="shared" si="229"/>
        <v>#REF!</v>
      </c>
      <c r="BC176" s="45" t="e">
        <f t="shared" si="230"/>
        <v>#REF!</v>
      </c>
      <c r="BD176" s="45" t="e">
        <f t="shared" si="231"/>
        <v>#REF!</v>
      </c>
      <c r="BE176" s="45" t="e">
        <f t="shared" si="232"/>
        <v>#REF!</v>
      </c>
      <c r="BF176" s="45" t="e">
        <f t="shared" si="233"/>
        <v>#REF!</v>
      </c>
      <c r="BG176" s="45" t="e">
        <f t="shared" si="234"/>
        <v>#REF!</v>
      </c>
      <c r="BH176" s="45" t="e">
        <f t="shared" si="235"/>
        <v>#REF!</v>
      </c>
      <c r="BI176" s="45" t="e">
        <f t="shared" si="236"/>
        <v>#REF!</v>
      </c>
      <c r="BJ176" s="45" t="e">
        <f t="shared" si="237"/>
        <v>#REF!</v>
      </c>
      <c r="BK176" s="45"/>
      <c r="CN176" s="106" t="e">
        <f t="shared" si="267"/>
        <v>#REF!</v>
      </c>
      <c r="CO176" s="106">
        <v>175</v>
      </c>
      <c r="CP176" s="101" t="e">
        <f t="shared" si="268"/>
        <v>#REF!</v>
      </c>
      <c r="CQ176" s="101" t="e">
        <f>CP176+COUNTIF($CP$2:CP176,CP176)-1</f>
        <v>#REF!</v>
      </c>
      <c r="CR176" s="103" t="str">
        <f t="shared" si="238"/>
        <v>Puerto Rico</v>
      </c>
      <c r="CS176" s="71" t="e">
        <f t="shared" si="269"/>
        <v>#REF!</v>
      </c>
      <c r="CT176" s="45" t="e">
        <f t="shared" si="239"/>
        <v>#REF!</v>
      </c>
      <c r="CU176" s="45" t="e">
        <f t="shared" si="240"/>
        <v>#REF!</v>
      </c>
      <c r="CV176" s="45" t="e">
        <f t="shared" si="241"/>
        <v>#REF!</v>
      </c>
      <c r="CW176" s="45" t="e">
        <f t="shared" si="242"/>
        <v>#REF!</v>
      </c>
      <c r="CX176" s="45" t="e">
        <f t="shared" si="243"/>
        <v>#REF!</v>
      </c>
      <c r="CY176" s="45" t="e">
        <f t="shared" si="244"/>
        <v>#REF!</v>
      </c>
      <c r="CZ176" s="45" t="e">
        <f t="shared" si="245"/>
        <v>#REF!</v>
      </c>
      <c r="DA176" s="45" t="e">
        <f t="shared" si="246"/>
        <v>#REF!</v>
      </c>
      <c r="DB176" s="45" t="e">
        <f t="shared" si="247"/>
        <v>#REF!</v>
      </c>
      <c r="DC176" s="45" t="e">
        <f t="shared" si="248"/>
        <v>#REF!</v>
      </c>
      <c r="DD176" s="45" t="e">
        <f t="shared" si="249"/>
        <v>#REF!</v>
      </c>
      <c r="DE176" s="45" t="e">
        <f t="shared" si="250"/>
        <v>#REF!</v>
      </c>
      <c r="DF176" s="45" t="e">
        <f t="shared" si="251"/>
        <v>#REF!</v>
      </c>
      <c r="DG176" s="45" t="e">
        <f t="shared" si="252"/>
        <v>#REF!</v>
      </c>
      <c r="DH176" s="45" t="e">
        <f t="shared" si="253"/>
        <v>#REF!</v>
      </c>
      <c r="DI176" s="45" t="e">
        <f t="shared" si="254"/>
        <v>#REF!</v>
      </c>
      <c r="DJ176" s="45" t="e">
        <f t="shared" si="255"/>
        <v>#REF!</v>
      </c>
      <c r="DK176" s="45" t="e">
        <f t="shared" si="256"/>
        <v>#REF!</v>
      </c>
      <c r="DL176" s="45" t="e">
        <f t="shared" si="257"/>
        <v>#REF!</v>
      </c>
      <c r="DM176" s="45" t="e">
        <f t="shared" si="258"/>
        <v>#REF!</v>
      </c>
      <c r="DN176" s="45" t="e">
        <f t="shared" si="259"/>
        <v>#REF!</v>
      </c>
      <c r="DO176" s="45" t="e">
        <f t="shared" si="260"/>
        <v>#REF!</v>
      </c>
      <c r="DP176" s="45" t="e">
        <f t="shared" si="261"/>
        <v>#REF!</v>
      </c>
      <c r="DQ176" s="45" t="e">
        <f t="shared" si="262"/>
        <v>#REF!</v>
      </c>
    </row>
    <row r="177" spans="1:121">
      <c r="A177" s="101">
        <v>176</v>
      </c>
      <c r="B177" s="135" t="e">
        <f t="shared" si="263"/>
        <v>#REF!</v>
      </c>
      <c r="C177" s="136" t="e">
        <f>B177+COUNTIF(B$2:$B177,B177)-1</f>
        <v>#REF!</v>
      </c>
      <c r="D177" s="137" t="str">
        <f>Tables!AI177</f>
        <v>Qatar</v>
      </c>
      <c r="E177" s="138" t="e">
        <f t="shared" si="264"/>
        <v>#REF!</v>
      </c>
      <c r="F177" s="47" t="e">
        <f>SUMIFS(#REF!,#REF!,'Graph Tables'!$D177)</f>
        <v>#REF!</v>
      </c>
      <c r="G177" s="47" t="e">
        <f>SUMIFS(#REF!,#REF!,'Graph Tables'!$D177)</f>
        <v>#REF!</v>
      </c>
      <c r="H177" s="47" t="e">
        <f>SUMIFS(#REF!,#REF!,'Graph Tables'!$D177)</f>
        <v>#REF!</v>
      </c>
      <c r="I177" s="47" t="e">
        <f>SUMIFS(#REF!,#REF!,'Graph Tables'!$D177)</f>
        <v>#REF!</v>
      </c>
      <c r="J177" s="47" t="e">
        <f>SUMIFS(#REF!,#REF!,'Graph Tables'!$D177)</f>
        <v>#REF!</v>
      </c>
      <c r="K177" s="47" t="e">
        <f>SUMIFS(#REF!,#REF!,'Graph Tables'!$D177)</f>
        <v>#REF!</v>
      </c>
      <c r="L177" s="47" t="e">
        <f>SUMIFS(#REF!,#REF!,'Graph Tables'!$D177)</f>
        <v>#REF!</v>
      </c>
      <c r="M177" s="47" t="e">
        <f>SUMIFS(#REF!,#REF!,'Graph Tables'!$D177)</f>
        <v>#REF!</v>
      </c>
      <c r="N177" s="47" t="e">
        <f>SUMIFS(#REF!,#REF!,'Graph Tables'!$D177)</f>
        <v>#REF!</v>
      </c>
      <c r="O177" s="47" t="e">
        <f>SUMIFS(#REF!,#REF!,'Graph Tables'!$D177)</f>
        <v>#REF!</v>
      </c>
      <c r="P177" s="47" t="e">
        <f>SUMIFS(#REF!,#REF!,'Graph Tables'!$D177)</f>
        <v>#REF!</v>
      </c>
      <c r="Q177" s="47" t="e">
        <f>SUMIFS(#REF!,#REF!,'Graph Tables'!$D177)</f>
        <v>#REF!</v>
      </c>
      <c r="R177" s="47" t="e">
        <f>SUMIFS(#REF!,#REF!,'Graph Tables'!$D177)</f>
        <v>#REF!</v>
      </c>
      <c r="S177" s="47" t="e">
        <f>SUMIFS(#REF!,#REF!,'Graph Tables'!$D177)</f>
        <v>#REF!</v>
      </c>
      <c r="T177" s="47" t="e">
        <f>SUMIFS(#REF!,#REF!,'Graph Tables'!$D177)</f>
        <v>#REF!</v>
      </c>
      <c r="U177" s="47" t="e">
        <f>SUMIFS(#REF!,#REF!,'Graph Tables'!$D177)</f>
        <v>#REF!</v>
      </c>
      <c r="V177" s="47" t="e">
        <f>SUMIFS(#REF!,#REF!,'Graph Tables'!$D177)</f>
        <v>#REF!</v>
      </c>
      <c r="W177" s="47" t="e">
        <f>SUMIFS(#REF!,#REF!,'Graph Tables'!$D177)</f>
        <v>#REF!</v>
      </c>
      <c r="X177" s="47" t="e">
        <f>SUMIFS(#REF!,#REF!,'Graph Tables'!$D177)</f>
        <v>#REF!</v>
      </c>
      <c r="Y177" s="47" t="e">
        <f>SUMIFS(#REF!,#REF!,'Graph Tables'!$D177)</f>
        <v>#REF!</v>
      </c>
      <c r="Z177" s="47" t="e">
        <f>SUMIFS(#REF!,#REF!,'Graph Tables'!$D177)</f>
        <v>#REF!</v>
      </c>
      <c r="AA177" s="47" t="e">
        <f>SUMIFS(#REF!,#REF!,'Graph Tables'!$D177)</f>
        <v>#REF!</v>
      </c>
      <c r="AB177" s="47" t="e">
        <f>SUMIFS(#REF!,#REF!,'Graph Tables'!$D177)</f>
        <v>#REF!</v>
      </c>
      <c r="AC177" s="47" t="e">
        <f>SUMIFS(#REF!,#REF!,'Graph Tables'!$D177)</f>
        <v>#REF!</v>
      </c>
      <c r="AD177" s="47"/>
      <c r="AH177" s="47"/>
      <c r="AI177" s="101" t="e">
        <f t="shared" si="265"/>
        <v>#REF!</v>
      </c>
      <c r="AJ177" s="101" t="e">
        <f>AI177+COUNTIF(AI$2:$AI177,AI177)-1</f>
        <v>#REF!</v>
      </c>
      <c r="AK177" s="103" t="str">
        <f t="shared" si="213"/>
        <v>Qatar</v>
      </c>
      <c r="AL177" s="71" t="e">
        <f t="shared" si="266"/>
        <v>#REF!</v>
      </c>
      <c r="AM177" s="45" t="e">
        <f t="shared" si="214"/>
        <v>#REF!</v>
      </c>
      <c r="AN177" s="45" t="e">
        <f t="shared" si="215"/>
        <v>#REF!</v>
      </c>
      <c r="AO177" s="45" t="e">
        <f t="shared" si="216"/>
        <v>#REF!</v>
      </c>
      <c r="AP177" s="45" t="e">
        <f t="shared" si="217"/>
        <v>#REF!</v>
      </c>
      <c r="AQ177" s="45" t="e">
        <f t="shared" si="218"/>
        <v>#REF!</v>
      </c>
      <c r="AR177" s="45" t="e">
        <f t="shared" si="219"/>
        <v>#REF!</v>
      </c>
      <c r="AS177" s="45" t="e">
        <f t="shared" si="220"/>
        <v>#REF!</v>
      </c>
      <c r="AT177" s="45" t="e">
        <f t="shared" si="221"/>
        <v>#REF!</v>
      </c>
      <c r="AU177" s="45" t="e">
        <f t="shared" si="222"/>
        <v>#REF!</v>
      </c>
      <c r="AV177" s="45" t="e">
        <f t="shared" si="223"/>
        <v>#REF!</v>
      </c>
      <c r="AW177" s="45" t="e">
        <f t="shared" si="224"/>
        <v>#REF!</v>
      </c>
      <c r="AX177" s="45" t="e">
        <f t="shared" si="225"/>
        <v>#REF!</v>
      </c>
      <c r="AY177" s="45" t="e">
        <f t="shared" si="226"/>
        <v>#REF!</v>
      </c>
      <c r="AZ177" s="45" t="e">
        <f t="shared" si="227"/>
        <v>#REF!</v>
      </c>
      <c r="BA177" s="45" t="e">
        <f t="shared" si="228"/>
        <v>#REF!</v>
      </c>
      <c r="BB177" s="45" t="e">
        <f t="shared" si="229"/>
        <v>#REF!</v>
      </c>
      <c r="BC177" s="45" t="e">
        <f t="shared" si="230"/>
        <v>#REF!</v>
      </c>
      <c r="BD177" s="45" t="e">
        <f t="shared" si="231"/>
        <v>#REF!</v>
      </c>
      <c r="BE177" s="45" t="e">
        <f t="shared" si="232"/>
        <v>#REF!</v>
      </c>
      <c r="BF177" s="45" t="e">
        <f t="shared" si="233"/>
        <v>#REF!</v>
      </c>
      <c r="BG177" s="45" t="e">
        <f t="shared" si="234"/>
        <v>#REF!</v>
      </c>
      <c r="BH177" s="45" t="e">
        <f t="shared" si="235"/>
        <v>#REF!</v>
      </c>
      <c r="BI177" s="45" t="e">
        <f t="shared" si="236"/>
        <v>#REF!</v>
      </c>
      <c r="BJ177" s="45" t="e">
        <f t="shared" si="237"/>
        <v>#REF!</v>
      </c>
      <c r="BK177" s="45"/>
      <c r="CN177" s="106" t="e">
        <f t="shared" si="267"/>
        <v>#REF!</v>
      </c>
      <c r="CO177" s="106">
        <v>176</v>
      </c>
      <c r="CP177" s="101" t="e">
        <f t="shared" si="268"/>
        <v>#REF!</v>
      </c>
      <c r="CQ177" s="101" t="e">
        <f>CP177+COUNTIF($CP$2:CP177,CP177)-1</f>
        <v>#REF!</v>
      </c>
      <c r="CR177" s="103" t="str">
        <f t="shared" si="238"/>
        <v>Qatar</v>
      </c>
      <c r="CS177" s="71" t="e">
        <f t="shared" si="269"/>
        <v>#REF!</v>
      </c>
      <c r="CT177" s="45" t="e">
        <f t="shared" si="239"/>
        <v>#REF!</v>
      </c>
      <c r="CU177" s="45" t="e">
        <f t="shared" si="240"/>
        <v>#REF!</v>
      </c>
      <c r="CV177" s="45" t="e">
        <f t="shared" si="241"/>
        <v>#REF!</v>
      </c>
      <c r="CW177" s="45" t="e">
        <f t="shared" si="242"/>
        <v>#REF!</v>
      </c>
      <c r="CX177" s="45" t="e">
        <f t="shared" si="243"/>
        <v>#REF!</v>
      </c>
      <c r="CY177" s="45" t="e">
        <f t="shared" si="244"/>
        <v>#REF!</v>
      </c>
      <c r="CZ177" s="45" t="e">
        <f t="shared" si="245"/>
        <v>#REF!</v>
      </c>
      <c r="DA177" s="45" t="e">
        <f t="shared" si="246"/>
        <v>#REF!</v>
      </c>
      <c r="DB177" s="45" t="e">
        <f t="shared" si="247"/>
        <v>#REF!</v>
      </c>
      <c r="DC177" s="45" t="e">
        <f t="shared" si="248"/>
        <v>#REF!</v>
      </c>
      <c r="DD177" s="45" t="e">
        <f t="shared" si="249"/>
        <v>#REF!</v>
      </c>
      <c r="DE177" s="45" t="e">
        <f t="shared" si="250"/>
        <v>#REF!</v>
      </c>
      <c r="DF177" s="45" t="e">
        <f t="shared" si="251"/>
        <v>#REF!</v>
      </c>
      <c r="DG177" s="45" t="e">
        <f t="shared" si="252"/>
        <v>#REF!</v>
      </c>
      <c r="DH177" s="45" t="e">
        <f t="shared" si="253"/>
        <v>#REF!</v>
      </c>
      <c r="DI177" s="45" t="e">
        <f t="shared" si="254"/>
        <v>#REF!</v>
      </c>
      <c r="DJ177" s="45" t="e">
        <f t="shared" si="255"/>
        <v>#REF!</v>
      </c>
      <c r="DK177" s="45" t="e">
        <f t="shared" si="256"/>
        <v>#REF!</v>
      </c>
      <c r="DL177" s="45" t="e">
        <f t="shared" si="257"/>
        <v>#REF!</v>
      </c>
      <c r="DM177" s="45" t="e">
        <f t="shared" si="258"/>
        <v>#REF!</v>
      </c>
      <c r="DN177" s="45" t="e">
        <f t="shared" si="259"/>
        <v>#REF!</v>
      </c>
      <c r="DO177" s="45" t="e">
        <f t="shared" si="260"/>
        <v>#REF!</v>
      </c>
      <c r="DP177" s="45" t="e">
        <f t="shared" si="261"/>
        <v>#REF!</v>
      </c>
      <c r="DQ177" s="45" t="e">
        <f t="shared" si="262"/>
        <v>#REF!</v>
      </c>
    </row>
    <row r="178" spans="1:121">
      <c r="A178" s="101">
        <v>177</v>
      </c>
      <c r="B178" s="135" t="e">
        <f t="shared" si="263"/>
        <v>#REF!</v>
      </c>
      <c r="C178" s="136" t="e">
        <f>B178+COUNTIF(B$2:$B178,B178)-1</f>
        <v>#REF!</v>
      </c>
      <c r="D178" s="137" t="str">
        <f>Tables!AI178</f>
        <v>Reunion</v>
      </c>
      <c r="E178" s="138" t="e">
        <f t="shared" si="264"/>
        <v>#REF!</v>
      </c>
      <c r="F178" s="47" t="e">
        <f>SUMIFS(#REF!,#REF!,'Graph Tables'!$D178)</f>
        <v>#REF!</v>
      </c>
      <c r="G178" s="47" t="e">
        <f>SUMIFS(#REF!,#REF!,'Graph Tables'!$D178)</f>
        <v>#REF!</v>
      </c>
      <c r="H178" s="47" t="e">
        <f>SUMIFS(#REF!,#REF!,'Graph Tables'!$D178)</f>
        <v>#REF!</v>
      </c>
      <c r="I178" s="47" t="e">
        <f>SUMIFS(#REF!,#REF!,'Graph Tables'!$D178)</f>
        <v>#REF!</v>
      </c>
      <c r="J178" s="47" t="e">
        <f>SUMIFS(#REF!,#REF!,'Graph Tables'!$D178)</f>
        <v>#REF!</v>
      </c>
      <c r="K178" s="47" t="e">
        <f>SUMIFS(#REF!,#REF!,'Graph Tables'!$D178)</f>
        <v>#REF!</v>
      </c>
      <c r="L178" s="47" t="e">
        <f>SUMIFS(#REF!,#REF!,'Graph Tables'!$D178)</f>
        <v>#REF!</v>
      </c>
      <c r="M178" s="47" t="e">
        <f>SUMIFS(#REF!,#REF!,'Graph Tables'!$D178)</f>
        <v>#REF!</v>
      </c>
      <c r="N178" s="47" t="e">
        <f>SUMIFS(#REF!,#REF!,'Graph Tables'!$D178)</f>
        <v>#REF!</v>
      </c>
      <c r="O178" s="47" t="e">
        <f>SUMIFS(#REF!,#REF!,'Graph Tables'!$D178)</f>
        <v>#REF!</v>
      </c>
      <c r="P178" s="47" t="e">
        <f>SUMIFS(#REF!,#REF!,'Graph Tables'!$D178)</f>
        <v>#REF!</v>
      </c>
      <c r="Q178" s="47" t="e">
        <f>SUMIFS(#REF!,#REF!,'Graph Tables'!$D178)</f>
        <v>#REF!</v>
      </c>
      <c r="R178" s="47" t="e">
        <f>SUMIFS(#REF!,#REF!,'Graph Tables'!$D178)</f>
        <v>#REF!</v>
      </c>
      <c r="S178" s="47" t="e">
        <f>SUMIFS(#REF!,#REF!,'Graph Tables'!$D178)</f>
        <v>#REF!</v>
      </c>
      <c r="T178" s="47" t="e">
        <f>SUMIFS(#REF!,#REF!,'Graph Tables'!$D178)</f>
        <v>#REF!</v>
      </c>
      <c r="U178" s="47" t="e">
        <f>SUMIFS(#REF!,#REF!,'Graph Tables'!$D178)</f>
        <v>#REF!</v>
      </c>
      <c r="V178" s="47" t="e">
        <f>SUMIFS(#REF!,#REF!,'Graph Tables'!$D178)</f>
        <v>#REF!</v>
      </c>
      <c r="W178" s="47" t="e">
        <f>SUMIFS(#REF!,#REF!,'Graph Tables'!$D178)</f>
        <v>#REF!</v>
      </c>
      <c r="X178" s="47" t="e">
        <f>SUMIFS(#REF!,#REF!,'Graph Tables'!$D178)</f>
        <v>#REF!</v>
      </c>
      <c r="Y178" s="47" t="e">
        <f>SUMIFS(#REF!,#REF!,'Graph Tables'!$D178)</f>
        <v>#REF!</v>
      </c>
      <c r="Z178" s="47" t="e">
        <f>SUMIFS(#REF!,#REF!,'Graph Tables'!$D178)</f>
        <v>#REF!</v>
      </c>
      <c r="AA178" s="47" t="e">
        <f>SUMIFS(#REF!,#REF!,'Graph Tables'!$D178)</f>
        <v>#REF!</v>
      </c>
      <c r="AB178" s="47" t="e">
        <f>SUMIFS(#REF!,#REF!,'Graph Tables'!$D178)</f>
        <v>#REF!</v>
      </c>
      <c r="AC178" s="47" t="e">
        <f>SUMIFS(#REF!,#REF!,'Graph Tables'!$D178)</f>
        <v>#REF!</v>
      </c>
      <c r="AD178" s="47"/>
      <c r="AH178" s="47"/>
      <c r="AI178" s="101" t="e">
        <f t="shared" si="265"/>
        <v>#REF!</v>
      </c>
      <c r="AJ178" s="101" t="e">
        <f>AI178+COUNTIF(AI$2:$AI178,AI178)-1</f>
        <v>#REF!</v>
      </c>
      <c r="AK178" s="103" t="str">
        <f t="shared" si="213"/>
        <v>Reunion</v>
      </c>
      <c r="AL178" s="71" t="e">
        <f t="shared" si="266"/>
        <v>#REF!</v>
      </c>
      <c r="AM178" s="45" t="e">
        <f t="shared" si="214"/>
        <v>#REF!</v>
      </c>
      <c r="AN178" s="45" t="e">
        <f t="shared" si="215"/>
        <v>#REF!</v>
      </c>
      <c r="AO178" s="45" t="e">
        <f t="shared" si="216"/>
        <v>#REF!</v>
      </c>
      <c r="AP178" s="45" t="e">
        <f t="shared" si="217"/>
        <v>#REF!</v>
      </c>
      <c r="AQ178" s="45" t="e">
        <f t="shared" si="218"/>
        <v>#REF!</v>
      </c>
      <c r="AR178" s="45" t="e">
        <f t="shared" si="219"/>
        <v>#REF!</v>
      </c>
      <c r="AS178" s="45" t="e">
        <f t="shared" si="220"/>
        <v>#REF!</v>
      </c>
      <c r="AT178" s="45" t="e">
        <f t="shared" si="221"/>
        <v>#REF!</v>
      </c>
      <c r="AU178" s="45" t="e">
        <f t="shared" si="222"/>
        <v>#REF!</v>
      </c>
      <c r="AV178" s="45" t="e">
        <f t="shared" si="223"/>
        <v>#REF!</v>
      </c>
      <c r="AW178" s="45" t="e">
        <f t="shared" si="224"/>
        <v>#REF!</v>
      </c>
      <c r="AX178" s="45" t="e">
        <f t="shared" si="225"/>
        <v>#REF!</v>
      </c>
      <c r="AY178" s="45" t="e">
        <f t="shared" si="226"/>
        <v>#REF!</v>
      </c>
      <c r="AZ178" s="45" t="e">
        <f t="shared" si="227"/>
        <v>#REF!</v>
      </c>
      <c r="BA178" s="45" t="e">
        <f t="shared" si="228"/>
        <v>#REF!</v>
      </c>
      <c r="BB178" s="45" t="e">
        <f t="shared" si="229"/>
        <v>#REF!</v>
      </c>
      <c r="BC178" s="45" t="e">
        <f t="shared" si="230"/>
        <v>#REF!</v>
      </c>
      <c r="BD178" s="45" t="e">
        <f t="shared" si="231"/>
        <v>#REF!</v>
      </c>
      <c r="BE178" s="45" t="e">
        <f t="shared" si="232"/>
        <v>#REF!</v>
      </c>
      <c r="BF178" s="45" t="e">
        <f t="shared" si="233"/>
        <v>#REF!</v>
      </c>
      <c r="BG178" s="45" t="e">
        <f t="shared" si="234"/>
        <v>#REF!</v>
      </c>
      <c r="BH178" s="45" t="e">
        <f t="shared" si="235"/>
        <v>#REF!</v>
      </c>
      <c r="BI178" s="45" t="e">
        <f t="shared" si="236"/>
        <v>#REF!</v>
      </c>
      <c r="BJ178" s="45" t="e">
        <f t="shared" si="237"/>
        <v>#REF!</v>
      </c>
      <c r="BK178" s="45"/>
      <c r="CN178" s="106" t="e">
        <f t="shared" si="267"/>
        <v>#REF!</v>
      </c>
      <c r="CO178" s="106">
        <v>177</v>
      </c>
      <c r="CP178" s="101" t="e">
        <f t="shared" si="268"/>
        <v>#REF!</v>
      </c>
      <c r="CQ178" s="101" t="e">
        <f>CP178+COUNTIF($CP$2:CP178,CP178)-1</f>
        <v>#REF!</v>
      </c>
      <c r="CR178" s="103" t="str">
        <f t="shared" si="238"/>
        <v>Reunion</v>
      </c>
      <c r="CS178" s="71" t="e">
        <f t="shared" si="269"/>
        <v>#REF!</v>
      </c>
      <c r="CT178" s="45" t="e">
        <f t="shared" si="239"/>
        <v>#REF!</v>
      </c>
      <c r="CU178" s="45" t="e">
        <f t="shared" si="240"/>
        <v>#REF!</v>
      </c>
      <c r="CV178" s="45" t="e">
        <f t="shared" si="241"/>
        <v>#REF!</v>
      </c>
      <c r="CW178" s="45" t="e">
        <f t="shared" si="242"/>
        <v>#REF!</v>
      </c>
      <c r="CX178" s="45" t="e">
        <f t="shared" si="243"/>
        <v>#REF!</v>
      </c>
      <c r="CY178" s="45" t="e">
        <f t="shared" si="244"/>
        <v>#REF!</v>
      </c>
      <c r="CZ178" s="45" t="e">
        <f t="shared" si="245"/>
        <v>#REF!</v>
      </c>
      <c r="DA178" s="45" t="e">
        <f t="shared" si="246"/>
        <v>#REF!</v>
      </c>
      <c r="DB178" s="45" t="e">
        <f t="shared" si="247"/>
        <v>#REF!</v>
      </c>
      <c r="DC178" s="45" t="e">
        <f t="shared" si="248"/>
        <v>#REF!</v>
      </c>
      <c r="DD178" s="45" t="e">
        <f t="shared" si="249"/>
        <v>#REF!</v>
      </c>
      <c r="DE178" s="45" t="e">
        <f t="shared" si="250"/>
        <v>#REF!</v>
      </c>
      <c r="DF178" s="45" t="e">
        <f t="shared" si="251"/>
        <v>#REF!</v>
      </c>
      <c r="DG178" s="45" t="e">
        <f t="shared" si="252"/>
        <v>#REF!</v>
      </c>
      <c r="DH178" s="45" t="e">
        <f t="shared" si="253"/>
        <v>#REF!</v>
      </c>
      <c r="DI178" s="45" t="e">
        <f t="shared" si="254"/>
        <v>#REF!</v>
      </c>
      <c r="DJ178" s="45" t="e">
        <f t="shared" si="255"/>
        <v>#REF!</v>
      </c>
      <c r="DK178" s="45" t="e">
        <f t="shared" si="256"/>
        <v>#REF!</v>
      </c>
      <c r="DL178" s="45" t="e">
        <f t="shared" si="257"/>
        <v>#REF!</v>
      </c>
      <c r="DM178" s="45" t="e">
        <f t="shared" si="258"/>
        <v>#REF!</v>
      </c>
      <c r="DN178" s="45" t="e">
        <f t="shared" si="259"/>
        <v>#REF!</v>
      </c>
      <c r="DO178" s="45" t="e">
        <f t="shared" si="260"/>
        <v>#REF!</v>
      </c>
      <c r="DP178" s="45" t="e">
        <f t="shared" si="261"/>
        <v>#REF!</v>
      </c>
      <c r="DQ178" s="45" t="e">
        <f t="shared" si="262"/>
        <v>#REF!</v>
      </c>
    </row>
    <row r="179" spans="1:121">
      <c r="A179" s="101">
        <v>178</v>
      </c>
      <c r="B179" s="135" t="e">
        <f t="shared" si="263"/>
        <v>#REF!</v>
      </c>
      <c r="C179" s="136" t="e">
        <f>B179+COUNTIF(B$2:$B179,B179)-1</f>
        <v>#REF!</v>
      </c>
      <c r="D179" s="137" t="str">
        <f>Tables!AI179</f>
        <v>Romania</v>
      </c>
      <c r="E179" s="138" t="e">
        <f t="shared" si="264"/>
        <v>#REF!</v>
      </c>
      <c r="F179" s="47" t="e">
        <f>SUMIFS(#REF!,#REF!,'Graph Tables'!$D179)</f>
        <v>#REF!</v>
      </c>
      <c r="G179" s="47" t="e">
        <f>SUMIFS(#REF!,#REF!,'Graph Tables'!$D179)</f>
        <v>#REF!</v>
      </c>
      <c r="H179" s="47" t="e">
        <f>SUMIFS(#REF!,#REF!,'Graph Tables'!$D179)</f>
        <v>#REF!</v>
      </c>
      <c r="I179" s="47" t="e">
        <f>SUMIFS(#REF!,#REF!,'Graph Tables'!$D179)</f>
        <v>#REF!</v>
      </c>
      <c r="J179" s="47" t="e">
        <f>SUMIFS(#REF!,#REF!,'Graph Tables'!$D179)</f>
        <v>#REF!</v>
      </c>
      <c r="K179" s="47" t="e">
        <f>SUMIFS(#REF!,#REF!,'Graph Tables'!$D179)</f>
        <v>#REF!</v>
      </c>
      <c r="L179" s="47" t="e">
        <f>SUMIFS(#REF!,#REF!,'Graph Tables'!$D179)</f>
        <v>#REF!</v>
      </c>
      <c r="M179" s="47" t="e">
        <f>SUMIFS(#REF!,#REF!,'Graph Tables'!$D179)</f>
        <v>#REF!</v>
      </c>
      <c r="N179" s="47" t="e">
        <f>SUMIFS(#REF!,#REF!,'Graph Tables'!$D179)</f>
        <v>#REF!</v>
      </c>
      <c r="O179" s="47" t="e">
        <f>SUMIFS(#REF!,#REF!,'Graph Tables'!$D179)</f>
        <v>#REF!</v>
      </c>
      <c r="P179" s="47" t="e">
        <f>SUMIFS(#REF!,#REF!,'Graph Tables'!$D179)</f>
        <v>#REF!</v>
      </c>
      <c r="Q179" s="47" t="e">
        <f>SUMIFS(#REF!,#REF!,'Graph Tables'!$D179)</f>
        <v>#REF!</v>
      </c>
      <c r="R179" s="47" t="e">
        <f>SUMIFS(#REF!,#REF!,'Graph Tables'!$D179)</f>
        <v>#REF!</v>
      </c>
      <c r="S179" s="47" t="e">
        <f>SUMIFS(#REF!,#REF!,'Graph Tables'!$D179)</f>
        <v>#REF!</v>
      </c>
      <c r="T179" s="47" t="e">
        <f>SUMIFS(#REF!,#REF!,'Graph Tables'!$D179)</f>
        <v>#REF!</v>
      </c>
      <c r="U179" s="47" t="e">
        <f>SUMIFS(#REF!,#REF!,'Graph Tables'!$D179)</f>
        <v>#REF!</v>
      </c>
      <c r="V179" s="47" t="e">
        <f>SUMIFS(#REF!,#REF!,'Graph Tables'!$D179)</f>
        <v>#REF!</v>
      </c>
      <c r="W179" s="47" t="e">
        <f>SUMIFS(#REF!,#REF!,'Graph Tables'!$D179)</f>
        <v>#REF!</v>
      </c>
      <c r="X179" s="47" t="e">
        <f>SUMIFS(#REF!,#REF!,'Graph Tables'!$D179)</f>
        <v>#REF!</v>
      </c>
      <c r="Y179" s="47" t="e">
        <f>SUMIFS(#REF!,#REF!,'Graph Tables'!$D179)</f>
        <v>#REF!</v>
      </c>
      <c r="Z179" s="47" t="e">
        <f>SUMIFS(#REF!,#REF!,'Graph Tables'!$D179)</f>
        <v>#REF!</v>
      </c>
      <c r="AA179" s="47" t="e">
        <f>SUMIFS(#REF!,#REF!,'Graph Tables'!$D179)</f>
        <v>#REF!</v>
      </c>
      <c r="AB179" s="47" t="e">
        <f>SUMIFS(#REF!,#REF!,'Graph Tables'!$D179)</f>
        <v>#REF!</v>
      </c>
      <c r="AC179" s="47" t="e">
        <f>SUMIFS(#REF!,#REF!,'Graph Tables'!$D179)</f>
        <v>#REF!</v>
      </c>
      <c r="AD179" s="47"/>
      <c r="AH179" s="47"/>
      <c r="AI179" s="101" t="e">
        <f t="shared" si="265"/>
        <v>#REF!</v>
      </c>
      <c r="AJ179" s="101" t="e">
        <f>AI179+COUNTIF(AI$2:$AI179,AI179)-1</f>
        <v>#REF!</v>
      </c>
      <c r="AK179" s="103" t="str">
        <f t="shared" si="213"/>
        <v>Romania</v>
      </c>
      <c r="AL179" s="71" t="e">
        <f t="shared" si="266"/>
        <v>#REF!</v>
      </c>
      <c r="AM179" s="45" t="e">
        <f t="shared" si="214"/>
        <v>#REF!</v>
      </c>
      <c r="AN179" s="45" t="e">
        <f t="shared" si="215"/>
        <v>#REF!</v>
      </c>
      <c r="AO179" s="45" t="e">
        <f t="shared" si="216"/>
        <v>#REF!</v>
      </c>
      <c r="AP179" s="45" t="e">
        <f t="shared" si="217"/>
        <v>#REF!</v>
      </c>
      <c r="AQ179" s="45" t="e">
        <f t="shared" si="218"/>
        <v>#REF!</v>
      </c>
      <c r="AR179" s="45" t="e">
        <f t="shared" si="219"/>
        <v>#REF!</v>
      </c>
      <c r="AS179" s="45" t="e">
        <f t="shared" si="220"/>
        <v>#REF!</v>
      </c>
      <c r="AT179" s="45" t="e">
        <f t="shared" si="221"/>
        <v>#REF!</v>
      </c>
      <c r="AU179" s="45" t="e">
        <f t="shared" si="222"/>
        <v>#REF!</v>
      </c>
      <c r="AV179" s="45" t="e">
        <f t="shared" si="223"/>
        <v>#REF!</v>
      </c>
      <c r="AW179" s="45" t="e">
        <f t="shared" si="224"/>
        <v>#REF!</v>
      </c>
      <c r="AX179" s="45" t="e">
        <f t="shared" si="225"/>
        <v>#REF!</v>
      </c>
      <c r="AY179" s="45" t="e">
        <f t="shared" si="226"/>
        <v>#REF!</v>
      </c>
      <c r="AZ179" s="45" t="e">
        <f t="shared" si="227"/>
        <v>#REF!</v>
      </c>
      <c r="BA179" s="45" t="e">
        <f t="shared" si="228"/>
        <v>#REF!</v>
      </c>
      <c r="BB179" s="45" t="e">
        <f t="shared" si="229"/>
        <v>#REF!</v>
      </c>
      <c r="BC179" s="45" t="e">
        <f t="shared" si="230"/>
        <v>#REF!</v>
      </c>
      <c r="BD179" s="45" t="e">
        <f t="shared" si="231"/>
        <v>#REF!</v>
      </c>
      <c r="BE179" s="45" t="e">
        <f t="shared" si="232"/>
        <v>#REF!</v>
      </c>
      <c r="BF179" s="45" t="e">
        <f t="shared" si="233"/>
        <v>#REF!</v>
      </c>
      <c r="BG179" s="45" t="e">
        <f t="shared" si="234"/>
        <v>#REF!</v>
      </c>
      <c r="BH179" s="45" t="e">
        <f t="shared" si="235"/>
        <v>#REF!</v>
      </c>
      <c r="BI179" s="45" t="e">
        <f t="shared" si="236"/>
        <v>#REF!</v>
      </c>
      <c r="BJ179" s="45" t="e">
        <f t="shared" si="237"/>
        <v>#REF!</v>
      </c>
      <c r="BK179" s="45"/>
      <c r="CN179" s="106" t="e">
        <f t="shared" si="267"/>
        <v>#REF!</v>
      </c>
      <c r="CO179" s="106">
        <v>178</v>
      </c>
      <c r="CP179" s="101" t="e">
        <f t="shared" si="268"/>
        <v>#REF!</v>
      </c>
      <c r="CQ179" s="101" t="e">
        <f>CP179+COUNTIF($CP$2:CP179,CP179)-1</f>
        <v>#REF!</v>
      </c>
      <c r="CR179" s="103" t="str">
        <f t="shared" si="238"/>
        <v>Romania</v>
      </c>
      <c r="CS179" s="71" t="e">
        <f t="shared" si="269"/>
        <v>#REF!</v>
      </c>
      <c r="CT179" s="45" t="e">
        <f t="shared" si="239"/>
        <v>#REF!</v>
      </c>
      <c r="CU179" s="45" t="e">
        <f t="shared" si="240"/>
        <v>#REF!</v>
      </c>
      <c r="CV179" s="45" t="e">
        <f t="shared" si="241"/>
        <v>#REF!</v>
      </c>
      <c r="CW179" s="45" t="e">
        <f t="shared" si="242"/>
        <v>#REF!</v>
      </c>
      <c r="CX179" s="45" t="e">
        <f t="shared" si="243"/>
        <v>#REF!</v>
      </c>
      <c r="CY179" s="45" t="e">
        <f t="shared" si="244"/>
        <v>#REF!</v>
      </c>
      <c r="CZ179" s="45" t="e">
        <f t="shared" si="245"/>
        <v>#REF!</v>
      </c>
      <c r="DA179" s="45" t="e">
        <f t="shared" si="246"/>
        <v>#REF!</v>
      </c>
      <c r="DB179" s="45" t="e">
        <f t="shared" si="247"/>
        <v>#REF!</v>
      </c>
      <c r="DC179" s="45" t="e">
        <f t="shared" si="248"/>
        <v>#REF!</v>
      </c>
      <c r="DD179" s="45" t="e">
        <f t="shared" si="249"/>
        <v>#REF!</v>
      </c>
      <c r="DE179" s="45" t="e">
        <f t="shared" si="250"/>
        <v>#REF!</v>
      </c>
      <c r="DF179" s="45" t="e">
        <f t="shared" si="251"/>
        <v>#REF!</v>
      </c>
      <c r="DG179" s="45" t="e">
        <f t="shared" si="252"/>
        <v>#REF!</v>
      </c>
      <c r="DH179" s="45" t="e">
        <f t="shared" si="253"/>
        <v>#REF!</v>
      </c>
      <c r="DI179" s="45" t="e">
        <f t="shared" si="254"/>
        <v>#REF!</v>
      </c>
      <c r="DJ179" s="45" t="e">
        <f t="shared" si="255"/>
        <v>#REF!</v>
      </c>
      <c r="DK179" s="45" t="e">
        <f t="shared" si="256"/>
        <v>#REF!</v>
      </c>
      <c r="DL179" s="45" t="e">
        <f t="shared" si="257"/>
        <v>#REF!</v>
      </c>
      <c r="DM179" s="45" t="e">
        <f t="shared" si="258"/>
        <v>#REF!</v>
      </c>
      <c r="DN179" s="45" t="e">
        <f t="shared" si="259"/>
        <v>#REF!</v>
      </c>
      <c r="DO179" s="45" t="e">
        <f t="shared" si="260"/>
        <v>#REF!</v>
      </c>
      <c r="DP179" s="45" t="e">
        <f t="shared" si="261"/>
        <v>#REF!</v>
      </c>
      <c r="DQ179" s="45" t="e">
        <f t="shared" si="262"/>
        <v>#REF!</v>
      </c>
    </row>
    <row r="180" spans="1:121">
      <c r="A180" s="101">
        <v>179</v>
      </c>
      <c r="B180" s="135" t="e">
        <f t="shared" si="263"/>
        <v>#REF!</v>
      </c>
      <c r="C180" s="136" t="e">
        <f>B180+COUNTIF(B$2:$B180,B180)-1</f>
        <v>#REF!</v>
      </c>
      <c r="D180" s="137" t="str">
        <f>Tables!AI180</f>
        <v>Russia</v>
      </c>
      <c r="E180" s="138" t="e">
        <f t="shared" si="264"/>
        <v>#REF!</v>
      </c>
      <c r="F180" s="47" t="e">
        <f>SUMIFS(#REF!,#REF!,'Graph Tables'!$D180)</f>
        <v>#REF!</v>
      </c>
      <c r="G180" s="47" t="e">
        <f>SUMIFS(#REF!,#REF!,'Graph Tables'!$D180)</f>
        <v>#REF!</v>
      </c>
      <c r="H180" s="47" t="e">
        <f>SUMIFS(#REF!,#REF!,'Graph Tables'!$D180)</f>
        <v>#REF!</v>
      </c>
      <c r="I180" s="47" t="e">
        <f>SUMIFS(#REF!,#REF!,'Graph Tables'!$D180)</f>
        <v>#REF!</v>
      </c>
      <c r="J180" s="47" t="e">
        <f>SUMIFS(#REF!,#REF!,'Graph Tables'!$D180)</f>
        <v>#REF!</v>
      </c>
      <c r="K180" s="47" t="e">
        <f>SUMIFS(#REF!,#REF!,'Graph Tables'!$D180)</f>
        <v>#REF!</v>
      </c>
      <c r="L180" s="47" t="e">
        <f>SUMIFS(#REF!,#REF!,'Graph Tables'!$D180)</f>
        <v>#REF!</v>
      </c>
      <c r="M180" s="47" t="e">
        <f>SUMIFS(#REF!,#REF!,'Graph Tables'!$D180)</f>
        <v>#REF!</v>
      </c>
      <c r="N180" s="47" t="e">
        <f>SUMIFS(#REF!,#REF!,'Graph Tables'!$D180)</f>
        <v>#REF!</v>
      </c>
      <c r="O180" s="47" t="e">
        <f>SUMIFS(#REF!,#REF!,'Graph Tables'!$D180)</f>
        <v>#REF!</v>
      </c>
      <c r="P180" s="47" t="e">
        <f>SUMIFS(#REF!,#REF!,'Graph Tables'!$D180)</f>
        <v>#REF!</v>
      </c>
      <c r="Q180" s="47" t="e">
        <f>SUMIFS(#REF!,#REF!,'Graph Tables'!$D180)</f>
        <v>#REF!</v>
      </c>
      <c r="R180" s="47" t="e">
        <f>SUMIFS(#REF!,#REF!,'Graph Tables'!$D180)</f>
        <v>#REF!</v>
      </c>
      <c r="S180" s="47" t="e">
        <f>SUMIFS(#REF!,#REF!,'Graph Tables'!$D180)</f>
        <v>#REF!</v>
      </c>
      <c r="T180" s="47" t="e">
        <f>SUMIFS(#REF!,#REF!,'Graph Tables'!$D180)</f>
        <v>#REF!</v>
      </c>
      <c r="U180" s="47" t="e">
        <f>SUMIFS(#REF!,#REF!,'Graph Tables'!$D180)</f>
        <v>#REF!</v>
      </c>
      <c r="V180" s="47" t="e">
        <f>SUMIFS(#REF!,#REF!,'Graph Tables'!$D180)</f>
        <v>#REF!</v>
      </c>
      <c r="W180" s="47" t="e">
        <f>SUMIFS(#REF!,#REF!,'Graph Tables'!$D180)</f>
        <v>#REF!</v>
      </c>
      <c r="X180" s="47" t="e">
        <f>SUMIFS(#REF!,#REF!,'Graph Tables'!$D180)</f>
        <v>#REF!</v>
      </c>
      <c r="Y180" s="47" t="e">
        <f>SUMIFS(#REF!,#REF!,'Graph Tables'!$D180)</f>
        <v>#REF!</v>
      </c>
      <c r="Z180" s="47" t="e">
        <f>SUMIFS(#REF!,#REF!,'Graph Tables'!$D180)</f>
        <v>#REF!</v>
      </c>
      <c r="AA180" s="47" t="e">
        <f>SUMIFS(#REF!,#REF!,'Graph Tables'!$D180)</f>
        <v>#REF!</v>
      </c>
      <c r="AB180" s="47" t="e">
        <f>SUMIFS(#REF!,#REF!,'Graph Tables'!$D180)</f>
        <v>#REF!</v>
      </c>
      <c r="AC180" s="47" t="e">
        <f>SUMIFS(#REF!,#REF!,'Graph Tables'!$D180)</f>
        <v>#REF!</v>
      </c>
      <c r="AD180" s="47"/>
      <c r="AH180" s="47"/>
      <c r="AI180" s="101" t="e">
        <f t="shared" si="265"/>
        <v>#REF!</v>
      </c>
      <c r="AJ180" s="101" t="e">
        <f>AI180+COUNTIF(AI$2:$AI180,AI180)-1</f>
        <v>#REF!</v>
      </c>
      <c r="AK180" s="103" t="str">
        <f t="shared" si="213"/>
        <v>Russia</v>
      </c>
      <c r="AL180" s="71" t="e">
        <f t="shared" si="266"/>
        <v>#REF!</v>
      </c>
      <c r="AM180" s="45" t="e">
        <f t="shared" si="214"/>
        <v>#REF!</v>
      </c>
      <c r="AN180" s="45" t="e">
        <f t="shared" si="215"/>
        <v>#REF!</v>
      </c>
      <c r="AO180" s="45" t="e">
        <f t="shared" si="216"/>
        <v>#REF!</v>
      </c>
      <c r="AP180" s="45" t="e">
        <f t="shared" si="217"/>
        <v>#REF!</v>
      </c>
      <c r="AQ180" s="45" t="e">
        <f t="shared" si="218"/>
        <v>#REF!</v>
      </c>
      <c r="AR180" s="45" t="e">
        <f t="shared" si="219"/>
        <v>#REF!</v>
      </c>
      <c r="AS180" s="45" t="e">
        <f t="shared" si="220"/>
        <v>#REF!</v>
      </c>
      <c r="AT180" s="45" t="e">
        <f t="shared" si="221"/>
        <v>#REF!</v>
      </c>
      <c r="AU180" s="45" t="e">
        <f t="shared" si="222"/>
        <v>#REF!</v>
      </c>
      <c r="AV180" s="45" t="e">
        <f t="shared" si="223"/>
        <v>#REF!</v>
      </c>
      <c r="AW180" s="45" t="e">
        <f t="shared" si="224"/>
        <v>#REF!</v>
      </c>
      <c r="AX180" s="45" t="e">
        <f t="shared" si="225"/>
        <v>#REF!</v>
      </c>
      <c r="AY180" s="45" t="e">
        <f t="shared" si="226"/>
        <v>#REF!</v>
      </c>
      <c r="AZ180" s="45" t="e">
        <f t="shared" si="227"/>
        <v>#REF!</v>
      </c>
      <c r="BA180" s="45" t="e">
        <f t="shared" si="228"/>
        <v>#REF!</v>
      </c>
      <c r="BB180" s="45" t="e">
        <f t="shared" si="229"/>
        <v>#REF!</v>
      </c>
      <c r="BC180" s="45" t="e">
        <f t="shared" si="230"/>
        <v>#REF!</v>
      </c>
      <c r="BD180" s="45" t="e">
        <f t="shared" si="231"/>
        <v>#REF!</v>
      </c>
      <c r="BE180" s="45" t="e">
        <f t="shared" si="232"/>
        <v>#REF!</v>
      </c>
      <c r="BF180" s="45" t="e">
        <f t="shared" si="233"/>
        <v>#REF!</v>
      </c>
      <c r="BG180" s="45" t="e">
        <f t="shared" si="234"/>
        <v>#REF!</v>
      </c>
      <c r="BH180" s="45" t="e">
        <f t="shared" si="235"/>
        <v>#REF!</v>
      </c>
      <c r="BI180" s="45" t="e">
        <f t="shared" si="236"/>
        <v>#REF!</v>
      </c>
      <c r="BJ180" s="45" t="e">
        <f t="shared" si="237"/>
        <v>#REF!</v>
      </c>
      <c r="BK180" s="45"/>
      <c r="CN180" s="106" t="e">
        <f t="shared" si="267"/>
        <v>#REF!</v>
      </c>
      <c r="CO180" s="106">
        <v>179</v>
      </c>
      <c r="CP180" s="101" t="e">
        <f t="shared" si="268"/>
        <v>#REF!</v>
      </c>
      <c r="CQ180" s="101" t="e">
        <f>CP180+COUNTIF($CP$2:CP180,CP180)-1</f>
        <v>#REF!</v>
      </c>
      <c r="CR180" s="103" t="str">
        <f t="shared" si="238"/>
        <v>Russia</v>
      </c>
      <c r="CS180" s="71" t="e">
        <f t="shared" si="269"/>
        <v>#REF!</v>
      </c>
      <c r="CT180" s="45" t="e">
        <f t="shared" si="239"/>
        <v>#REF!</v>
      </c>
      <c r="CU180" s="45" t="e">
        <f t="shared" si="240"/>
        <v>#REF!</v>
      </c>
      <c r="CV180" s="45" t="e">
        <f t="shared" si="241"/>
        <v>#REF!</v>
      </c>
      <c r="CW180" s="45" t="e">
        <f t="shared" si="242"/>
        <v>#REF!</v>
      </c>
      <c r="CX180" s="45" t="e">
        <f t="shared" si="243"/>
        <v>#REF!</v>
      </c>
      <c r="CY180" s="45" t="e">
        <f t="shared" si="244"/>
        <v>#REF!</v>
      </c>
      <c r="CZ180" s="45" t="e">
        <f t="shared" si="245"/>
        <v>#REF!</v>
      </c>
      <c r="DA180" s="45" t="e">
        <f t="shared" si="246"/>
        <v>#REF!</v>
      </c>
      <c r="DB180" s="45" t="e">
        <f t="shared" si="247"/>
        <v>#REF!</v>
      </c>
      <c r="DC180" s="45" t="e">
        <f t="shared" si="248"/>
        <v>#REF!</v>
      </c>
      <c r="DD180" s="45" t="e">
        <f t="shared" si="249"/>
        <v>#REF!</v>
      </c>
      <c r="DE180" s="45" t="e">
        <f t="shared" si="250"/>
        <v>#REF!</v>
      </c>
      <c r="DF180" s="45" t="e">
        <f t="shared" si="251"/>
        <v>#REF!</v>
      </c>
      <c r="DG180" s="45" t="e">
        <f t="shared" si="252"/>
        <v>#REF!</v>
      </c>
      <c r="DH180" s="45" t="e">
        <f t="shared" si="253"/>
        <v>#REF!</v>
      </c>
      <c r="DI180" s="45" t="e">
        <f t="shared" si="254"/>
        <v>#REF!</v>
      </c>
      <c r="DJ180" s="45" t="e">
        <f t="shared" si="255"/>
        <v>#REF!</v>
      </c>
      <c r="DK180" s="45" t="e">
        <f t="shared" si="256"/>
        <v>#REF!</v>
      </c>
      <c r="DL180" s="45" t="e">
        <f t="shared" si="257"/>
        <v>#REF!</v>
      </c>
      <c r="DM180" s="45" t="e">
        <f t="shared" si="258"/>
        <v>#REF!</v>
      </c>
      <c r="DN180" s="45" t="e">
        <f t="shared" si="259"/>
        <v>#REF!</v>
      </c>
      <c r="DO180" s="45" t="e">
        <f t="shared" si="260"/>
        <v>#REF!</v>
      </c>
      <c r="DP180" s="45" t="e">
        <f t="shared" si="261"/>
        <v>#REF!</v>
      </c>
      <c r="DQ180" s="45" t="e">
        <f t="shared" si="262"/>
        <v>#REF!</v>
      </c>
    </row>
    <row r="181" spans="1:121">
      <c r="A181" s="101">
        <v>180</v>
      </c>
      <c r="B181" s="135" t="e">
        <f t="shared" si="263"/>
        <v>#REF!</v>
      </c>
      <c r="C181" s="136" t="e">
        <f>B181+COUNTIF(B$2:$B181,B181)-1</f>
        <v>#REF!</v>
      </c>
      <c r="D181" s="137" t="str">
        <f>Tables!AI181</f>
        <v>Rwanda</v>
      </c>
      <c r="E181" s="138" t="e">
        <f t="shared" si="264"/>
        <v>#REF!</v>
      </c>
      <c r="F181" s="47" t="e">
        <f>SUMIFS(#REF!,#REF!,'Graph Tables'!$D181)</f>
        <v>#REF!</v>
      </c>
      <c r="G181" s="47" t="e">
        <f>SUMIFS(#REF!,#REF!,'Graph Tables'!$D181)</f>
        <v>#REF!</v>
      </c>
      <c r="H181" s="47" t="e">
        <f>SUMIFS(#REF!,#REF!,'Graph Tables'!$D181)</f>
        <v>#REF!</v>
      </c>
      <c r="I181" s="47" t="e">
        <f>SUMIFS(#REF!,#REF!,'Graph Tables'!$D181)</f>
        <v>#REF!</v>
      </c>
      <c r="J181" s="47" t="e">
        <f>SUMIFS(#REF!,#REF!,'Graph Tables'!$D181)</f>
        <v>#REF!</v>
      </c>
      <c r="K181" s="47" t="e">
        <f>SUMIFS(#REF!,#REF!,'Graph Tables'!$D181)</f>
        <v>#REF!</v>
      </c>
      <c r="L181" s="47" t="e">
        <f>SUMIFS(#REF!,#REF!,'Graph Tables'!$D181)</f>
        <v>#REF!</v>
      </c>
      <c r="M181" s="47" t="e">
        <f>SUMIFS(#REF!,#REF!,'Graph Tables'!$D181)</f>
        <v>#REF!</v>
      </c>
      <c r="N181" s="47" t="e">
        <f>SUMIFS(#REF!,#REF!,'Graph Tables'!$D181)</f>
        <v>#REF!</v>
      </c>
      <c r="O181" s="47" t="e">
        <f>SUMIFS(#REF!,#REF!,'Graph Tables'!$D181)</f>
        <v>#REF!</v>
      </c>
      <c r="P181" s="47" t="e">
        <f>SUMIFS(#REF!,#REF!,'Graph Tables'!$D181)</f>
        <v>#REF!</v>
      </c>
      <c r="Q181" s="47" t="e">
        <f>SUMIFS(#REF!,#REF!,'Graph Tables'!$D181)</f>
        <v>#REF!</v>
      </c>
      <c r="R181" s="47" t="e">
        <f>SUMIFS(#REF!,#REF!,'Graph Tables'!$D181)</f>
        <v>#REF!</v>
      </c>
      <c r="S181" s="47" t="e">
        <f>SUMIFS(#REF!,#REF!,'Graph Tables'!$D181)</f>
        <v>#REF!</v>
      </c>
      <c r="T181" s="47" t="e">
        <f>SUMIFS(#REF!,#REF!,'Graph Tables'!$D181)</f>
        <v>#REF!</v>
      </c>
      <c r="U181" s="47" t="e">
        <f>SUMIFS(#REF!,#REF!,'Graph Tables'!$D181)</f>
        <v>#REF!</v>
      </c>
      <c r="V181" s="47" t="e">
        <f>SUMIFS(#REF!,#REF!,'Graph Tables'!$D181)</f>
        <v>#REF!</v>
      </c>
      <c r="W181" s="47" t="e">
        <f>SUMIFS(#REF!,#REF!,'Graph Tables'!$D181)</f>
        <v>#REF!</v>
      </c>
      <c r="X181" s="47" t="e">
        <f>SUMIFS(#REF!,#REF!,'Graph Tables'!$D181)</f>
        <v>#REF!</v>
      </c>
      <c r="Y181" s="47" t="e">
        <f>SUMIFS(#REF!,#REF!,'Graph Tables'!$D181)</f>
        <v>#REF!</v>
      </c>
      <c r="Z181" s="47" t="e">
        <f>SUMIFS(#REF!,#REF!,'Graph Tables'!$D181)</f>
        <v>#REF!</v>
      </c>
      <c r="AA181" s="47" t="e">
        <f>SUMIFS(#REF!,#REF!,'Graph Tables'!$D181)</f>
        <v>#REF!</v>
      </c>
      <c r="AB181" s="47" t="e">
        <f>SUMIFS(#REF!,#REF!,'Graph Tables'!$D181)</f>
        <v>#REF!</v>
      </c>
      <c r="AC181" s="47" t="e">
        <f>SUMIFS(#REF!,#REF!,'Graph Tables'!$D181)</f>
        <v>#REF!</v>
      </c>
      <c r="AD181" s="47"/>
      <c r="AH181" s="47"/>
      <c r="AI181" s="101" t="e">
        <f t="shared" si="265"/>
        <v>#REF!</v>
      </c>
      <c r="AJ181" s="101" t="e">
        <f>AI181+COUNTIF(AI$2:$AI181,AI181)-1</f>
        <v>#REF!</v>
      </c>
      <c r="AK181" s="103" t="str">
        <f t="shared" si="213"/>
        <v>Rwanda</v>
      </c>
      <c r="AL181" s="71" t="e">
        <f t="shared" si="266"/>
        <v>#REF!</v>
      </c>
      <c r="AM181" s="45" t="e">
        <f t="shared" si="214"/>
        <v>#REF!</v>
      </c>
      <c r="AN181" s="45" t="e">
        <f t="shared" si="215"/>
        <v>#REF!</v>
      </c>
      <c r="AO181" s="45" t="e">
        <f t="shared" si="216"/>
        <v>#REF!</v>
      </c>
      <c r="AP181" s="45" t="e">
        <f t="shared" si="217"/>
        <v>#REF!</v>
      </c>
      <c r="AQ181" s="45" t="e">
        <f t="shared" si="218"/>
        <v>#REF!</v>
      </c>
      <c r="AR181" s="45" t="e">
        <f t="shared" si="219"/>
        <v>#REF!</v>
      </c>
      <c r="AS181" s="45" t="e">
        <f t="shared" si="220"/>
        <v>#REF!</v>
      </c>
      <c r="AT181" s="45" t="e">
        <f t="shared" si="221"/>
        <v>#REF!</v>
      </c>
      <c r="AU181" s="45" t="e">
        <f t="shared" si="222"/>
        <v>#REF!</v>
      </c>
      <c r="AV181" s="45" t="e">
        <f t="shared" si="223"/>
        <v>#REF!</v>
      </c>
      <c r="AW181" s="45" t="e">
        <f t="shared" si="224"/>
        <v>#REF!</v>
      </c>
      <c r="AX181" s="45" t="e">
        <f t="shared" si="225"/>
        <v>#REF!</v>
      </c>
      <c r="AY181" s="45" t="e">
        <f t="shared" si="226"/>
        <v>#REF!</v>
      </c>
      <c r="AZ181" s="45" t="e">
        <f t="shared" si="227"/>
        <v>#REF!</v>
      </c>
      <c r="BA181" s="45" t="e">
        <f t="shared" si="228"/>
        <v>#REF!</v>
      </c>
      <c r="BB181" s="45" t="e">
        <f t="shared" si="229"/>
        <v>#REF!</v>
      </c>
      <c r="BC181" s="45" t="e">
        <f t="shared" si="230"/>
        <v>#REF!</v>
      </c>
      <c r="BD181" s="45" t="e">
        <f t="shared" si="231"/>
        <v>#REF!</v>
      </c>
      <c r="BE181" s="45" t="e">
        <f t="shared" si="232"/>
        <v>#REF!</v>
      </c>
      <c r="BF181" s="45" t="e">
        <f t="shared" si="233"/>
        <v>#REF!</v>
      </c>
      <c r="BG181" s="45" t="e">
        <f t="shared" si="234"/>
        <v>#REF!</v>
      </c>
      <c r="BH181" s="45" t="e">
        <f t="shared" si="235"/>
        <v>#REF!</v>
      </c>
      <c r="BI181" s="45" t="e">
        <f t="shared" si="236"/>
        <v>#REF!</v>
      </c>
      <c r="BJ181" s="45" t="e">
        <f t="shared" si="237"/>
        <v>#REF!</v>
      </c>
      <c r="BK181" s="45"/>
      <c r="CN181" s="106" t="e">
        <f t="shared" si="267"/>
        <v>#REF!</v>
      </c>
      <c r="CO181" s="106">
        <v>180</v>
      </c>
      <c r="CP181" s="101" t="e">
        <f t="shared" si="268"/>
        <v>#REF!</v>
      </c>
      <c r="CQ181" s="101" t="e">
        <f>CP181+COUNTIF($CP$2:CP181,CP181)-1</f>
        <v>#REF!</v>
      </c>
      <c r="CR181" s="103" t="str">
        <f t="shared" si="238"/>
        <v>Rwanda</v>
      </c>
      <c r="CS181" s="71" t="e">
        <f t="shared" si="269"/>
        <v>#REF!</v>
      </c>
      <c r="CT181" s="45" t="e">
        <f t="shared" si="239"/>
        <v>#REF!</v>
      </c>
      <c r="CU181" s="45" t="e">
        <f t="shared" si="240"/>
        <v>#REF!</v>
      </c>
      <c r="CV181" s="45" t="e">
        <f t="shared" si="241"/>
        <v>#REF!</v>
      </c>
      <c r="CW181" s="45" t="e">
        <f t="shared" si="242"/>
        <v>#REF!</v>
      </c>
      <c r="CX181" s="45" t="e">
        <f t="shared" si="243"/>
        <v>#REF!</v>
      </c>
      <c r="CY181" s="45" t="e">
        <f t="shared" si="244"/>
        <v>#REF!</v>
      </c>
      <c r="CZ181" s="45" t="e">
        <f t="shared" si="245"/>
        <v>#REF!</v>
      </c>
      <c r="DA181" s="45" t="e">
        <f t="shared" si="246"/>
        <v>#REF!</v>
      </c>
      <c r="DB181" s="45" t="e">
        <f t="shared" si="247"/>
        <v>#REF!</v>
      </c>
      <c r="DC181" s="45" t="e">
        <f t="shared" si="248"/>
        <v>#REF!</v>
      </c>
      <c r="DD181" s="45" t="e">
        <f t="shared" si="249"/>
        <v>#REF!</v>
      </c>
      <c r="DE181" s="45" t="e">
        <f t="shared" si="250"/>
        <v>#REF!</v>
      </c>
      <c r="DF181" s="45" t="e">
        <f t="shared" si="251"/>
        <v>#REF!</v>
      </c>
      <c r="DG181" s="45" t="e">
        <f t="shared" si="252"/>
        <v>#REF!</v>
      </c>
      <c r="DH181" s="45" t="e">
        <f t="shared" si="253"/>
        <v>#REF!</v>
      </c>
      <c r="DI181" s="45" t="e">
        <f t="shared" si="254"/>
        <v>#REF!</v>
      </c>
      <c r="DJ181" s="45" t="e">
        <f t="shared" si="255"/>
        <v>#REF!</v>
      </c>
      <c r="DK181" s="45" t="e">
        <f t="shared" si="256"/>
        <v>#REF!</v>
      </c>
      <c r="DL181" s="45" t="e">
        <f t="shared" si="257"/>
        <v>#REF!</v>
      </c>
      <c r="DM181" s="45" t="e">
        <f t="shared" si="258"/>
        <v>#REF!</v>
      </c>
      <c r="DN181" s="45" t="e">
        <f t="shared" si="259"/>
        <v>#REF!</v>
      </c>
      <c r="DO181" s="45" t="e">
        <f t="shared" si="260"/>
        <v>#REF!</v>
      </c>
      <c r="DP181" s="45" t="e">
        <f t="shared" si="261"/>
        <v>#REF!</v>
      </c>
      <c r="DQ181" s="45" t="e">
        <f t="shared" si="262"/>
        <v>#REF!</v>
      </c>
    </row>
    <row r="182" spans="1:121">
      <c r="A182" s="101">
        <v>181</v>
      </c>
      <c r="B182" s="135" t="e">
        <f t="shared" si="263"/>
        <v>#REF!</v>
      </c>
      <c r="C182" s="136" t="e">
        <f>B182+COUNTIF(B$2:$B182,B182)-1</f>
        <v>#REF!</v>
      </c>
      <c r="D182" s="137" t="str">
        <f>Tables!AI182</f>
        <v>Samoa</v>
      </c>
      <c r="E182" s="138" t="e">
        <f t="shared" si="264"/>
        <v>#REF!</v>
      </c>
      <c r="F182" s="47" t="e">
        <f>SUMIFS(#REF!,#REF!,'Graph Tables'!$D182)</f>
        <v>#REF!</v>
      </c>
      <c r="G182" s="47" t="e">
        <f>SUMIFS(#REF!,#REF!,'Graph Tables'!$D182)</f>
        <v>#REF!</v>
      </c>
      <c r="H182" s="47" t="e">
        <f>SUMIFS(#REF!,#REF!,'Graph Tables'!$D182)</f>
        <v>#REF!</v>
      </c>
      <c r="I182" s="47" t="e">
        <f>SUMIFS(#REF!,#REF!,'Graph Tables'!$D182)</f>
        <v>#REF!</v>
      </c>
      <c r="J182" s="47" t="e">
        <f>SUMIFS(#REF!,#REF!,'Graph Tables'!$D182)</f>
        <v>#REF!</v>
      </c>
      <c r="K182" s="47" t="e">
        <f>SUMIFS(#REF!,#REF!,'Graph Tables'!$D182)</f>
        <v>#REF!</v>
      </c>
      <c r="L182" s="47" t="e">
        <f>SUMIFS(#REF!,#REF!,'Graph Tables'!$D182)</f>
        <v>#REF!</v>
      </c>
      <c r="M182" s="47" t="e">
        <f>SUMIFS(#REF!,#REF!,'Graph Tables'!$D182)</f>
        <v>#REF!</v>
      </c>
      <c r="N182" s="47" t="e">
        <f>SUMIFS(#REF!,#REF!,'Graph Tables'!$D182)</f>
        <v>#REF!</v>
      </c>
      <c r="O182" s="47" t="e">
        <f>SUMIFS(#REF!,#REF!,'Graph Tables'!$D182)</f>
        <v>#REF!</v>
      </c>
      <c r="P182" s="47" t="e">
        <f>SUMIFS(#REF!,#REF!,'Graph Tables'!$D182)</f>
        <v>#REF!</v>
      </c>
      <c r="Q182" s="47" t="e">
        <f>SUMIFS(#REF!,#REF!,'Graph Tables'!$D182)</f>
        <v>#REF!</v>
      </c>
      <c r="R182" s="47" t="e">
        <f>SUMIFS(#REF!,#REF!,'Graph Tables'!$D182)</f>
        <v>#REF!</v>
      </c>
      <c r="S182" s="47" t="e">
        <f>SUMIFS(#REF!,#REF!,'Graph Tables'!$D182)</f>
        <v>#REF!</v>
      </c>
      <c r="T182" s="47" t="e">
        <f>SUMIFS(#REF!,#REF!,'Graph Tables'!$D182)</f>
        <v>#REF!</v>
      </c>
      <c r="U182" s="47" t="e">
        <f>SUMIFS(#REF!,#REF!,'Graph Tables'!$D182)</f>
        <v>#REF!</v>
      </c>
      <c r="V182" s="47" t="e">
        <f>SUMIFS(#REF!,#REF!,'Graph Tables'!$D182)</f>
        <v>#REF!</v>
      </c>
      <c r="W182" s="47" t="e">
        <f>SUMIFS(#REF!,#REF!,'Graph Tables'!$D182)</f>
        <v>#REF!</v>
      </c>
      <c r="X182" s="47" t="e">
        <f>SUMIFS(#REF!,#REF!,'Graph Tables'!$D182)</f>
        <v>#REF!</v>
      </c>
      <c r="Y182" s="47" t="e">
        <f>SUMIFS(#REF!,#REF!,'Graph Tables'!$D182)</f>
        <v>#REF!</v>
      </c>
      <c r="Z182" s="47" t="e">
        <f>SUMIFS(#REF!,#REF!,'Graph Tables'!$D182)</f>
        <v>#REF!</v>
      </c>
      <c r="AA182" s="47" t="e">
        <f>SUMIFS(#REF!,#REF!,'Graph Tables'!$D182)</f>
        <v>#REF!</v>
      </c>
      <c r="AB182" s="47" t="e">
        <f>SUMIFS(#REF!,#REF!,'Graph Tables'!$D182)</f>
        <v>#REF!</v>
      </c>
      <c r="AC182" s="47" t="e">
        <f>SUMIFS(#REF!,#REF!,'Graph Tables'!$D182)</f>
        <v>#REF!</v>
      </c>
      <c r="AD182" s="47"/>
      <c r="AH182" s="47"/>
      <c r="AI182" s="101" t="e">
        <f t="shared" si="265"/>
        <v>#REF!</v>
      </c>
      <c r="AJ182" s="101" t="e">
        <f>AI182+COUNTIF(AI$2:$AI182,AI182)-1</f>
        <v>#REF!</v>
      </c>
      <c r="AK182" s="103" t="str">
        <f t="shared" si="213"/>
        <v>Samoa</v>
      </c>
      <c r="AL182" s="71" t="e">
        <f t="shared" si="266"/>
        <v>#REF!</v>
      </c>
      <c r="AM182" s="45" t="e">
        <f t="shared" si="214"/>
        <v>#REF!</v>
      </c>
      <c r="AN182" s="45" t="e">
        <f t="shared" si="215"/>
        <v>#REF!</v>
      </c>
      <c r="AO182" s="45" t="e">
        <f t="shared" si="216"/>
        <v>#REF!</v>
      </c>
      <c r="AP182" s="45" t="e">
        <f t="shared" si="217"/>
        <v>#REF!</v>
      </c>
      <c r="AQ182" s="45" t="e">
        <f t="shared" si="218"/>
        <v>#REF!</v>
      </c>
      <c r="AR182" s="45" t="e">
        <f t="shared" si="219"/>
        <v>#REF!</v>
      </c>
      <c r="AS182" s="45" t="e">
        <f t="shared" si="220"/>
        <v>#REF!</v>
      </c>
      <c r="AT182" s="45" t="e">
        <f t="shared" si="221"/>
        <v>#REF!</v>
      </c>
      <c r="AU182" s="45" t="e">
        <f t="shared" si="222"/>
        <v>#REF!</v>
      </c>
      <c r="AV182" s="45" t="e">
        <f t="shared" si="223"/>
        <v>#REF!</v>
      </c>
      <c r="AW182" s="45" t="e">
        <f t="shared" si="224"/>
        <v>#REF!</v>
      </c>
      <c r="AX182" s="45" t="e">
        <f t="shared" si="225"/>
        <v>#REF!</v>
      </c>
      <c r="AY182" s="45" t="e">
        <f t="shared" si="226"/>
        <v>#REF!</v>
      </c>
      <c r="AZ182" s="45" t="e">
        <f t="shared" si="227"/>
        <v>#REF!</v>
      </c>
      <c r="BA182" s="45" t="e">
        <f t="shared" si="228"/>
        <v>#REF!</v>
      </c>
      <c r="BB182" s="45" t="e">
        <f t="shared" si="229"/>
        <v>#REF!</v>
      </c>
      <c r="BC182" s="45" t="e">
        <f t="shared" si="230"/>
        <v>#REF!</v>
      </c>
      <c r="BD182" s="45" t="e">
        <f t="shared" si="231"/>
        <v>#REF!</v>
      </c>
      <c r="BE182" s="45" t="e">
        <f t="shared" si="232"/>
        <v>#REF!</v>
      </c>
      <c r="BF182" s="45" t="e">
        <f t="shared" si="233"/>
        <v>#REF!</v>
      </c>
      <c r="BG182" s="45" t="e">
        <f t="shared" si="234"/>
        <v>#REF!</v>
      </c>
      <c r="BH182" s="45" t="e">
        <f t="shared" si="235"/>
        <v>#REF!</v>
      </c>
      <c r="BI182" s="45" t="e">
        <f t="shared" si="236"/>
        <v>#REF!</v>
      </c>
      <c r="BJ182" s="45" t="e">
        <f t="shared" si="237"/>
        <v>#REF!</v>
      </c>
      <c r="BK182" s="45"/>
      <c r="CN182" s="106" t="e">
        <f t="shared" si="267"/>
        <v>#REF!</v>
      </c>
      <c r="CO182" s="106">
        <v>181</v>
      </c>
      <c r="CP182" s="101" t="e">
        <f t="shared" si="268"/>
        <v>#REF!</v>
      </c>
      <c r="CQ182" s="101" t="e">
        <f>CP182+COUNTIF($CP$2:CP182,CP182)-1</f>
        <v>#REF!</v>
      </c>
      <c r="CR182" s="103" t="str">
        <f t="shared" si="238"/>
        <v>Samoa</v>
      </c>
      <c r="CS182" s="71" t="e">
        <f t="shared" si="269"/>
        <v>#REF!</v>
      </c>
      <c r="CT182" s="45" t="e">
        <f t="shared" si="239"/>
        <v>#REF!</v>
      </c>
      <c r="CU182" s="45" t="e">
        <f t="shared" si="240"/>
        <v>#REF!</v>
      </c>
      <c r="CV182" s="45" t="e">
        <f t="shared" si="241"/>
        <v>#REF!</v>
      </c>
      <c r="CW182" s="45" t="e">
        <f t="shared" si="242"/>
        <v>#REF!</v>
      </c>
      <c r="CX182" s="45" t="e">
        <f t="shared" si="243"/>
        <v>#REF!</v>
      </c>
      <c r="CY182" s="45" t="e">
        <f t="shared" si="244"/>
        <v>#REF!</v>
      </c>
      <c r="CZ182" s="45" t="e">
        <f t="shared" si="245"/>
        <v>#REF!</v>
      </c>
      <c r="DA182" s="45" t="e">
        <f t="shared" si="246"/>
        <v>#REF!</v>
      </c>
      <c r="DB182" s="45" t="e">
        <f t="shared" si="247"/>
        <v>#REF!</v>
      </c>
      <c r="DC182" s="45" t="e">
        <f t="shared" si="248"/>
        <v>#REF!</v>
      </c>
      <c r="DD182" s="45" t="e">
        <f t="shared" si="249"/>
        <v>#REF!</v>
      </c>
      <c r="DE182" s="45" t="e">
        <f t="shared" si="250"/>
        <v>#REF!</v>
      </c>
      <c r="DF182" s="45" t="e">
        <f t="shared" si="251"/>
        <v>#REF!</v>
      </c>
      <c r="DG182" s="45" t="e">
        <f t="shared" si="252"/>
        <v>#REF!</v>
      </c>
      <c r="DH182" s="45" t="e">
        <f t="shared" si="253"/>
        <v>#REF!</v>
      </c>
      <c r="DI182" s="45" t="e">
        <f t="shared" si="254"/>
        <v>#REF!</v>
      </c>
      <c r="DJ182" s="45" t="e">
        <f t="shared" si="255"/>
        <v>#REF!</v>
      </c>
      <c r="DK182" s="45" t="e">
        <f t="shared" si="256"/>
        <v>#REF!</v>
      </c>
      <c r="DL182" s="45" t="e">
        <f t="shared" si="257"/>
        <v>#REF!</v>
      </c>
      <c r="DM182" s="45" t="e">
        <f t="shared" si="258"/>
        <v>#REF!</v>
      </c>
      <c r="DN182" s="45" t="e">
        <f t="shared" si="259"/>
        <v>#REF!</v>
      </c>
      <c r="DO182" s="45" t="e">
        <f t="shared" si="260"/>
        <v>#REF!</v>
      </c>
      <c r="DP182" s="45" t="e">
        <f t="shared" si="261"/>
        <v>#REF!</v>
      </c>
      <c r="DQ182" s="45" t="e">
        <f t="shared" si="262"/>
        <v>#REF!</v>
      </c>
    </row>
    <row r="183" spans="1:121">
      <c r="A183" s="101">
        <v>182</v>
      </c>
      <c r="B183" s="135" t="e">
        <f t="shared" si="263"/>
        <v>#REF!</v>
      </c>
      <c r="C183" s="136" t="e">
        <f>B183+COUNTIF(B$2:$B183,B183)-1</f>
        <v>#REF!</v>
      </c>
      <c r="D183" s="137" t="str">
        <f>Tables!AI183</f>
        <v>San Marino</v>
      </c>
      <c r="E183" s="138" t="e">
        <f t="shared" si="264"/>
        <v>#REF!</v>
      </c>
      <c r="F183" s="47" t="e">
        <f>SUMIFS(#REF!,#REF!,'Graph Tables'!$D183)</f>
        <v>#REF!</v>
      </c>
      <c r="G183" s="47" t="e">
        <f>SUMIFS(#REF!,#REF!,'Graph Tables'!$D183)</f>
        <v>#REF!</v>
      </c>
      <c r="H183" s="47" t="e">
        <f>SUMIFS(#REF!,#REF!,'Graph Tables'!$D183)</f>
        <v>#REF!</v>
      </c>
      <c r="I183" s="47" t="e">
        <f>SUMIFS(#REF!,#REF!,'Graph Tables'!$D183)</f>
        <v>#REF!</v>
      </c>
      <c r="J183" s="47" t="e">
        <f>SUMIFS(#REF!,#REF!,'Graph Tables'!$D183)</f>
        <v>#REF!</v>
      </c>
      <c r="K183" s="47" t="e">
        <f>SUMIFS(#REF!,#REF!,'Graph Tables'!$D183)</f>
        <v>#REF!</v>
      </c>
      <c r="L183" s="47" t="e">
        <f>SUMIFS(#REF!,#REF!,'Graph Tables'!$D183)</f>
        <v>#REF!</v>
      </c>
      <c r="M183" s="47" t="e">
        <f>SUMIFS(#REF!,#REF!,'Graph Tables'!$D183)</f>
        <v>#REF!</v>
      </c>
      <c r="N183" s="47" t="e">
        <f>SUMIFS(#REF!,#REF!,'Graph Tables'!$D183)</f>
        <v>#REF!</v>
      </c>
      <c r="O183" s="47" t="e">
        <f>SUMIFS(#REF!,#REF!,'Graph Tables'!$D183)</f>
        <v>#REF!</v>
      </c>
      <c r="P183" s="47" t="e">
        <f>SUMIFS(#REF!,#REF!,'Graph Tables'!$D183)</f>
        <v>#REF!</v>
      </c>
      <c r="Q183" s="47" t="e">
        <f>SUMIFS(#REF!,#REF!,'Graph Tables'!$D183)</f>
        <v>#REF!</v>
      </c>
      <c r="R183" s="47" t="e">
        <f>SUMIFS(#REF!,#REF!,'Graph Tables'!$D183)</f>
        <v>#REF!</v>
      </c>
      <c r="S183" s="47" t="e">
        <f>SUMIFS(#REF!,#REF!,'Graph Tables'!$D183)</f>
        <v>#REF!</v>
      </c>
      <c r="T183" s="47" t="e">
        <f>SUMIFS(#REF!,#REF!,'Graph Tables'!$D183)</f>
        <v>#REF!</v>
      </c>
      <c r="U183" s="47" t="e">
        <f>SUMIFS(#REF!,#REF!,'Graph Tables'!$D183)</f>
        <v>#REF!</v>
      </c>
      <c r="V183" s="47" t="e">
        <f>SUMIFS(#REF!,#REF!,'Graph Tables'!$D183)</f>
        <v>#REF!</v>
      </c>
      <c r="W183" s="47" t="e">
        <f>SUMIFS(#REF!,#REF!,'Graph Tables'!$D183)</f>
        <v>#REF!</v>
      </c>
      <c r="X183" s="47" t="e">
        <f>SUMIFS(#REF!,#REF!,'Graph Tables'!$D183)</f>
        <v>#REF!</v>
      </c>
      <c r="Y183" s="47" t="e">
        <f>SUMIFS(#REF!,#REF!,'Graph Tables'!$D183)</f>
        <v>#REF!</v>
      </c>
      <c r="Z183" s="47" t="e">
        <f>SUMIFS(#REF!,#REF!,'Graph Tables'!$D183)</f>
        <v>#REF!</v>
      </c>
      <c r="AA183" s="47" t="e">
        <f>SUMIFS(#REF!,#REF!,'Graph Tables'!$D183)</f>
        <v>#REF!</v>
      </c>
      <c r="AB183" s="47" t="e">
        <f>SUMIFS(#REF!,#REF!,'Graph Tables'!$D183)</f>
        <v>#REF!</v>
      </c>
      <c r="AC183" s="47" t="e">
        <f>SUMIFS(#REF!,#REF!,'Graph Tables'!$D183)</f>
        <v>#REF!</v>
      </c>
      <c r="AD183" s="47"/>
      <c r="AH183" s="47"/>
      <c r="AI183" s="101" t="e">
        <f t="shared" si="265"/>
        <v>#REF!</v>
      </c>
      <c r="AJ183" s="101" t="e">
        <f>AI183+COUNTIF(AI$2:$AI183,AI183)-1</f>
        <v>#REF!</v>
      </c>
      <c r="AK183" s="103" t="str">
        <f t="shared" si="213"/>
        <v>San Marino</v>
      </c>
      <c r="AL183" s="71" t="e">
        <f t="shared" si="266"/>
        <v>#REF!</v>
      </c>
      <c r="AM183" s="45" t="e">
        <f t="shared" si="214"/>
        <v>#REF!</v>
      </c>
      <c r="AN183" s="45" t="e">
        <f t="shared" si="215"/>
        <v>#REF!</v>
      </c>
      <c r="AO183" s="45" t="e">
        <f t="shared" si="216"/>
        <v>#REF!</v>
      </c>
      <c r="AP183" s="45" t="e">
        <f t="shared" si="217"/>
        <v>#REF!</v>
      </c>
      <c r="AQ183" s="45" t="e">
        <f t="shared" si="218"/>
        <v>#REF!</v>
      </c>
      <c r="AR183" s="45" t="e">
        <f t="shared" si="219"/>
        <v>#REF!</v>
      </c>
      <c r="AS183" s="45" t="e">
        <f t="shared" si="220"/>
        <v>#REF!</v>
      </c>
      <c r="AT183" s="45" t="e">
        <f t="shared" si="221"/>
        <v>#REF!</v>
      </c>
      <c r="AU183" s="45" t="e">
        <f t="shared" si="222"/>
        <v>#REF!</v>
      </c>
      <c r="AV183" s="45" t="e">
        <f t="shared" si="223"/>
        <v>#REF!</v>
      </c>
      <c r="AW183" s="45" t="e">
        <f t="shared" si="224"/>
        <v>#REF!</v>
      </c>
      <c r="AX183" s="45" t="e">
        <f t="shared" si="225"/>
        <v>#REF!</v>
      </c>
      <c r="AY183" s="45" t="e">
        <f t="shared" si="226"/>
        <v>#REF!</v>
      </c>
      <c r="AZ183" s="45" t="e">
        <f t="shared" si="227"/>
        <v>#REF!</v>
      </c>
      <c r="BA183" s="45" t="e">
        <f t="shared" si="228"/>
        <v>#REF!</v>
      </c>
      <c r="BB183" s="45" t="e">
        <f t="shared" si="229"/>
        <v>#REF!</v>
      </c>
      <c r="BC183" s="45" t="e">
        <f t="shared" si="230"/>
        <v>#REF!</v>
      </c>
      <c r="BD183" s="45" t="e">
        <f t="shared" si="231"/>
        <v>#REF!</v>
      </c>
      <c r="BE183" s="45" t="e">
        <f t="shared" si="232"/>
        <v>#REF!</v>
      </c>
      <c r="BF183" s="45" t="e">
        <f t="shared" si="233"/>
        <v>#REF!</v>
      </c>
      <c r="BG183" s="45" t="e">
        <f t="shared" si="234"/>
        <v>#REF!</v>
      </c>
      <c r="BH183" s="45" t="e">
        <f t="shared" si="235"/>
        <v>#REF!</v>
      </c>
      <c r="BI183" s="45" t="e">
        <f t="shared" si="236"/>
        <v>#REF!</v>
      </c>
      <c r="BJ183" s="45" t="e">
        <f t="shared" si="237"/>
        <v>#REF!</v>
      </c>
      <c r="BK183" s="45"/>
      <c r="CN183" s="106" t="e">
        <f t="shared" si="267"/>
        <v>#REF!</v>
      </c>
      <c r="CO183" s="106">
        <v>182</v>
      </c>
      <c r="CP183" s="101" t="e">
        <f t="shared" si="268"/>
        <v>#REF!</v>
      </c>
      <c r="CQ183" s="101" t="e">
        <f>CP183+COUNTIF($CP$2:CP183,CP183)-1</f>
        <v>#REF!</v>
      </c>
      <c r="CR183" s="103" t="str">
        <f t="shared" si="238"/>
        <v>San Marino</v>
      </c>
      <c r="CS183" s="71" t="e">
        <f t="shared" si="269"/>
        <v>#REF!</v>
      </c>
      <c r="CT183" s="45" t="e">
        <f t="shared" si="239"/>
        <v>#REF!</v>
      </c>
      <c r="CU183" s="45" t="e">
        <f t="shared" si="240"/>
        <v>#REF!</v>
      </c>
      <c r="CV183" s="45" t="e">
        <f t="shared" si="241"/>
        <v>#REF!</v>
      </c>
      <c r="CW183" s="45" t="e">
        <f t="shared" si="242"/>
        <v>#REF!</v>
      </c>
      <c r="CX183" s="45" t="e">
        <f t="shared" si="243"/>
        <v>#REF!</v>
      </c>
      <c r="CY183" s="45" t="e">
        <f t="shared" si="244"/>
        <v>#REF!</v>
      </c>
      <c r="CZ183" s="45" t="e">
        <f t="shared" si="245"/>
        <v>#REF!</v>
      </c>
      <c r="DA183" s="45" t="e">
        <f t="shared" si="246"/>
        <v>#REF!</v>
      </c>
      <c r="DB183" s="45" t="e">
        <f t="shared" si="247"/>
        <v>#REF!</v>
      </c>
      <c r="DC183" s="45" t="e">
        <f t="shared" si="248"/>
        <v>#REF!</v>
      </c>
      <c r="DD183" s="45" t="e">
        <f t="shared" si="249"/>
        <v>#REF!</v>
      </c>
      <c r="DE183" s="45" t="e">
        <f t="shared" si="250"/>
        <v>#REF!</v>
      </c>
      <c r="DF183" s="45" t="e">
        <f t="shared" si="251"/>
        <v>#REF!</v>
      </c>
      <c r="DG183" s="45" t="e">
        <f t="shared" si="252"/>
        <v>#REF!</v>
      </c>
      <c r="DH183" s="45" t="e">
        <f t="shared" si="253"/>
        <v>#REF!</v>
      </c>
      <c r="DI183" s="45" t="e">
        <f t="shared" si="254"/>
        <v>#REF!</v>
      </c>
      <c r="DJ183" s="45" t="e">
        <f t="shared" si="255"/>
        <v>#REF!</v>
      </c>
      <c r="DK183" s="45" t="e">
        <f t="shared" si="256"/>
        <v>#REF!</v>
      </c>
      <c r="DL183" s="45" t="e">
        <f t="shared" si="257"/>
        <v>#REF!</v>
      </c>
      <c r="DM183" s="45" t="e">
        <f t="shared" si="258"/>
        <v>#REF!</v>
      </c>
      <c r="DN183" s="45" t="e">
        <f t="shared" si="259"/>
        <v>#REF!</v>
      </c>
      <c r="DO183" s="45" t="e">
        <f t="shared" si="260"/>
        <v>#REF!</v>
      </c>
      <c r="DP183" s="45" t="e">
        <f t="shared" si="261"/>
        <v>#REF!</v>
      </c>
      <c r="DQ183" s="45" t="e">
        <f t="shared" si="262"/>
        <v>#REF!</v>
      </c>
    </row>
    <row r="184" spans="1:121">
      <c r="A184" s="101">
        <v>183</v>
      </c>
      <c r="B184" s="135" t="e">
        <f t="shared" si="263"/>
        <v>#REF!</v>
      </c>
      <c r="C184" s="136" t="e">
        <f>B184+COUNTIF(B$2:$B184,B184)-1</f>
        <v>#REF!</v>
      </c>
      <c r="D184" s="137" t="str">
        <f>Tables!AI184</f>
        <v>Sao Tome and Principe</v>
      </c>
      <c r="E184" s="138" t="e">
        <f t="shared" si="264"/>
        <v>#REF!</v>
      </c>
      <c r="F184" s="47" t="e">
        <f>SUMIFS(#REF!,#REF!,'Graph Tables'!$D184)</f>
        <v>#REF!</v>
      </c>
      <c r="G184" s="47" t="e">
        <f>SUMIFS(#REF!,#REF!,'Graph Tables'!$D184)</f>
        <v>#REF!</v>
      </c>
      <c r="H184" s="47" t="e">
        <f>SUMIFS(#REF!,#REF!,'Graph Tables'!$D184)</f>
        <v>#REF!</v>
      </c>
      <c r="I184" s="47" t="e">
        <f>SUMIFS(#REF!,#REF!,'Graph Tables'!$D184)</f>
        <v>#REF!</v>
      </c>
      <c r="J184" s="47" t="e">
        <f>SUMIFS(#REF!,#REF!,'Graph Tables'!$D184)</f>
        <v>#REF!</v>
      </c>
      <c r="K184" s="47" t="e">
        <f>SUMIFS(#REF!,#REF!,'Graph Tables'!$D184)</f>
        <v>#REF!</v>
      </c>
      <c r="L184" s="47" t="e">
        <f>SUMIFS(#REF!,#REF!,'Graph Tables'!$D184)</f>
        <v>#REF!</v>
      </c>
      <c r="M184" s="47" t="e">
        <f>SUMIFS(#REF!,#REF!,'Graph Tables'!$D184)</f>
        <v>#REF!</v>
      </c>
      <c r="N184" s="47" t="e">
        <f>SUMIFS(#REF!,#REF!,'Graph Tables'!$D184)</f>
        <v>#REF!</v>
      </c>
      <c r="O184" s="47" t="e">
        <f>SUMIFS(#REF!,#REF!,'Graph Tables'!$D184)</f>
        <v>#REF!</v>
      </c>
      <c r="P184" s="47" t="e">
        <f>SUMIFS(#REF!,#REF!,'Graph Tables'!$D184)</f>
        <v>#REF!</v>
      </c>
      <c r="Q184" s="47" t="e">
        <f>SUMIFS(#REF!,#REF!,'Graph Tables'!$D184)</f>
        <v>#REF!</v>
      </c>
      <c r="R184" s="47" t="e">
        <f>SUMIFS(#REF!,#REF!,'Graph Tables'!$D184)</f>
        <v>#REF!</v>
      </c>
      <c r="S184" s="47" t="e">
        <f>SUMIFS(#REF!,#REF!,'Graph Tables'!$D184)</f>
        <v>#REF!</v>
      </c>
      <c r="T184" s="47" t="e">
        <f>SUMIFS(#REF!,#REF!,'Graph Tables'!$D184)</f>
        <v>#REF!</v>
      </c>
      <c r="U184" s="47" t="e">
        <f>SUMIFS(#REF!,#REF!,'Graph Tables'!$D184)</f>
        <v>#REF!</v>
      </c>
      <c r="V184" s="47" t="e">
        <f>SUMIFS(#REF!,#REF!,'Graph Tables'!$D184)</f>
        <v>#REF!</v>
      </c>
      <c r="W184" s="47" t="e">
        <f>SUMIFS(#REF!,#REF!,'Graph Tables'!$D184)</f>
        <v>#REF!</v>
      </c>
      <c r="X184" s="47" t="e">
        <f>SUMIFS(#REF!,#REF!,'Graph Tables'!$D184)</f>
        <v>#REF!</v>
      </c>
      <c r="Y184" s="47" t="e">
        <f>SUMIFS(#REF!,#REF!,'Graph Tables'!$D184)</f>
        <v>#REF!</v>
      </c>
      <c r="Z184" s="47" t="e">
        <f>SUMIFS(#REF!,#REF!,'Graph Tables'!$D184)</f>
        <v>#REF!</v>
      </c>
      <c r="AA184" s="47" t="e">
        <f>SUMIFS(#REF!,#REF!,'Graph Tables'!$D184)</f>
        <v>#REF!</v>
      </c>
      <c r="AB184" s="47" t="e">
        <f>SUMIFS(#REF!,#REF!,'Graph Tables'!$D184)</f>
        <v>#REF!</v>
      </c>
      <c r="AC184" s="47" t="e">
        <f>SUMIFS(#REF!,#REF!,'Graph Tables'!$D184)</f>
        <v>#REF!</v>
      </c>
      <c r="AD184" s="47"/>
      <c r="AH184" s="47"/>
      <c r="AI184" s="101" t="e">
        <f t="shared" si="265"/>
        <v>#REF!</v>
      </c>
      <c r="AJ184" s="101" t="e">
        <f>AI184+COUNTIF(AI$2:$AI184,AI184)-1</f>
        <v>#REF!</v>
      </c>
      <c r="AK184" s="103" t="str">
        <f t="shared" si="213"/>
        <v>Sao Tome and Principe</v>
      </c>
      <c r="AL184" s="71" t="e">
        <f t="shared" si="266"/>
        <v>#REF!</v>
      </c>
      <c r="AM184" s="45" t="e">
        <f t="shared" si="214"/>
        <v>#REF!</v>
      </c>
      <c r="AN184" s="45" t="e">
        <f t="shared" si="215"/>
        <v>#REF!</v>
      </c>
      <c r="AO184" s="45" t="e">
        <f t="shared" si="216"/>
        <v>#REF!</v>
      </c>
      <c r="AP184" s="45" t="e">
        <f t="shared" si="217"/>
        <v>#REF!</v>
      </c>
      <c r="AQ184" s="45" t="e">
        <f t="shared" si="218"/>
        <v>#REF!</v>
      </c>
      <c r="AR184" s="45" t="e">
        <f t="shared" si="219"/>
        <v>#REF!</v>
      </c>
      <c r="AS184" s="45" t="e">
        <f t="shared" si="220"/>
        <v>#REF!</v>
      </c>
      <c r="AT184" s="45" t="e">
        <f t="shared" si="221"/>
        <v>#REF!</v>
      </c>
      <c r="AU184" s="45" t="e">
        <f t="shared" si="222"/>
        <v>#REF!</v>
      </c>
      <c r="AV184" s="45" t="e">
        <f t="shared" si="223"/>
        <v>#REF!</v>
      </c>
      <c r="AW184" s="45" t="e">
        <f t="shared" si="224"/>
        <v>#REF!</v>
      </c>
      <c r="AX184" s="45" t="e">
        <f t="shared" si="225"/>
        <v>#REF!</v>
      </c>
      <c r="AY184" s="45" t="e">
        <f t="shared" si="226"/>
        <v>#REF!</v>
      </c>
      <c r="AZ184" s="45" t="e">
        <f t="shared" si="227"/>
        <v>#REF!</v>
      </c>
      <c r="BA184" s="45" t="e">
        <f t="shared" si="228"/>
        <v>#REF!</v>
      </c>
      <c r="BB184" s="45" t="e">
        <f t="shared" si="229"/>
        <v>#REF!</v>
      </c>
      <c r="BC184" s="45" t="e">
        <f t="shared" si="230"/>
        <v>#REF!</v>
      </c>
      <c r="BD184" s="45" t="e">
        <f t="shared" si="231"/>
        <v>#REF!</v>
      </c>
      <c r="BE184" s="45" t="e">
        <f t="shared" si="232"/>
        <v>#REF!</v>
      </c>
      <c r="BF184" s="45" t="e">
        <f t="shared" si="233"/>
        <v>#REF!</v>
      </c>
      <c r="BG184" s="45" t="e">
        <f t="shared" si="234"/>
        <v>#REF!</v>
      </c>
      <c r="BH184" s="45" t="e">
        <f t="shared" si="235"/>
        <v>#REF!</v>
      </c>
      <c r="BI184" s="45" t="e">
        <f t="shared" si="236"/>
        <v>#REF!</v>
      </c>
      <c r="BJ184" s="45" t="e">
        <f t="shared" si="237"/>
        <v>#REF!</v>
      </c>
      <c r="BK184" s="45"/>
      <c r="CN184" s="106" t="e">
        <f t="shared" si="267"/>
        <v>#REF!</v>
      </c>
      <c r="CO184" s="106">
        <v>183</v>
      </c>
      <c r="CP184" s="101" t="e">
        <f t="shared" si="268"/>
        <v>#REF!</v>
      </c>
      <c r="CQ184" s="101" t="e">
        <f>CP184+COUNTIF($CP$2:CP184,CP184)-1</f>
        <v>#REF!</v>
      </c>
      <c r="CR184" s="103" t="str">
        <f t="shared" si="238"/>
        <v>Sao Tome and Principe</v>
      </c>
      <c r="CS184" s="71" t="e">
        <f t="shared" si="269"/>
        <v>#REF!</v>
      </c>
      <c r="CT184" s="45" t="e">
        <f t="shared" si="239"/>
        <v>#REF!</v>
      </c>
      <c r="CU184" s="45" t="e">
        <f t="shared" si="240"/>
        <v>#REF!</v>
      </c>
      <c r="CV184" s="45" t="e">
        <f t="shared" si="241"/>
        <v>#REF!</v>
      </c>
      <c r="CW184" s="45" t="e">
        <f t="shared" si="242"/>
        <v>#REF!</v>
      </c>
      <c r="CX184" s="45" t="e">
        <f t="shared" si="243"/>
        <v>#REF!</v>
      </c>
      <c r="CY184" s="45" t="e">
        <f t="shared" si="244"/>
        <v>#REF!</v>
      </c>
      <c r="CZ184" s="45" t="e">
        <f t="shared" si="245"/>
        <v>#REF!</v>
      </c>
      <c r="DA184" s="45" t="e">
        <f t="shared" si="246"/>
        <v>#REF!</v>
      </c>
      <c r="DB184" s="45" t="e">
        <f t="shared" si="247"/>
        <v>#REF!</v>
      </c>
      <c r="DC184" s="45" t="e">
        <f t="shared" si="248"/>
        <v>#REF!</v>
      </c>
      <c r="DD184" s="45" t="e">
        <f t="shared" si="249"/>
        <v>#REF!</v>
      </c>
      <c r="DE184" s="45" t="e">
        <f t="shared" si="250"/>
        <v>#REF!</v>
      </c>
      <c r="DF184" s="45" t="e">
        <f t="shared" si="251"/>
        <v>#REF!</v>
      </c>
      <c r="DG184" s="45" t="e">
        <f t="shared" si="252"/>
        <v>#REF!</v>
      </c>
      <c r="DH184" s="45" t="e">
        <f t="shared" si="253"/>
        <v>#REF!</v>
      </c>
      <c r="DI184" s="45" t="e">
        <f t="shared" si="254"/>
        <v>#REF!</v>
      </c>
      <c r="DJ184" s="45" t="e">
        <f t="shared" si="255"/>
        <v>#REF!</v>
      </c>
      <c r="DK184" s="45" t="e">
        <f t="shared" si="256"/>
        <v>#REF!</v>
      </c>
      <c r="DL184" s="45" t="e">
        <f t="shared" si="257"/>
        <v>#REF!</v>
      </c>
      <c r="DM184" s="45" t="e">
        <f t="shared" si="258"/>
        <v>#REF!</v>
      </c>
      <c r="DN184" s="45" t="e">
        <f t="shared" si="259"/>
        <v>#REF!</v>
      </c>
      <c r="DO184" s="45" t="e">
        <f t="shared" si="260"/>
        <v>#REF!</v>
      </c>
      <c r="DP184" s="45" t="e">
        <f t="shared" si="261"/>
        <v>#REF!</v>
      </c>
      <c r="DQ184" s="45" t="e">
        <f t="shared" si="262"/>
        <v>#REF!</v>
      </c>
    </row>
    <row r="185" spans="1:121">
      <c r="A185" s="101">
        <v>184</v>
      </c>
      <c r="B185" s="135" t="e">
        <f t="shared" si="263"/>
        <v>#REF!</v>
      </c>
      <c r="C185" s="136" t="e">
        <f>B185+COUNTIF(B$2:$B185,B185)-1</f>
        <v>#REF!</v>
      </c>
      <c r="D185" s="137" t="str">
        <f>Tables!AI185</f>
        <v>Saudi Arabia</v>
      </c>
      <c r="E185" s="138" t="e">
        <f t="shared" si="264"/>
        <v>#REF!</v>
      </c>
      <c r="F185" s="47" t="e">
        <f>SUMIFS(#REF!,#REF!,'Graph Tables'!$D185)</f>
        <v>#REF!</v>
      </c>
      <c r="G185" s="47" t="e">
        <f>SUMIFS(#REF!,#REF!,'Graph Tables'!$D185)</f>
        <v>#REF!</v>
      </c>
      <c r="H185" s="47" t="e">
        <f>SUMIFS(#REF!,#REF!,'Graph Tables'!$D185)</f>
        <v>#REF!</v>
      </c>
      <c r="I185" s="47" t="e">
        <f>SUMIFS(#REF!,#REF!,'Graph Tables'!$D185)</f>
        <v>#REF!</v>
      </c>
      <c r="J185" s="47" t="e">
        <f>SUMIFS(#REF!,#REF!,'Graph Tables'!$D185)</f>
        <v>#REF!</v>
      </c>
      <c r="K185" s="47" t="e">
        <f>SUMIFS(#REF!,#REF!,'Graph Tables'!$D185)</f>
        <v>#REF!</v>
      </c>
      <c r="L185" s="47" t="e">
        <f>SUMIFS(#REF!,#REF!,'Graph Tables'!$D185)</f>
        <v>#REF!</v>
      </c>
      <c r="M185" s="47" t="e">
        <f>SUMIFS(#REF!,#REF!,'Graph Tables'!$D185)</f>
        <v>#REF!</v>
      </c>
      <c r="N185" s="47" t="e">
        <f>SUMIFS(#REF!,#REF!,'Graph Tables'!$D185)</f>
        <v>#REF!</v>
      </c>
      <c r="O185" s="47" t="e">
        <f>SUMIFS(#REF!,#REF!,'Graph Tables'!$D185)</f>
        <v>#REF!</v>
      </c>
      <c r="P185" s="47" t="e">
        <f>SUMIFS(#REF!,#REF!,'Graph Tables'!$D185)</f>
        <v>#REF!</v>
      </c>
      <c r="Q185" s="47" t="e">
        <f>SUMIFS(#REF!,#REF!,'Graph Tables'!$D185)</f>
        <v>#REF!</v>
      </c>
      <c r="R185" s="47" t="e">
        <f>SUMIFS(#REF!,#REF!,'Graph Tables'!$D185)</f>
        <v>#REF!</v>
      </c>
      <c r="S185" s="47" t="e">
        <f>SUMIFS(#REF!,#REF!,'Graph Tables'!$D185)</f>
        <v>#REF!</v>
      </c>
      <c r="T185" s="47" t="e">
        <f>SUMIFS(#REF!,#REF!,'Graph Tables'!$D185)</f>
        <v>#REF!</v>
      </c>
      <c r="U185" s="47" t="e">
        <f>SUMIFS(#REF!,#REF!,'Graph Tables'!$D185)</f>
        <v>#REF!</v>
      </c>
      <c r="V185" s="47" t="e">
        <f>SUMIFS(#REF!,#REF!,'Graph Tables'!$D185)</f>
        <v>#REF!</v>
      </c>
      <c r="W185" s="47" t="e">
        <f>SUMIFS(#REF!,#REF!,'Graph Tables'!$D185)</f>
        <v>#REF!</v>
      </c>
      <c r="X185" s="47" t="e">
        <f>SUMIFS(#REF!,#REF!,'Graph Tables'!$D185)</f>
        <v>#REF!</v>
      </c>
      <c r="Y185" s="47" t="e">
        <f>SUMIFS(#REF!,#REF!,'Graph Tables'!$D185)</f>
        <v>#REF!</v>
      </c>
      <c r="Z185" s="47" t="e">
        <f>SUMIFS(#REF!,#REF!,'Graph Tables'!$D185)</f>
        <v>#REF!</v>
      </c>
      <c r="AA185" s="47" t="e">
        <f>SUMIFS(#REF!,#REF!,'Graph Tables'!$D185)</f>
        <v>#REF!</v>
      </c>
      <c r="AB185" s="47" t="e">
        <f>SUMIFS(#REF!,#REF!,'Graph Tables'!$D185)</f>
        <v>#REF!</v>
      </c>
      <c r="AC185" s="47" t="e">
        <f>SUMIFS(#REF!,#REF!,'Graph Tables'!$D185)</f>
        <v>#REF!</v>
      </c>
      <c r="AD185" s="47"/>
      <c r="AH185" s="47"/>
      <c r="AI185" s="101" t="e">
        <f t="shared" si="265"/>
        <v>#REF!</v>
      </c>
      <c r="AJ185" s="101" t="e">
        <f>AI185+COUNTIF(AI$2:$AI185,AI185)-1</f>
        <v>#REF!</v>
      </c>
      <c r="AK185" s="103" t="str">
        <f t="shared" si="213"/>
        <v>Saudi Arabia</v>
      </c>
      <c r="AL185" s="71" t="e">
        <f t="shared" si="266"/>
        <v>#REF!</v>
      </c>
      <c r="AM185" s="45" t="e">
        <f t="shared" si="214"/>
        <v>#REF!</v>
      </c>
      <c r="AN185" s="45" t="e">
        <f t="shared" si="215"/>
        <v>#REF!</v>
      </c>
      <c r="AO185" s="45" t="e">
        <f t="shared" si="216"/>
        <v>#REF!</v>
      </c>
      <c r="AP185" s="45" t="e">
        <f t="shared" si="217"/>
        <v>#REF!</v>
      </c>
      <c r="AQ185" s="45" t="e">
        <f t="shared" si="218"/>
        <v>#REF!</v>
      </c>
      <c r="AR185" s="45" t="e">
        <f t="shared" si="219"/>
        <v>#REF!</v>
      </c>
      <c r="AS185" s="45" t="e">
        <f t="shared" si="220"/>
        <v>#REF!</v>
      </c>
      <c r="AT185" s="45" t="e">
        <f t="shared" si="221"/>
        <v>#REF!</v>
      </c>
      <c r="AU185" s="45" t="e">
        <f t="shared" si="222"/>
        <v>#REF!</v>
      </c>
      <c r="AV185" s="45" t="e">
        <f t="shared" si="223"/>
        <v>#REF!</v>
      </c>
      <c r="AW185" s="45" t="e">
        <f t="shared" si="224"/>
        <v>#REF!</v>
      </c>
      <c r="AX185" s="45" t="e">
        <f t="shared" si="225"/>
        <v>#REF!</v>
      </c>
      <c r="AY185" s="45" t="e">
        <f t="shared" si="226"/>
        <v>#REF!</v>
      </c>
      <c r="AZ185" s="45" t="e">
        <f t="shared" si="227"/>
        <v>#REF!</v>
      </c>
      <c r="BA185" s="45" t="e">
        <f t="shared" si="228"/>
        <v>#REF!</v>
      </c>
      <c r="BB185" s="45" t="e">
        <f t="shared" si="229"/>
        <v>#REF!</v>
      </c>
      <c r="BC185" s="45" t="e">
        <f t="shared" si="230"/>
        <v>#REF!</v>
      </c>
      <c r="BD185" s="45" t="e">
        <f t="shared" si="231"/>
        <v>#REF!</v>
      </c>
      <c r="BE185" s="45" t="e">
        <f t="shared" si="232"/>
        <v>#REF!</v>
      </c>
      <c r="BF185" s="45" t="e">
        <f t="shared" si="233"/>
        <v>#REF!</v>
      </c>
      <c r="BG185" s="45" t="e">
        <f t="shared" si="234"/>
        <v>#REF!</v>
      </c>
      <c r="BH185" s="45" t="e">
        <f t="shared" si="235"/>
        <v>#REF!</v>
      </c>
      <c r="BI185" s="45" t="e">
        <f t="shared" si="236"/>
        <v>#REF!</v>
      </c>
      <c r="BJ185" s="45" t="e">
        <f t="shared" si="237"/>
        <v>#REF!</v>
      </c>
      <c r="BK185" s="45"/>
      <c r="CN185" s="106" t="e">
        <f t="shared" si="267"/>
        <v>#REF!</v>
      </c>
      <c r="CO185" s="106">
        <v>184</v>
      </c>
      <c r="CP185" s="101" t="e">
        <f t="shared" si="268"/>
        <v>#REF!</v>
      </c>
      <c r="CQ185" s="101" t="e">
        <f>CP185+COUNTIF($CP$2:CP185,CP185)-1</f>
        <v>#REF!</v>
      </c>
      <c r="CR185" s="103" t="str">
        <f t="shared" si="238"/>
        <v>Saudi Arabia</v>
      </c>
      <c r="CS185" s="71" t="e">
        <f t="shared" si="269"/>
        <v>#REF!</v>
      </c>
      <c r="CT185" s="45" t="e">
        <f t="shared" si="239"/>
        <v>#REF!</v>
      </c>
      <c r="CU185" s="45" t="e">
        <f t="shared" si="240"/>
        <v>#REF!</v>
      </c>
      <c r="CV185" s="45" t="e">
        <f t="shared" si="241"/>
        <v>#REF!</v>
      </c>
      <c r="CW185" s="45" t="e">
        <f t="shared" si="242"/>
        <v>#REF!</v>
      </c>
      <c r="CX185" s="45" t="e">
        <f t="shared" si="243"/>
        <v>#REF!</v>
      </c>
      <c r="CY185" s="45" t="e">
        <f t="shared" si="244"/>
        <v>#REF!</v>
      </c>
      <c r="CZ185" s="45" t="e">
        <f t="shared" si="245"/>
        <v>#REF!</v>
      </c>
      <c r="DA185" s="45" t="e">
        <f t="shared" si="246"/>
        <v>#REF!</v>
      </c>
      <c r="DB185" s="45" t="e">
        <f t="shared" si="247"/>
        <v>#REF!</v>
      </c>
      <c r="DC185" s="45" t="e">
        <f t="shared" si="248"/>
        <v>#REF!</v>
      </c>
      <c r="DD185" s="45" t="e">
        <f t="shared" si="249"/>
        <v>#REF!</v>
      </c>
      <c r="DE185" s="45" t="e">
        <f t="shared" si="250"/>
        <v>#REF!</v>
      </c>
      <c r="DF185" s="45" t="e">
        <f t="shared" si="251"/>
        <v>#REF!</v>
      </c>
      <c r="DG185" s="45" t="e">
        <f t="shared" si="252"/>
        <v>#REF!</v>
      </c>
      <c r="DH185" s="45" t="e">
        <f t="shared" si="253"/>
        <v>#REF!</v>
      </c>
      <c r="DI185" s="45" t="e">
        <f t="shared" si="254"/>
        <v>#REF!</v>
      </c>
      <c r="DJ185" s="45" t="e">
        <f t="shared" si="255"/>
        <v>#REF!</v>
      </c>
      <c r="DK185" s="45" t="e">
        <f t="shared" si="256"/>
        <v>#REF!</v>
      </c>
      <c r="DL185" s="45" t="e">
        <f t="shared" si="257"/>
        <v>#REF!</v>
      </c>
      <c r="DM185" s="45" t="e">
        <f t="shared" si="258"/>
        <v>#REF!</v>
      </c>
      <c r="DN185" s="45" t="e">
        <f t="shared" si="259"/>
        <v>#REF!</v>
      </c>
      <c r="DO185" s="45" t="e">
        <f t="shared" si="260"/>
        <v>#REF!</v>
      </c>
      <c r="DP185" s="45" t="e">
        <f t="shared" si="261"/>
        <v>#REF!</v>
      </c>
      <c r="DQ185" s="45" t="e">
        <f t="shared" si="262"/>
        <v>#REF!</v>
      </c>
    </row>
    <row r="186" spans="1:121">
      <c r="A186" s="101">
        <v>185</v>
      </c>
      <c r="B186" s="135" t="e">
        <f t="shared" si="263"/>
        <v>#REF!</v>
      </c>
      <c r="C186" s="136" t="e">
        <f>B186+COUNTIF(B$2:$B186,B186)-1</f>
        <v>#REF!</v>
      </c>
      <c r="D186" s="137" t="str">
        <f>Tables!AI186</f>
        <v>Senegal</v>
      </c>
      <c r="E186" s="138" t="e">
        <f t="shared" si="264"/>
        <v>#REF!</v>
      </c>
      <c r="F186" s="47" t="e">
        <f>SUMIFS(#REF!,#REF!,'Graph Tables'!$D186)</f>
        <v>#REF!</v>
      </c>
      <c r="G186" s="47" t="e">
        <f>SUMIFS(#REF!,#REF!,'Graph Tables'!$D186)</f>
        <v>#REF!</v>
      </c>
      <c r="H186" s="47" t="e">
        <f>SUMIFS(#REF!,#REF!,'Graph Tables'!$D186)</f>
        <v>#REF!</v>
      </c>
      <c r="I186" s="47" t="e">
        <f>SUMIFS(#REF!,#REF!,'Graph Tables'!$D186)</f>
        <v>#REF!</v>
      </c>
      <c r="J186" s="47" t="e">
        <f>SUMIFS(#REF!,#REF!,'Graph Tables'!$D186)</f>
        <v>#REF!</v>
      </c>
      <c r="K186" s="47" t="e">
        <f>SUMIFS(#REF!,#REF!,'Graph Tables'!$D186)</f>
        <v>#REF!</v>
      </c>
      <c r="L186" s="47" t="e">
        <f>SUMIFS(#REF!,#REF!,'Graph Tables'!$D186)</f>
        <v>#REF!</v>
      </c>
      <c r="M186" s="47" t="e">
        <f>SUMIFS(#REF!,#REF!,'Graph Tables'!$D186)</f>
        <v>#REF!</v>
      </c>
      <c r="N186" s="47" t="e">
        <f>SUMIFS(#REF!,#REF!,'Graph Tables'!$D186)</f>
        <v>#REF!</v>
      </c>
      <c r="O186" s="47" t="e">
        <f>SUMIFS(#REF!,#REF!,'Graph Tables'!$D186)</f>
        <v>#REF!</v>
      </c>
      <c r="P186" s="47" t="e">
        <f>SUMIFS(#REF!,#REF!,'Graph Tables'!$D186)</f>
        <v>#REF!</v>
      </c>
      <c r="Q186" s="47" t="e">
        <f>SUMIFS(#REF!,#REF!,'Graph Tables'!$D186)</f>
        <v>#REF!</v>
      </c>
      <c r="R186" s="47" t="e">
        <f>SUMIFS(#REF!,#REF!,'Graph Tables'!$D186)</f>
        <v>#REF!</v>
      </c>
      <c r="S186" s="47" t="e">
        <f>SUMIFS(#REF!,#REF!,'Graph Tables'!$D186)</f>
        <v>#REF!</v>
      </c>
      <c r="T186" s="47" t="e">
        <f>SUMIFS(#REF!,#REF!,'Graph Tables'!$D186)</f>
        <v>#REF!</v>
      </c>
      <c r="U186" s="47" t="e">
        <f>SUMIFS(#REF!,#REF!,'Graph Tables'!$D186)</f>
        <v>#REF!</v>
      </c>
      <c r="V186" s="47" t="e">
        <f>SUMIFS(#REF!,#REF!,'Graph Tables'!$D186)</f>
        <v>#REF!</v>
      </c>
      <c r="W186" s="47" t="e">
        <f>SUMIFS(#REF!,#REF!,'Graph Tables'!$D186)</f>
        <v>#REF!</v>
      </c>
      <c r="X186" s="47" t="e">
        <f>SUMIFS(#REF!,#REF!,'Graph Tables'!$D186)</f>
        <v>#REF!</v>
      </c>
      <c r="Y186" s="47" t="e">
        <f>SUMIFS(#REF!,#REF!,'Graph Tables'!$D186)</f>
        <v>#REF!</v>
      </c>
      <c r="Z186" s="47" t="e">
        <f>SUMIFS(#REF!,#REF!,'Graph Tables'!$D186)</f>
        <v>#REF!</v>
      </c>
      <c r="AA186" s="47" t="e">
        <f>SUMIFS(#REF!,#REF!,'Graph Tables'!$D186)</f>
        <v>#REF!</v>
      </c>
      <c r="AB186" s="47" t="e">
        <f>SUMIFS(#REF!,#REF!,'Graph Tables'!$D186)</f>
        <v>#REF!</v>
      </c>
      <c r="AC186" s="47" t="e">
        <f>SUMIFS(#REF!,#REF!,'Graph Tables'!$D186)</f>
        <v>#REF!</v>
      </c>
      <c r="AD186" s="47"/>
      <c r="AH186" s="47"/>
      <c r="AI186" s="101" t="e">
        <f t="shared" si="265"/>
        <v>#REF!</v>
      </c>
      <c r="AJ186" s="101" t="e">
        <f>AI186+COUNTIF(AI$2:$AI186,AI186)-1</f>
        <v>#REF!</v>
      </c>
      <c r="AK186" s="103" t="str">
        <f t="shared" si="213"/>
        <v>Senegal</v>
      </c>
      <c r="AL186" s="71" t="e">
        <f t="shared" si="266"/>
        <v>#REF!</v>
      </c>
      <c r="AM186" s="45" t="e">
        <f t="shared" si="214"/>
        <v>#REF!</v>
      </c>
      <c r="AN186" s="45" t="e">
        <f t="shared" si="215"/>
        <v>#REF!</v>
      </c>
      <c r="AO186" s="45" t="e">
        <f t="shared" si="216"/>
        <v>#REF!</v>
      </c>
      <c r="AP186" s="45" t="e">
        <f t="shared" si="217"/>
        <v>#REF!</v>
      </c>
      <c r="AQ186" s="45" t="e">
        <f t="shared" si="218"/>
        <v>#REF!</v>
      </c>
      <c r="AR186" s="45" t="e">
        <f t="shared" si="219"/>
        <v>#REF!</v>
      </c>
      <c r="AS186" s="45" t="e">
        <f t="shared" si="220"/>
        <v>#REF!</v>
      </c>
      <c r="AT186" s="45" t="e">
        <f t="shared" si="221"/>
        <v>#REF!</v>
      </c>
      <c r="AU186" s="45" t="e">
        <f t="shared" si="222"/>
        <v>#REF!</v>
      </c>
      <c r="AV186" s="45" t="e">
        <f t="shared" si="223"/>
        <v>#REF!</v>
      </c>
      <c r="AW186" s="45" t="e">
        <f t="shared" si="224"/>
        <v>#REF!</v>
      </c>
      <c r="AX186" s="45" t="e">
        <f t="shared" si="225"/>
        <v>#REF!</v>
      </c>
      <c r="AY186" s="45" t="e">
        <f t="shared" si="226"/>
        <v>#REF!</v>
      </c>
      <c r="AZ186" s="45" t="e">
        <f t="shared" si="227"/>
        <v>#REF!</v>
      </c>
      <c r="BA186" s="45" t="e">
        <f t="shared" si="228"/>
        <v>#REF!</v>
      </c>
      <c r="BB186" s="45" t="e">
        <f t="shared" si="229"/>
        <v>#REF!</v>
      </c>
      <c r="BC186" s="45" t="e">
        <f t="shared" si="230"/>
        <v>#REF!</v>
      </c>
      <c r="BD186" s="45" t="e">
        <f t="shared" si="231"/>
        <v>#REF!</v>
      </c>
      <c r="BE186" s="45" t="e">
        <f t="shared" si="232"/>
        <v>#REF!</v>
      </c>
      <c r="BF186" s="45" t="e">
        <f t="shared" si="233"/>
        <v>#REF!</v>
      </c>
      <c r="BG186" s="45" t="e">
        <f t="shared" si="234"/>
        <v>#REF!</v>
      </c>
      <c r="BH186" s="45" t="e">
        <f t="shared" si="235"/>
        <v>#REF!</v>
      </c>
      <c r="BI186" s="45" t="e">
        <f t="shared" si="236"/>
        <v>#REF!</v>
      </c>
      <c r="BJ186" s="45" t="e">
        <f t="shared" si="237"/>
        <v>#REF!</v>
      </c>
      <c r="BK186" s="45"/>
      <c r="CN186" s="106" t="e">
        <f t="shared" si="267"/>
        <v>#REF!</v>
      </c>
      <c r="CO186" s="106">
        <v>185</v>
      </c>
      <c r="CP186" s="101" t="e">
        <f t="shared" si="268"/>
        <v>#REF!</v>
      </c>
      <c r="CQ186" s="101" t="e">
        <f>CP186+COUNTIF($CP$2:CP186,CP186)-1</f>
        <v>#REF!</v>
      </c>
      <c r="CR186" s="103" t="str">
        <f t="shared" si="238"/>
        <v>Senegal</v>
      </c>
      <c r="CS186" s="71" t="e">
        <f t="shared" si="269"/>
        <v>#REF!</v>
      </c>
      <c r="CT186" s="45" t="e">
        <f t="shared" si="239"/>
        <v>#REF!</v>
      </c>
      <c r="CU186" s="45" t="e">
        <f t="shared" si="240"/>
        <v>#REF!</v>
      </c>
      <c r="CV186" s="45" t="e">
        <f t="shared" si="241"/>
        <v>#REF!</v>
      </c>
      <c r="CW186" s="45" t="e">
        <f t="shared" si="242"/>
        <v>#REF!</v>
      </c>
      <c r="CX186" s="45" t="e">
        <f t="shared" si="243"/>
        <v>#REF!</v>
      </c>
      <c r="CY186" s="45" t="e">
        <f t="shared" si="244"/>
        <v>#REF!</v>
      </c>
      <c r="CZ186" s="45" t="e">
        <f t="shared" si="245"/>
        <v>#REF!</v>
      </c>
      <c r="DA186" s="45" t="e">
        <f t="shared" si="246"/>
        <v>#REF!</v>
      </c>
      <c r="DB186" s="45" t="e">
        <f t="shared" si="247"/>
        <v>#REF!</v>
      </c>
      <c r="DC186" s="45" t="e">
        <f t="shared" si="248"/>
        <v>#REF!</v>
      </c>
      <c r="DD186" s="45" t="e">
        <f t="shared" si="249"/>
        <v>#REF!</v>
      </c>
      <c r="DE186" s="45" t="e">
        <f t="shared" si="250"/>
        <v>#REF!</v>
      </c>
      <c r="DF186" s="45" t="e">
        <f t="shared" si="251"/>
        <v>#REF!</v>
      </c>
      <c r="DG186" s="45" t="e">
        <f t="shared" si="252"/>
        <v>#REF!</v>
      </c>
      <c r="DH186" s="45" t="e">
        <f t="shared" si="253"/>
        <v>#REF!</v>
      </c>
      <c r="DI186" s="45" t="e">
        <f t="shared" si="254"/>
        <v>#REF!</v>
      </c>
      <c r="DJ186" s="45" t="e">
        <f t="shared" si="255"/>
        <v>#REF!</v>
      </c>
      <c r="DK186" s="45" t="e">
        <f t="shared" si="256"/>
        <v>#REF!</v>
      </c>
      <c r="DL186" s="45" t="e">
        <f t="shared" si="257"/>
        <v>#REF!</v>
      </c>
      <c r="DM186" s="45" t="e">
        <f t="shared" si="258"/>
        <v>#REF!</v>
      </c>
      <c r="DN186" s="45" t="e">
        <f t="shared" si="259"/>
        <v>#REF!</v>
      </c>
      <c r="DO186" s="45" t="e">
        <f t="shared" si="260"/>
        <v>#REF!</v>
      </c>
      <c r="DP186" s="45" t="e">
        <f t="shared" si="261"/>
        <v>#REF!</v>
      </c>
      <c r="DQ186" s="45" t="e">
        <f t="shared" si="262"/>
        <v>#REF!</v>
      </c>
    </row>
    <row r="187" spans="1:121">
      <c r="A187" s="101">
        <v>186</v>
      </c>
      <c r="B187" s="135" t="e">
        <f t="shared" si="263"/>
        <v>#REF!</v>
      </c>
      <c r="C187" s="136" t="e">
        <f>B187+COUNTIF(B$2:$B187,B187)-1</f>
        <v>#REF!</v>
      </c>
      <c r="D187" s="137" t="str">
        <f>Tables!AI187</f>
        <v>Serbia and Montenegro</v>
      </c>
      <c r="E187" s="138" t="e">
        <f t="shared" si="264"/>
        <v>#REF!</v>
      </c>
      <c r="F187" s="47" t="e">
        <f>SUMIFS(#REF!,#REF!,'Graph Tables'!$D187)</f>
        <v>#REF!</v>
      </c>
      <c r="G187" s="47" t="e">
        <f>SUMIFS(#REF!,#REF!,'Graph Tables'!$D187)</f>
        <v>#REF!</v>
      </c>
      <c r="H187" s="47" t="e">
        <f>SUMIFS(#REF!,#REF!,'Graph Tables'!$D187)</f>
        <v>#REF!</v>
      </c>
      <c r="I187" s="47" t="e">
        <f>SUMIFS(#REF!,#REF!,'Graph Tables'!$D187)</f>
        <v>#REF!</v>
      </c>
      <c r="J187" s="47" t="e">
        <f>SUMIFS(#REF!,#REF!,'Graph Tables'!$D187)</f>
        <v>#REF!</v>
      </c>
      <c r="K187" s="47" t="e">
        <f>SUMIFS(#REF!,#REF!,'Graph Tables'!$D187)</f>
        <v>#REF!</v>
      </c>
      <c r="L187" s="47" t="e">
        <f>SUMIFS(#REF!,#REF!,'Graph Tables'!$D187)</f>
        <v>#REF!</v>
      </c>
      <c r="M187" s="47" t="e">
        <f>SUMIFS(#REF!,#REF!,'Graph Tables'!$D187)</f>
        <v>#REF!</v>
      </c>
      <c r="N187" s="47" t="e">
        <f>SUMIFS(#REF!,#REF!,'Graph Tables'!$D187)</f>
        <v>#REF!</v>
      </c>
      <c r="O187" s="47" t="e">
        <f>SUMIFS(#REF!,#REF!,'Graph Tables'!$D187)</f>
        <v>#REF!</v>
      </c>
      <c r="P187" s="47" t="e">
        <f>SUMIFS(#REF!,#REF!,'Graph Tables'!$D187)</f>
        <v>#REF!</v>
      </c>
      <c r="Q187" s="47" t="e">
        <f>SUMIFS(#REF!,#REF!,'Graph Tables'!$D187)</f>
        <v>#REF!</v>
      </c>
      <c r="R187" s="47" t="e">
        <f>SUMIFS(#REF!,#REF!,'Graph Tables'!$D187)</f>
        <v>#REF!</v>
      </c>
      <c r="S187" s="47" t="e">
        <f>SUMIFS(#REF!,#REF!,'Graph Tables'!$D187)</f>
        <v>#REF!</v>
      </c>
      <c r="T187" s="47" t="e">
        <f>SUMIFS(#REF!,#REF!,'Graph Tables'!$D187)</f>
        <v>#REF!</v>
      </c>
      <c r="U187" s="47" t="e">
        <f>SUMIFS(#REF!,#REF!,'Graph Tables'!$D187)</f>
        <v>#REF!</v>
      </c>
      <c r="V187" s="47" t="e">
        <f>SUMIFS(#REF!,#REF!,'Graph Tables'!$D187)</f>
        <v>#REF!</v>
      </c>
      <c r="W187" s="47" t="e">
        <f>SUMIFS(#REF!,#REF!,'Graph Tables'!$D187)</f>
        <v>#REF!</v>
      </c>
      <c r="X187" s="47" t="e">
        <f>SUMIFS(#REF!,#REF!,'Graph Tables'!$D187)</f>
        <v>#REF!</v>
      </c>
      <c r="Y187" s="47" t="e">
        <f>SUMIFS(#REF!,#REF!,'Graph Tables'!$D187)</f>
        <v>#REF!</v>
      </c>
      <c r="Z187" s="47" t="e">
        <f>SUMIFS(#REF!,#REF!,'Graph Tables'!$D187)</f>
        <v>#REF!</v>
      </c>
      <c r="AA187" s="47" t="e">
        <f>SUMIFS(#REF!,#REF!,'Graph Tables'!$D187)</f>
        <v>#REF!</v>
      </c>
      <c r="AB187" s="47" t="e">
        <f>SUMIFS(#REF!,#REF!,'Graph Tables'!$D187)</f>
        <v>#REF!</v>
      </c>
      <c r="AC187" s="47" t="e">
        <f>SUMIFS(#REF!,#REF!,'Graph Tables'!$D187)</f>
        <v>#REF!</v>
      </c>
      <c r="AD187" s="47"/>
      <c r="AH187" s="47"/>
      <c r="AI187" s="101" t="e">
        <f t="shared" si="265"/>
        <v>#REF!</v>
      </c>
      <c r="AJ187" s="101" t="e">
        <f>AI187+COUNTIF(AI$2:$AI187,AI187)-1</f>
        <v>#REF!</v>
      </c>
      <c r="AK187" s="103" t="str">
        <f t="shared" si="213"/>
        <v>Serbia and Montenegro</v>
      </c>
      <c r="AL187" s="71" t="e">
        <f t="shared" si="266"/>
        <v>#REF!</v>
      </c>
      <c r="AM187" s="45" t="e">
        <f t="shared" si="214"/>
        <v>#REF!</v>
      </c>
      <c r="AN187" s="45" t="e">
        <f t="shared" si="215"/>
        <v>#REF!</v>
      </c>
      <c r="AO187" s="45" t="e">
        <f t="shared" si="216"/>
        <v>#REF!</v>
      </c>
      <c r="AP187" s="45" t="e">
        <f t="shared" si="217"/>
        <v>#REF!</v>
      </c>
      <c r="AQ187" s="45" t="e">
        <f t="shared" si="218"/>
        <v>#REF!</v>
      </c>
      <c r="AR187" s="45" t="e">
        <f t="shared" si="219"/>
        <v>#REF!</v>
      </c>
      <c r="AS187" s="45" t="e">
        <f t="shared" si="220"/>
        <v>#REF!</v>
      </c>
      <c r="AT187" s="45" t="e">
        <f t="shared" si="221"/>
        <v>#REF!</v>
      </c>
      <c r="AU187" s="45" t="e">
        <f t="shared" si="222"/>
        <v>#REF!</v>
      </c>
      <c r="AV187" s="45" t="e">
        <f t="shared" si="223"/>
        <v>#REF!</v>
      </c>
      <c r="AW187" s="45" t="e">
        <f t="shared" si="224"/>
        <v>#REF!</v>
      </c>
      <c r="AX187" s="45" t="e">
        <f t="shared" si="225"/>
        <v>#REF!</v>
      </c>
      <c r="AY187" s="45" t="e">
        <f t="shared" si="226"/>
        <v>#REF!</v>
      </c>
      <c r="AZ187" s="45" t="e">
        <f t="shared" si="227"/>
        <v>#REF!</v>
      </c>
      <c r="BA187" s="45" t="e">
        <f t="shared" si="228"/>
        <v>#REF!</v>
      </c>
      <c r="BB187" s="45" t="e">
        <f t="shared" si="229"/>
        <v>#REF!</v>
      </c>
      <c r="BC187" s="45" t="e">
        <f t="shared" si="230"/>
        <v>#REF!</v>
      </c>
      <c r="BD187" s="45" t="e">
        <f t="shared" si="231"/>
        <v>#REF!</v>
      </c>
      <c r="BE187" s="45" t="e">
        <f t="shared" si="232"/>
        <v>#REF!</v>
      </c>
      <c r="BF187" s="45" t="e">
        <f t="shared" si="233"/>
        <v>#REF!</v>
      </c>
      <c r="BG187" s="45" t="e">
        <f t="shared" si="234"/>
        <v>#REF!</v>
      </c>
      <c r="BH187" s="45" t="e">
        <f t="shared" si="235"/>
        <v>#REF!</v>
      </c>
      <c r="BI187" s="45" t="e">
        <f t="shared" si="236"/>
        <v>#REF!</v>
      </c>
      <c r="BJ187" s="45" t="e">
        <f t="shared" si="237"/>
        <v>#REF!</v>
      </c>
      <c r="BK187" s="45"/>
      <c r="CN187" s="106" t="e">
        <f t="shared" si="267"/>
        <v>#REF!</v>
      </c>
      <c r="CO187" s="106">
        <v>186</v>
      </c>
      <c r="CP187" s="101" t="e">
        <f t="shared" si="268"/>
        <v>#REF!</v>
      </c>
      <c r="CQ187" s="101" t="e">
        <f>CP187+COUNTIF($CP$2:CP187,CP187)-1</f>
        <v>#REF!</v>
      </c>
      <c r="CR187" s="103" t="str">
        <f t="shared" si="238"/>
        <v>Serbia and Montenegro</v>
      </c>
      <c r="CS187" s="71" t="e">
        <f t="shared" si="269"/>
        <v>#REF!</v>
      </c>
      <c r="CT187" s="45" t="e">
        <f t="shared" si="239"/>
        <v>#REF!</v>
      </c>
      <c r="CU187" s="45" t="e">
        <f t="shared" si="240"/>
        <v>#REF!</v>
      </c>
      <c r="CV187" s="45" t="e">
        <f t="shared" si="241"/>
        <v>#REF!</v>
      </c>
      <c r="CW187" s="45" t="e">
        <f t="shared" si="242"/>
        <v>#REF!</v>
      </c>
      <c r="CX187" s="45" t="e">
        <f t="shared" si="243"/>
        <v>#REF!</v>
      </c>
      <c r="CY187" s="45" t="e">
        <f t="shared" si="244"/>
        <v>#REF!</v>
      </c>
      <c r="CZ187" s="45" t="e">
        <f t="shared" si="245"/>
        <v>#REF!</v>
      </c>
      <c r="DA187" s="45" t="e">
        <f t="shared" si="246"/>
        <v>#REF!</v>
      </c>
      <c r="DB187" s="45" t="e">
        <f t="shared" si="247"/>
        <v>#REF!</v>
      </c>
      <c r="DC187" s="45" t="e">
        <f t="shared" si="248"/>
        <v>#REF!</v>
      </c>
      <c r="DD187" s="45" t="e">
        <f t="shared" si="249"/>
        <v>#REF!</v>
      </c>
      <c r="DE187" s="45" t="e">
        <f t="shared" si="250"/>
        <v>#REF!</v>
      </c>
      <c r="DF187" s="45" t="e">
        <f t="shared" si="251"/>
        <v>#REF!</v>
      </c>
      <c r="DG187" s="45" t="e">
        <f t="shared" si="252"/>
        <v>#REF!</v>
      </c>
      <c r="DH187" s="45" t="e">
        <f t="shared" si="253"/>
        <v>#REF!</v>
      </c>
      <c r="DI187" s="45" t="e">
        <f t="shared" si="254"/>
        <v>#REF!</v>
      </c>
      <c r="DJ187" s="45" t="e">
        <f t="shared" si="255"/>
        <v>#REF!</v>
      </c>
      <c r="DK187" s="45" t="e">
        <f t="shared" si="256"/>
        <v>#REF!</v>
      </c>
      <c r="DL187" s="45" t="e">
        <f t="shared" si="257"/>
        <v>#REF!</v>
      </c>
      <c r="DM187" s="45" t="e">
        <f t="shared" si="258"/>
        <v>#REF!</v>
      </c>
      <c r="DN187" s="45" t="e">
        <f t="shared" si="259"/>
        <v>#REF!</v>
      </c>
      <c r="DO187" s="45" t="e">
        <f t="shared" si="260"/>
        <v>#REF!</v>
      </c>
      <c r="DP187" s="45" t="e">
        <f t="shared" si="261"/>
        <v>#REF!</v>
      </c>
      <c r="DQ187" s="45" t="e">
        <f t="shared" si="262"/>
        <v>#REF!</v>
      </c>
    </row>
    <row r="188" spans="1:121">
      <c r="A188" s="101">
        <v>187</v>
      </c>
      <c r="B188" s="135" t="e">
        <f t="shared" si="263"/>
        <v>#REF!</v>
      </c>
      <c r="C188" s="136" t="e">
        <f>B188+COUNTIF(B$2:$B188,B188)-1</f>
        <v>#REF!</v>
      </c>
      <c r="D188" s="137" t="str">
        <f>Tables!AI188</f>
        <v>Seychelles</v>
      </c>
      <c r="E188" s="138" t="e">
        <f t="shared" si="264"/>
        <v>#REF!</v>
      </c>
      <c r="F188" s="47" t="e">
        <f>SUMIFS(#REF!,#REF!,'Graph Tables'!$D188)</f>
        <v>#REF!</v>
      </c>
      <c r="G188" s="47" t="e">
        <f>SUMIFS(#REF!,#REF!,'Graph Tables'!$D188)</f>
        <v>#REF!</v>
      </c>
      <c r="H188" s="47" t="e">
        <f>SUMIFS(#REF!,#REF!,'Graph Tables'!$D188)</f>
        <v>#REF!</v>
      </c>
      <c r="I188" s="47" t="e">
        <f>SUMIFS(#REF!,#REF!,'Graph Tables'!$D188)</f>
        <v>#REF!</v>
      </c>
      <c r="J188" s="47" t="e">
        <f>SUMIFS(#REF!,#REF!,'Graph Tables'!$D188)</f>
        <v>#REF!</v>
      </c>
      <c r="K188" s="47" t="e">
        <f>SUMIFS(#REF!,#REF!,'Graph Tables'!$D188)</f>
        <v>#REF!</v>
      </c>
      <c r="L188" s="47" t="e">
        <f>SUMIFS(#REF!,#REF!,'Graph Tables'!$D188)</f>
        <v>#REF!</v>
      </c>
      <c r="M188" s="47" t="e">
        <f>SUMIFS(#REF!,#REF!,'Graph Tables'!$D188)</f>
        <v>#REF!</v>
      </c>
      <c r="N188" s="47" t="e">
        <f>SUMIFS(#REF!,#REF!,'Graph Tables'!$D188)</f>
        <v>#REF!</v>
      </c>
      <c r="O188" s="47" t="e">
        <f>SUMIFS(#REF!,#REF!,'Graph Tables'!$D188)</f>
        <v>#REF!</v>
      </c>
      <c r="P188" s="47" t="e">
        <f>SUMIFS(#REF!,#REF!,'Graph Tables'!$D188)</f>
        <v>#REF!</v>
      </c>
      <c r="Q188" s="47" t="e">
        <f>SUMIFS(#REF!,#REF!,'Graph Tables'!$D188)</f>
        <v>#REF!</v>
      </c>
      <c r="R188" s="47" t="e">
        <f>SUMIFS(#REF!,#REF!,'Graph Tables'!$D188)</f>
        <v>#REF!</v>
      </c>
      <c r="S188" s="47" t="e">
        <f>SUMIFS(#REF!,#REF!,'Graph Tables'!$D188)</f>
        <v>#REF!</v>
      </c>
      <c r="T188" s="47" t="e">
        <f>SUMIFS(#REF!,#REF!,'Graph Tables'!$D188)</f>
        <v>#REF!</v>
      </c>
      <c r="U188" s="47" t="e">
        <f>SUMIFS(#REF!,#REF!,'Graph Tables'!$D188)</f>
        <v>#REF!</v>
      </c>
      <c r="V188" s="47" t="e">
        <f>SUMIFS(#REF!,#REF!,'Graph Tables'!$D188)</f>
        <v>#REF!</v>
      </c>
      <c r="W188" s="47" t="e">
        <f>SUMIFS(#REF!,#REF!,'Graph Tables'!$D188)</f>
        <v>#REF!</v>
      </c>
      <c r="X188" s="47" t="e">
        <f>SUMIFS(#REF!,#REF!,'Graph Tables'!$D188)</f>
        <v>#REF!</v>
      </c>
      <c r="Y188" s="47" t="e">
        <f>SUMIFS(#REF!,#REF!,'Graph Tables'!$D188)</f>
        <v>#REF!</v>
      </c>
      <c r="Z188" s="47" t="e">
        <f>SUMIFS(#REF!,#REF!,'Graph Tables'!$D188)</f>
        <v>#REF!</v>
      </c>
      <c r="AA188" s="47" t="e">
        <f>SUMIFS(#REF!,#REF!,'Graph Tables'!$D188)</f>
        <v>#REF!</v>
      </c>
      <c r="AB188" s="47" t="e">
        <f>SUMIFS(#REF!,#REF!,'Graph Tables'!$D188)</f>
        <v>#REF!</v>
      </c>
      <c r="AC188" s="47" t="e">
        <f>SUMIFS(#REF!,#REF!,'Graph Tables'!$D188)</f>
        <v>#REF!</v>
      </c>
      <c r="AD188" s="47"/>
      <c r="AH188" s="47"/>
      <c r="AI188" s="101" t="e">
        <f t="shared" si="265"/>
        <v>#REF!</v>
      </c>
      <c r="AJ188" s="101" t="e">
        <f>AI188+COUNTIF(AI$2:$AI188,AI188)-1</f>
        <v>#REF!</v>
      </c>
      <c r="AK188" s="103" t="str">
        <f t="shared" si="213"/>
        <v>Seychelles</v>
      </c>
      <c r="AL188" s="71" t="e">
        <f t="shared" si="266"/>
        <v>#REF!</v>
      </c>
      <c r="AM188" s="45" t="e">
        <f t="shared" si="214"/>
        <v>#REF!</v>
      </c>
      <c r="AN188" s="45" t="e">
        <f t="shared" si="215"/>
        <v>#REF!</v>
      </c>
      <c r="AO188" s="45" t="e">
        <f t="shared" si="216"/>
        <v>#REF!</v>
      </c>
      <c r="AP188" s="45" t="e">
        <f t="shared" si="217"/>
        <v>#REF!</v>
      </c>
      <c r="AQ188" s="45" t="e">
        <f t="shared" si="218"/>
        <v>#REF!</v>
      </c>
      <c r="AR188" s="45" t="e">
        <f t="shared" si="219"/>
        <v>#REF!</v>
      </c>
      <c r="AS188" s="45" t="e">
        <f t="shared" si="220"/>
        <v>#REF!</v>
      </c>
      <c r="AT188" s="45" t="e">
        <f t="shared" si="221"/>
        <v>#REF!</v>
      </c>
      <c r="AU188" s="45" t="e">
        <f t="shared" si="222"/>
        <v>#REF!</v>
      </c>
      <c r="AV188" s="45" t="e">
        <f t="shared" si="223"/>
        <v>#REF!</v>
      </c>
      <c r="AW188" s="45" t="e">
        <f t="shared" si="224"/>
        <v>#REF!</v>
      </c>
      <c r="AX188" s="45" t="e">
        <f t="shared" si="225"/>
        <v>#REF!</v>
      </c>
      <c r="AY188" s="45" t="e">
        <f t="shared" si="226"/>
        <v>#REF!</v>
      </c>
      <c r="AZ188" s="45" t="e">
        <f t="shared" si="227"/>
        <v>#REF!</v>
      </c>
      <c r="BA188" s="45" t="e">
        <f t="shared" si="228"/>
        <v>#REF!</v>
      </c>
      <c r="BB188" s="45" t="e">
        <f t="shared" si="229"/>
        <v>#REF!</v>
      </c>
      <c r="BC188" s="45" t="e">
        <f t="shared" si="230"/>
        <v>#REF!</v>
      </c>
      <c r="BD188" s="45" t="e">
        <f t="shared" si="231"/>
        <v>#REF!</v>
      </c>
      <c r="BE188" s="45" t="e">
        <f t="shared" si="232"/>
        <v>#REF!</v>
      </c>
      <c r="BF188" s="45" t="e">
        <f t="shared" si="233"/>
        <v>#REF!</v>
      </c>
      <c r="BG188" s="45" t="e">
        <f t="shared" si="234"/>
        <v>#REF!</v>
      </c>
      <c r="BH188" s="45" t="e">
        <f t="shared" si="235"/>
        <v>#REF!</v>
      </c>
      <c r="BI188" s="45" t="e">
        <f t="shared" si="236"/>
        <v>#REF!</v>
      </c>
      <c r="BJ188" s="45" t="e">
        <f t="shared" si="237"/>
        <v>#REF!</v>
      </c>
      <c r="BK188" s="45"/>
      <c r="CN188" s="106" t="e">
        <f t="shared" si="267"/>
        <v>#REF!</v>
      </c>
      <c r="CO188" s="106">
        <v>187</v>
      </c>
      <c r="CP188" s="101" t="e">
        <f t="shared" si="268"/>
        <v>#REF!</v>
      </c>
      <c r="CQ188" s="101" t="e">
        <f>CP188+COUNTIF($CP$2:CP188,CP188)-1</f>
        <v>#REF!</v>
      </c>
      <c r="CR188" s="103" t="str">
        <f t="shared" si="238"/>
        <v>Seychelles</v>
      </c>
      <c r="CS188" s="71" t="e">
        <f t="shared" si="269"/>
        <v>#REF!</v>
      </c>
      <c r="CT188" s="45" t="e">
        <f t="shared" si="239"/>
        <v>#REF!</v>
      </c>
      <c r="CU188" s="45" t="e">
        <f t="shared" si="240"/>
        <v>#REF!</v>
      </c>
      <c r="CV188" s="45" t="e">
        <f t="shared" si="241"/>
        <v>#REF!</v>
      </c>
      <c r="CW188" s="45" t="e">
        <f t="shared" si="242"/>
        <v>#REF!</v>
      </c>
      <c r="CX188" s="45" t="e">
        <f t="shared" si="243"/>
        <v>#REF!</v>
      </c>
      <c r="CY188" s="45" t="e">
        <f t="shared" si="244"/>
        <v>#REF!</v>
      </c>
      <c r="CZ188" s="45" t="e">
        <f t="shared" si="245"/>
        <v>#REF!</v>
      </c>
      <c r="DA188" s="45" t="e">
        <f t="shared" si="246"/>
        <v>#REF!</v>
      </c>
      <c r="DB188" s="45" t="e">
        <f t="shared" si="247"/>
        <v>#REF!</v>
      </c>
      <c r="DC188" s="45" t="e">
        <f t="shared" si="248"/>
        <v>#REF!</v>
      </c>
      <c r="DD188" s="45" t="e">
        <f t="shared" si="249"/>
        <v>#REF!</v>
      </c>
      <c r="DE188" s="45" t="e">
        <f t="shared" si="250"/>
        <v>#REF!</v>
      </c>
      <c r="DF188" s="45" t="e">
        <f t="shared" si="251"/>
        <v>#REF!</v>
      </c>
      <c r="DG188" s="45" t="e">
        <f t="shared" si="252"/>
        <v>#REF!</v>
      </c>
      <c r="DH188" s="45" t="e">
        <f t="shared" si="253"/>
        <v>#REF!</v>
      </c>
      <c r="DI188" s="45" t="e">
        <f t="shared" si="254"/>
        <v>#REF!</v>
      </c>
      <c r="DJ188" s="45" t="e">
        <f t="shared" si="255"/>
        <v>#REF!</v>
      </c>
      <c r="DK188" s="45" t="e">
        <f t="shared" si="256"/>
        <v>#REF!</v>
      </c>
      <c r="DL188" s="45" t="e">
        <f t="shared" si="257"/>
        <v>#REF!</v>
      </c>
      <c r="DM188" s="45" t="e">
        <f t="shared" si="258"/>
        <v>#REF!</v>
      </c>
      <c r="DN188" s="45" t="e">
        <f t="shared" si="259"/>
        <v>#REF!</v>
      </c>
      <c r="DO188" s="45" t="e">
        <f t="shared" si="260"/>
        <v>#REF!</v>
      </c>
      <c r="DP188" s="45" t="e">
        <f t="shared" si="261"/>
        <v>#REF!</v>
      </c>
      <c r="DQ188" s="45" t="e">
        <f t="shared" si="262"/>
        <v>#REF!</v>
      </c>
    </row>
    <row r="189" spans="1:121">
      <c r="A189" s="101">
        <v>188</v>
      </c>
      <c r="B189" s="135" t="e">
        <f t="shared" si="263"/>
        <v>#REF!</v>
      </c>
      <c r="C189" s="136" t="e">
        <f>B189+COUNTIF(B$2:$B189,B189)-1</f>
        <v>#REF!</v>
      </c>
      <c r="D189" s="137" t="str">
        <f>Tables!AI189</f>
        <v>Sierra Leone</v>
      </c>
      <c r="E189" s="138" t="e">
        <f t="shared" si="264"/>
        <v>#REF!</v>
      </c>
      <c r="F189" s="47" t="e">
        <f>SUMIFS(#REF!,#REF!,'Graph Tables'!$D189)</f>
        <v>#REF!</v>
      </c>
      <c r="G189" s="47" t="e">
        <f>SUMIFS(#REF!,#REF!,'Graph Tables'!$D189)</f>
        <v>#REF!</v>
      </c>
      <c r="H189" s="47" t="e">
        <f>SUMIFS(#REF!,#REF!,'Graph Tables'!$D189)</f>
        <v>#REF!</v>
      </c>
      <c r="I189" s="47" t="e">
        <f>SUMIFS(#REF!,#REF!,'Graph Tables'!$D189)</f>
        <v>#REF!</v>
      </c>
      <c r="J189" s="47" t="e">
        <f>SUMIFS(#REF!,#REF!,'Graph Tables'!$D189)</f>
        <v>#REF!</v>
      </c>
      <c r="K189" s="47" t="e">
        <f>SUMIFS(#REF!,#REF!,'Graph Tables'!$D189)</f>
        <v>#REF!</v>
      </c>
      <c r="L189" s="47" t="e">
        <f>SUMIFS(#REF!,#REF!,'Graph Tables'!$D189)</f>
        <v>#REF!</v>
      </c>
      <c r="M189" s="47" t="e">
        <f>SUMIFS(#REF!,#REF!,'Graph Tables'!$D189)</f>
        <v>#REF!</v>
      </c>
      <c r="N189" s="47" t="e">
        <f>SUMIFS(#REF!,#REF!,'Graph Tables'!$D189)</f>
        <v>#REF!</v>
      </c>
      <c r="O189" s="47" t="e">
        <f>SUMIFS(#REF!,#REF!,'Graph Tables'!$D189)</f>
        <v>#REF!</v>
      </c>
      <c r="P189" s="47" t="e">
        <f>SUMIFS(#REF!,#REF!,'Graph Tables'!$D189)</f>
        <v>#REF!</v>
      </c>
      <c r="Q189" s="47" t="e">
        <f>SUMIFS(#REF!,#REF!,'Graph Tables'!$D189)</f>
        <v>#REF!</v>
      </c>
      <c r="R189" s="47" t="e">
        <f>SUMIFS(#REF!,#REF!,'Graph Tables'!$D189)</f>
        <v>#REF!</v>
      </c>
      <c r="S189" s="47" t="e">
        <f>SUMIFS(#REF!,#REF!,'Graph Tables'!$D189)</f>
        <v>#REF!</v>
      </c>
      <c r="T189" s="47" t="e">
        <f>SUMIFS(#REF!,#REF!,'Graph Tables'!$D189)</f>
        <v>#REF!</v>
      </c>
      <c r="U189" s="47" t="e">
        <f>SUMIFS(#REF!,#REF!,'Graph Tables'!$D189)</f>
        <v>#REF!</v>
      </c>
      <c r="V189" s="47" t="e">
        <f>SUMIFS(#REF!,#REF!,'Graph Tables'!$D189)</f>
        <v>#REF!</v>
      </c>
      <c r="W189" s="47" t="e">
        <f>SUMIFS(#REF!,#REF!,'Graph Tables'!$D189)</f>
        <v>#REF!</v>
      </c>
      <c r="X189" s="47" t="e">
        <f>SUMIFS(#REF!,#REF!,'Graph Tables'!$D189)</f>
        <v>#REF!</v>
      </c>
      <c r="Y189" s="47" t="e">
        <f>SUMIFS(#REF!,#REF!,'Graph Tables'!$D189)</f>
        <v>#REF!</v>
      </c>
      <c r="Z189" s="47" t="e">
        <f>SUMIFS(#REF!,#REF!,'Graph Tables'!$D189)</f>
        <v>#REF!</v>
      </c>
      <c r="AA189" s="47" t="e">
        <f>SUMIFS(#REF!,#REF!,'Graph Tables'!$D189)</f>
        <v>#REF!</v>
      </c>
      <c r="AB189" s="47" t="e">
        <f>SUMIFS(#REF!,#REF!,'Graph Tables'!$D189)</f>
        <v>#REF!</v>
      </c>
      <c r="AC189" s="47" t="e">
        <f>SUMIFS(#REF!,#REF!,'Graph Tables'!$D189)</f>
        <v>#REF!</v>
      </c>
      <c r="AD189" s="47"/>
      <c r="AH189" s="47"/>
      <c r="AI189" s="101" t="e">
        <f t="shared" si="265"/>
        <v>#REF!</v>
      </c>
      <c r="AJ189" s="101" t="e">
        <f>AI189+COUNTIF(AI$2:$AI189,AI189)-1</f>
        <v>#REF!</v>
      </c>
      <c r="AK189" s="103" t="str">
        <f t="shared" si="213"/>
        <v>Sierra Leone</v>
      </c>
      <c r="AL189" s="71" t="e">
        <f t="shared" si="266"/>
        <v>#REF!</v>
      </c>
      <c r="AM189" s="45" t="e">
        <f t="shared" si="214"/>
        <v>#REF!</v>
      </c>
      <c r="AN189" s="45" t="e">
        <f t="shared" si="215"/>
        <v>#REF!</v>
      </c>
      <c r="AO189" s="45" t="e">
        <f t="shared" si="216"/>
        <v>#REF!</v>
      </c>
      <c r="AP189" s="45" t="e">
        <f t="shared" si="217"/>
        <v>#REF!</v>
      </c>
      <c r="AQ189" s="45" t="e">
        <f t="shared" si="218"/>
        <v>#REF!</v>
      </c>
      <c r="AR189" s="45" t="e">
        <f t="shared" si="219"/>
        <v>#REF!</v>
      </c>
      <c r="AS189" s="45" t="e">
        <f t="shared" si="220"/>
        <v>#REF!</v>
      </c>
      <c r="AT189" s="45" t="e">
        <f t="shared" si="221"/>
        <v>#REF!</v>
      </c>
      <c r="AU189" s="45" t="e">
        <f t="shared" si="222"/>
        <v>#REF!</v>
      </c>
      <c r="AV189" s="45" t="e">
        <f t="shared" si="223"/>
        <v>#REF!</v>
      </c>
      <c r="AW189" s="45" t="e">
        <f t="shared" si="224"/>
        <v>#REF!</v>
      </c>
      <c r="AX189" s="45" t="e">
        <f t="shared" si="225"/>
        <v>#REF!</v>
      </c>
      <c r="AY189" s="45" t="e">
        <f t="shared" si="226"/>
        <v>#REF!</v>
      </c>
      <c r="AZ189" s="45" t="e">
        <f t="shared" si="227"/>
        <v>#REF!</v>
      </c>
      <c r="BA189" s="45" t="e">
        <f t="shared" si="228"/>
        <v>#REF!</v>
      </c>
      <c r="BB189" s="45" t="e">
        <f t="shared" si="229"/>
        <v>#REF!</v>
      </c>
      <c r="BC189" s="45" t="e">
        <f t="shared" si="230"/>
        <v>#REF!</v>
      </c>
      <c r="BD189" s="45" t="e">
        <f t="shared" si="231"/>
        <v>#REF!</v>
      </c>
      <c r="BE189" s="45" t="e">
        <f t="shared" si="232"/>
        <v>#REF!</v>
      </c>
      <c r="BF189" s="45" t="e">
        <f t="shared" si="233"/>
        <v>#REF!</v>
      </c>
      <c r="BG189" s="45" t="e">
        <f t="shared" si="234"/>
        <v>#REF!</v>
      </c>
      <c r="BH189" s="45" t="e">
        <f t="shared" si="235"/>
        <v>#REF!</v>
      </c>
      <c r="BI189" s="45" t="e">
        <f t="shared" si="236"/>
        <v>#REF!</v>
      </c>
      <c r="BJ189" s="45" t="e">
        <f t="shared" si="237"/>
        <v>#REF!</v>
      </c>
      <c r="BK189" s="45"/>
      <c r="CN189" s="106" t="e">
        <f t="shared" si="267"/>
        <v>#REF!</v>
      </c>
      <c r="CO189" s="106">
        <v>188</v>
      </c>
      <c r="CP189" s="101" t="e">
        <f t="shared" si="268"/>
        <v>#REF!</v>
      </c>
      <c r="CQ189" s="101" t="e">
        <f>CP189+COUNTIF($CP$2:CP189,CP189)-1</f>
        <v>#REF!</v>
      </c>
      <c r="CR189" s="103" t="str">
        <f t="shared" si="238"/>
        <v>Sierra Leone</v>
      </c>
      <c r="CS189" s="71" t="e">
        <f t="shared" si="269"/>
        <v>#REF!</v>
      </c>
      <c r="CT189" s="45" t="e">
        <f t="shared" si="239"/>
        <v>#REF!</v>
      </c>
      <c r="CU189" s="45" t="e">
        <f t="shared" si="240"/>
        <v>#REF!</v>
      </c>
      <c r="CV189" s="45" t="e">
        <f t="shared" si="241"/>
        <v>#REF!</v>
      </c>
      <c r="CW189" s="45" t="e">
        <f t="shared" si="242"/>
        <v>#REF!</v>
      </c>
      <c r="CX189" s="45" t="e">
        <f t="shared" si="243"/>
        <v>#REF!</v>
      </c>
      <c r="CY189" s="45" t="e">
        <f t="shared" si="244"/>
        <v>#REF!</v>
      </c>
      <c r="CZ189" s="45" t="e">
        <f t="shared" si="245"/>
        <v>#REF!</v>
      </c>
      <c r="DA189" s="45" t="e">
        <f t="shared" si="246"/>
        <v>#REF!</v>
      </c>
      <c r="DB189" s="45" t="e">
        <f t="shared" si="247"/>
        <v>#REF!</v>
      </c>
      <c r="DC189" s="45" t="e">
        <f t="shared" si="248"/>
        <v>#REF!</v>
      </c>
      <c r="DD189" s="45" t="e">
        <f t="shared" si="249"/>
        <v>#REF!</v>
      </c>
      <c r="DE189" s="45" t="e">
        <f t="shared" si="250"/>
        <v>#REF!</v>
      </c>
      <c r="DF189" s="45" t="e">
        <f t="shared" si="251"/>
        <v>#REF!</v>
      </c>
      <c r="DG189" s="45" t="e">
        <f t="shared" si="252"/>
        <v>#REF!</v>
      </c>
      <c r="DH189" s="45" t="e">
        <f t="shared" si="253"/>
        <v>#REF!</v>
      </c>
      <c r="DI189" s="45" t="e">
        <f t="shared" si="254"/>
        <v>#REF!</v>
      </c>
      <c r="DJ189" s="45" t="e">
        <f t="shared" si="255"/>
        <v>#REF!</v>
      </c>
      <c r="DK189" s="45" t="e">
        <f t="shared" si="256"/>
        <v>#REF!</v>
      </c>
      <c r="DL189" s="45" t="e">
        <f t="shared" si="257"/>
        <v>#REF!</v>
      </c>
      <c r="DM189" s="45" t="e">
        <f t="shared" si="258"/>
        <v>#REF!</v>
      </c>
      <c r="DN189" s="45" t="e">
        <f t="shared" si="259"/>
        <v>#REF!</v>
      </c>
      <c r="DO189" s="45" t="e">
        <f t="shared" si="260"/>
        <v>#REF!</v>
      </c>
      <c r="DP189" s="45" t="e">
        <f t="shared" si="261"/>
        <v>#REF!</v>
      </c>
      <c r="DQ189" s="45" t="e">
        <f t="shared" si="262"/>
        <v>#REF!</v>
      </c>
    </row>
    <row r="190" spans="1:121">
      <c r="A190" s="101">
        <v>189</v>
      </c>
      <c r="B190" s="135" t="e">
        <f t="shared" si="263"/>
        <v>#REF!</v>
      </c>
      <c r="C190" s="136" t="e">
        <f>B190+COUNTIF(B$2:$B190,B190)-1</f>
        <v>#REF!</v>
      </c>
      <c r="D190" s="137" t="str">
        <f>Tables!AI190</f>
        <v>Singapore</v>
      </c>
      <c r="E190" s="138" t="e">
        <f t="shared" si="264"/>
        <v>#REF!</v>
      </c>
      <c r="F190" s="47" t="e">
        <f>SUMIFS(#REF!,#REF!,'Graph Tables'!$D190)</f>
        <v>#REF!</v>
      </c>
      <c r="G190" s="47" t="e">
        <f>SUMIFS(#REF!,#REF!,'Graph Tables'!$D190)</f>
        <v>#REF!</v>
      </c>
      <c r="H190" s="47" t="e">
        <f>SUMIFS(#REF!,#REF!,'Graph Tables'!$D190)</f>
        <v>#REF!</v>
      </c>
      <c r="I190" s="47" t="e">
        <f>SUMIFS(#REF!,#REF!,'Graph Tables'!$D190)</f>
        <v>#REF!</v>
      </c>
      <c r="J190" s="47" t="e">
        <f>SUMIFS(#REF!,#REF!,'Graph Tables'!$D190)</f>
        <v>#REF!</v>
      </c>
      <c r="K190" s="47" t="e">
        <f>SUMIFS(#REF!,#REF!,'Graph Tables'!$D190)</f>
        <v>#REF!</v>
      </c>
      <c r="L190" s="47" t="e">
        <f>SUMIFS(#REF!,#REF!,'Graph Tables'!$D190)</f>
        <v>#REF!</v>
      </c>
      <c r="M190" s="47" t="e">
        <f>SUMIFS(#REF!,#REF!,'Graph Tables'!$D190)</f>
        <v>#REF!</v>
      </c>
      <c r="N190" s="47" t="e">
        <f>SUMIFS(#REF!,#REF!,'Graph Tables'!$D190)</f>
        <v>#REF!</v>
      </c>
      <c r="O190" s="47" t="e">
        <f>SUMIFS(#REF!,#REF!,'Graph Tables'!$D190)</f>
        <v>#REF!</v>
      </c>
      <c r="P190" s="47" t="e">
        <f>SUMIFS(#REF!,#REF!,'Graph Tables'!$D190)</f>
        <v>#REF!</v>
      </c>
      <c r="Q190" s="47" t="e">
        <f>SUMIFS(#REF!,#REF!,'Graph Tables'!$D190)</f>
        <v>#REF!</v>
      </c>
      <c r="R190" s="47" t="e">
        <f>SUMIFS(#REF!,#REF!,'Graph Tables'!$D190)</f>
        <v>#REF!</v>
      </c>
      <c r="S190" s="47" t="e">
        <f>SUMIFS(#REF!,#REF!,'Graph Tables'!$D190)</f>
        <v>#REF!</v>
      </c>
      <c r="T190" s="47" t="e">
        <f>SUMIFS(#REF!,#REF!,'Graph Tables'!$D190)</f>
        <v>#REF!</v>
      </c>
      <c r="U190" s="47" t="e">
        <f>SUMIFS(#REF!,#REF!,'Graph Tables'!$D190)</f>
        <v>#REF!</v>
      </c>
      <c r="V190" s="47" t="e">
        <f>SUMIFS(#REF!,#REF!,'Graph Tables'!$D190)</f>
        <v>#REF!</v>
      </c>
      <c r="W190" s="47" t="e">
        <f>SUMIFS(#REF!,#REF!,'Graph Tables'!$D190)</f>
        <v>#REF!</v>
      </c>
      <c r="X190" s="47" t="e">
        <f>SUMIFS(#REF!,#REF!,'Graph Tables'!$D190)</f>
        <v>#REF!</v>
      </c>
      <c r="Y190" s="47" t="e">
        <f>SUMIFS(#REF!,#REF!,'Graph Tables'!$D190)</f>
        <v>#REF!</v>
      </c>
      <c r="Z190" s="47" t="e">
        <f>SUMIFS(#REF!,#REF!,'Graph Tables'!$D190)</f>
        <v>#REF!</v>
      </c>
      <c r="AA190" s="47" t="e">
        <f>SUMIFS(#REF!,#REF!,'Graph Tables'!$D190)</f>
        <v>#REF!</v>
      </c>
      <c r="AB190" s="47" t="e">
        <f>SUMIFS(#REF!,#REF!,'Graph Tables'!$D190)</f>
        <v>#REF!</v>
      </c>
      <c r="AC190" s="47" t="e">
        <f>SUMIFS(#REF!,#REF!,'Graph Tables'!$D190)</f>
        <v>#REF!</v>
      </c>
      <c r="AD190" s="47"/>
      <c r="AH190" s="47"/>
      <c r="AI190" s="101" t="e">
        <f t="shared" si="265"/>
        <v>#REF!</v>
      </c>
      <c r="AJ190" s="101" t="e">
        <f>AI190+COUNTIF(AI$2:$AI190,AI190)-1</f>
        <v>#REF!</v>
      </c>
      <c r="AK190" s="103" t="str">
        <f t="shared" si="213"/>
        <v>Singapore</v>
      </c>
      <c r="AL190" s="71" t="e">
        <f t="shared" si="266"/>
        <v>#REF!</v>
      </c>
      <c r="AM190" s="45" t="e">
        <f t="shared" si="214"/>
        <v>#REF!</v>
      </c>
      <c r="AN190" s="45" t="e">
        <f t="shared" si="215"/>
        <v>#REF!</v>
      </c>
      <c r="AO190" s="45" t="e">
        <f t="shared" si="216"/>
        <v>#REF!</v>
      </c>
      <c r="AP190" s="45" t="e">
        <f t="shared" si="217"/>
        <v>#REF!</v>
      </c>
      <c r="AQ190" s="45" t="e">
        <f t="shared" si="218"/>
        <v>#REF!</v>
      </c>
      <c r="AR190" s="45" t="e">
        <f t="shared" si="219"/>
        <v>#REF!</v>
      </c>
      <c r="AS190" s="45" t="e">
        <f t="shared" si="220"/>
        <v>#REF!</v>
      </c>
      <c r="AT190" s="45" t="e">
        <f t="shared" si="221"/>
        <v>#REF!</v>
      </c>
      <c r="AU190" s="45" t="e">
        <f t="shared" si="222"/>
        <v>#REF!</v>
      </c>
      <c r="AV190" s="45" t="e">
        <f t="shared" si="223"/>
        <v>#REF!</v>
      </c>
      <c r="AW190" s="45" t="e">
        <f t="shared" si="224"/>
        <v>#REF!</v>
      </c>
      <c r="AX190" s="45" t="e">
        <f t="shared" si="225"/>
        <v>#REF!</v>
      </c>
      <c r="AY190" s="45" t="e">
        <f t="shared" si="226"/>
        <v>#REF!</v>
      </c>
      <c r="AZ190" s="45" t="e">
        <f t="shared" si="227"/>
        <v>#REF!</v>
      </c>
      <c r="BA190" s="45" t="e">
        <f t="shared" si="228"/>
        <v>#REF!</v>
      </c>
      <c r="BB190" s="45" t="e">
        <f t="shared" si="229"/>
        <v>#REF!</v>
      </c>
      <c r="BC190" s="45" t="e">
        <f t="shared" si="230"/>
        <v>#REF!</v>
      </c>
      <c r="BD190" s="45" t="e">
        <f t="shared" si="231"/>
        <v>#REF!</v>
      </c>
      <c r="BE190" s="45" t="e">
        <f t="shared" si="232"/>
        <v>#REF!</v>
      </c>
      <c r="BF190" s="45" t="e">
        <f t="shared" si="233"/>
        <v>#REF!</v>
      </c>
      <c r="BG190" s="45" t="e">
        <f t="shared" si="234"/>
        <v>#REF!</v>
      </c>
      <c r="BH190" s="45" t="e">
        <f t="shared" si="235"/>
        <v>#REF!</v>
      </c>
      <c r="BI190" s="45" t="e">
        <f t="shared" si="236"/>
        <v>#REF!</v>
      </c>
      <c r="BJ190" s="45" t="e">
        <f t="shared" si="237"/>
        <v>#REF!</v>
      </c>
      <c r="BK190" s="45"/>
      <c r="CN190" s="106" t="e">
        <f t="shared" si="267"/>
        <v>#REF!</v>
      </c>
      <c r="CO190" s="106">
        <v>189</v>
      </c>
      <c r="CP190" s="101" t="e">
        <f t="shared" si="268"/>
        <v>#REF!</v>
      </c>
      <c r="CQ190" s="101" t="e">
        <f>CP190+COUNTIF($CP$2:CP190,CP190)-1</f>
        <v>#REF!</v>
      </c>
      <c r="CR190" s="103" t="str">
        <f t="shared" si="238"/>
        <v>Singapore</v>
      </c>
      <c r="CS190" s="71" t="e">
        <f t="shared" si="269"/>
        <v>#REF!</v>
      </c>
      <c r="CT190" s="45" t="e">
        <f t="shared" si="239"/>
        <v>#REF!</v>
      </c>
      <c r="CU190" s="45" t="e">
        <f t="shared" si="240"/>
        <v>#REF!</v>
      </c>
      <c r="CV190" s="45" t="e">
        <f t="shared" si="241"/>
        <v>#REF!</v>
      </c>
      <c r="CW190" s="45" t="e">
        <f t="shared" si="242"/>
        <v>#REF!</v>
      </c>
      <c r="CX190" s="45" t="e">
        <f t="shared" si="243"/>
        <v>#REF!</v>
      </c>
      <c r="CY190" s="45" t="e">
        <f t="shared" si="244"/>
        <v>#REF!</v>
      </c>
      <c r="CZ190" s="45" t="e">
        <f t="shared" si="245"/>
        <v>#REF!</v>
      </c>
      <c r="DA190" s="45" t="e">
        <f t="shared" si="246"/>
        <v>#REF!</v>
      </c>
      <c r="DB190" s="45" t="e">
        <f t="shared" si="247"/>
        <v>#REF!</v>
      </c>
      <c r="DC190" s="45" t="e">
        <f t="shared" si="248"/>
        <v>#REF!</v>
      </c>
      <c r="DD190" s="45" t="e">
        <f t="shared" si="249"/>
        <v>#REF!</v>
      </c>
      <c r="DE190" s="45" t="e">
        <f t="shared" si="250"/>
        <v>#REF!</v>
      </c>
      <c r="DF190" s="45" t="e">
        <f t="shared" si="251"/>
        <v>#REF!</v>
      </c>
      <c r="DG190" s="45" t="e">
        <f t="shared" si="252"/>
        <v>#REF!</v>
      </c>
      <c r="DH190" s="45" t="e">
        <f t="shared" si="253"/>
        <v>#REF!</v>
      </c>
      <c r="DI190" s="45" t="e">
        <f t="shared" si="254"/>
        <v>#REF!</v>
      </c>
      <c r="DJ190" s="45" t="e">
        <f t="shared" si="255"/>
        <v>#REF!</v>
      </c>
      <c r="DK190" s="45" t="e">
        <f t="shared" si="256"/>
        <v>#REF!</v>
      </c>
      <c r="DL190" s="45" t="e">
        <f t="shared" si="257"/>
        <v>#REF!</v>
      </c>
      <c r="DM190" s="45" t="e">
        <f t="shared" si="258"/>
        <v>#REF!</v>
      </c>
      <c r="DN190" s="45" t="e">
        <f t="shared" si="259"/>
        <v>#REF!</v>
      </c>
      <c r="DO190" s="45" t="e">
        <f t="shared" si="260"/>
        <v>#REF!</v>
      </c>
      <c r="DP190" s="45" t="e">
        <f t="shared" si="261"/>
        <v>#REF!</v>
      </c>
      <c r="DQ190" s="45" t="e">
        <f t="shared" si="262"/>
        <v>#REF!</v>
      </c>
    </row>
    <row r="191" spans="1:121">
      <c r="A191" s="101">
        <v>190</v>
      </c>
      <c r="B191" s="135" t="e">
        <f t="shared" si="263"/>
        <v>#REF!</v>
      </c>
      <c r="C191" s="136" t="e">
        <f>B191+COUNTIF(B$2:$B191,B191)-1</f>
        <v>#REF!</v>
      </c>
      <c r="D191" s="137" t="str">
        <f>Tables!AI191</f>
        <v>Slovakia</v>
      </c>
      <c r="E191" s="138" t="e">
        <f t="shared" si="264"/>
        <v>#REF!</v>
      </c>
      <c r="F191" s="47" t="e">
        <f>SUMIFS(#REF!,#REF!,'Graph Tables'!$D191)</f>
        <v>#REF!</v>
      </c>
      <c r="G191" s="47" t="e">
        <f>SUMIFS(#REF!,#REF!,'Graph Tables'!$D191)</f>
        <v>#REF!</v>
      </c>
      <c r="H191" s="47" t="e">
        <f>SUMIFS(#REF!,#REF!,'Graph Tables'!$D191)</f>
        <v>#REF!</v>
      </c>
      <c r="I191" s="47" t="e">
        <f>SUMIFS(#REF!,#REF!,'Graph Tables'!$D191)</f>
        <v>#REF!</v>
      </c>
      <c r="J191" s="47" t="e">
        <f>SUMIFS(#REF!,#REF!,'Graph Tables'!$D191)</f>
        <v>#REF!</v>
      </c>
      <c r="K191" s="47" t="e">
        <f>SUMIFS(#REF!,#REF!,'Graph Tables'!$D191)</f>
        <v>#REF!</v>
      </c>
      <c r="L191" s="47" t="e">
        <f>SUMIFS(#REF!,#REF!,'Graph Tables'!$D191)</f>
        <v>#REF!</v>
      </c>
      <c r="M191" s="47" t="e">
        <f>SUMIFS(#REF!,#REF!,'Graph Tables'!$D191)</f>
        <v>#REF!</v>
      </c>
      <c r="N191" s="47" t="e">
        <f>SUMIFS(#REF!,#REF!,'Graph Tables'!$D191)</f>
        <v>#REF!</v>
      </c>
      <c r="O191" s="47" t="e">
        <f>SUMIFS(#REF!,#REF!,'Graph Tables'!$D191)</f>
        <v>#REF!</v>
      </c>
      <c r="P191" s="47" t="e">
        <f>SUMIFS(#REF!,#REF!,'Graph Tables'!$D191)</f>
        <v>#REF!</v>
      </c>
      <c r="Q191" s="47" t="e">
        <f>SUMIFS(#REF!,#REF!,'Graph Tables'!$D191)</f>
        <v>#REF!</v>
      </c>
      <c r="R191" s="47" t="e">
        <f>SUMIFS(#REF!,#REF!,'Graph Tables'!$D191)</f>
        <v>#REF!</v>
      </c>
      <c r="S191" s="47" t="e">
        <f>SUMIFS(#REF!,#REF!,'Graph Tables'!$D191)</f>
        <v>#REF!</v>
      </c>
      <c r="T191" s="47" t="e">
        <f>SUMIFS(#REF!,#REF!,'Graph Tables'!$D191)</f>
        <v>#REF!</v>
      </c>
      <c r="U191" s="47" t="e">
        <f>SUMIFS(#REF!,#REF!,'Graph Tables'!$D191)</f>
        <v>#REF!</v>
      </c>
      <c r="V191" s="47" t="e">
        <f>SUMIFS(#REF!,#REF!,'Graph Tables'!$D191)</f>
        <v>#REF!</v>
      </c>
      <c r="W191" s="47" t="e">
        <f>SUMIFS(#REF!,#REF!,'Graph Tables'!$D191)</f>
        <v>#REF!</v>
      </c>
      <c r="X191" s="47" t="e">
        <f>SUMIFS(#REF!,#REF!,'Graph Tables'!$D191)</f>
        <v>#REF!</v>
      </c>
      <c r="Y191" s="47" t="e">
        <f>SUMIFS(#REF!,#REF!,'Graph Tables'!$D191)</f>
        <v>#REF!</v>
      </c>
      <c r="Z191" s="47" t="e">
        <f>SUMIFS(#REF!,#REF!,'Graph Tables'!$D191)</f>
        <v>#REF!</v>
      </c>
      <c r="AA191" s="47" t="e">
        <f>SUMIFS(#REF!,#REF!,'Graph Tables'!$D191)</f>
        <v>#REF!</v>
      </c>
      <c r="AB191" s="47" t="e">
        <f>SUMIFS(#REF!,#REF!,'Graph Tables'!$D191)</f>
        <v>#REF!</v>
      </c>
      <c r="AC191" s="47" t="e">
        <f>SUMIFS(#REF!,#REF!,'Graph Tables'!$D191)</f>
        <v>#REF!</v>
      </c>
      <c r="AD191" s="47"/>
      <c r="AH191" s="47"/>
      <c r="AI191" s="101" t="e">
        <f t="shared" si="265"/>
        <v>#REF!</v>
      </c>
      <c r="AJ191" s="101" t="e">
        <f>AI191+COUNTIF(AI$2:$AI191,AI191)-1</f>
        <v>#REF!</v>
      </c>
      <c r="AK191" s="103" t="str">
        <f t="shared" si="213"/>
        <v>Slovakia</v>
      </c>
      <c r="AL191" s="71" t="e">
        <f t="shared" si="266"/>
        <v>#REF!</v>
      </c>
      <c r="AM191" s="45" t="e">
        <f t="shared" si="214"/>
        <v>#REF!</v>
      </c>
      <c r="AN191" s="45" t="e">
        <f t="shared" si="215"/>
        <v>#REF!</v>
      </c>
      <c r="AO191" s="45" t="e">
        <f t="shared" si="216"/>
        <v>#REF!</v>
      </c>
      <c r="AP191" s="45" t="e">
        <f t="shared" si="217"/>
        <v>#REF!</v>
      </c>
      <c r="AQ191" s="45" t="e">
        <f t="shared" si="218"/>
        <v>#REF!</v>
      </c>
      <c r="AR191" s="45" t="e">
        <f t="shared" si="219"/>
        <v>#REF!</v>
      </c>
      <c r="AS191" s="45" t="e">
        <f t="shared" si="220"/>
        <v>#REF!</v>
      </c>
      <c r="AT191" s="45" t="e">
        <f t="shared" si="221"/>
        <v>#REF!</v>
      </c>
      <c r="AU191" s="45" t="e">
        <f t="shared" si="222"/>
        <v>#REF!</v>
      </c>
      <c r="AV191" s="45" t="e">
        <f t="shared" si="223"/>
        <v>#REF!</v>
      </c>
      <c r="AW191" s="45" t="e">
        <f t="shared" si="224"/>
        <v>#REF!</v>
      </c>
      <c r="AX191" s="45" t="e">
        <f t="shared" si="225"/>
        <v>#REF!</v>
      </c>
      <c r="AY191" s="45" t="e">
        <f t="shared" si="226"/>
        <v>#REF!</v>
      </c>
      <c r="AZ191" s="45" t="e">
        <f t="shared" si="227"/>
        <v>#REF!</v>
      </c>
      <c r="BA191" s="45" t="e">
        <f t="shared" si="228"/>
        <v>#REF!</v>
      </c>
      <c r="BB191" s="45" t="e">
        <f t="shared" si="229"/>
        <v>#REF!</v>
      </c>
      <c r="BC191" s="45" t="e">
        <f t="shared" si="230"/>
        <v>#REF!</v>
      </c>
      <c r="BD191" s="45" t="e">
        <f t="shared" si="231"/>
        <v>#REF!</v>
      </c>
      <c r="BE191" s="45" t="e">
        <f t="shared" si="232"/>
        <v>#REF!</v>
      </c>
      <c r="BF191" s="45" t="e">
        <f t="shared" si="233"/>
        <v>#REF!</v>
      </c>
      <c r="BG191" s="45" t="e">
        <f t="shared" si="234"/>
        <v>#REF!</v>
      </c>
      <c r="BH191" s="45" t="e">
        <f t="shared" si="235"/>
        <v>#REF!</v>
      </c>
      <c r="BI191" s="45" t="e">
        <f t="shared" si="236"/>
        <v>#REF!</v>
      </c>
      <c r="BJ191" s="45" t="e">
        <f t="shared" si="237"/>
        <v>#REF!</v>
      </c>
      <c r="BK191" s="45"/>
      <c r="CN191" s="106" t="e">
        <f t="shared" si="267"/>
        <v>#REF!</v>
      </c>
      <c r="CO191" s="106">
        <v>190</v>
      </c>
      <c r="CP191" s="101" t="e">
        <f t="shared" si="268"/>
        <v>#REF!</v>
      </c>
      <c r="CQ191" s="101" t="e">
        <f>CP191+COUNTIF($CP$2:CP191,CP191)-1</f>
        <v>#REF!</v>
      </c>
      <c r="CR191" s="103" t="str">
        <f t="shared" si="238"/>
        <v>Slovakia</v>
      </c>
      <c r="CS191" s="71" t="e">
        <f t="shared" si="269"/>
        <v>#REF!</v>
      </c>
      <c r="CT191" s="45" t="e">
        <f t="shared" si="239"/>
        <v>#REF!</v>
      </c>
      <c r="CU191" s="45" t="e">
        <f t="shared" si="240"/>
        <v>#REF!</v>
      </c>
      <c r="CV191" s="45" t="e">
        <f t="shared" si="241"/>
        <v>#REF!</v>
      </c>
      <c r="CW191" s="45" t="e">
        <f t="shared" si="242"/>
        <v>#REF!</v>
      </c>
      <c r="CX191" s="45" t="e">
        <f t="shared" si="243"/>
        <v>#REF!</v>
      </c>
      <c r="CY191" s="45" t="e">
        <f t="shared" si="244"/>
        <v>#REF!</v>
      </c>
      <c r="CZ191" s="45" t="e">
        <f t="shared" si="245"/>
        <v>#REF!</v>
      </c>
      <c r="DA191" s="45" t="e">
        <f t="shared" si="246"/>
        <v>#REF!</v>
      </c>
      <c r="DB191" s="45" t="e">
        <f t="shared" si="247"/>
        <v>#REF!</v>
      </c>
      <c r="DC191" s="45" t="e">
        <f t="shared" si="248"/>
        <v>#REF!</v>
      </c>
      <c r="DD191" s="45" t="e">
        <f t="shared" si="249"/>
        <v>#REF!</v>
      </c>
      <c r="DE191" s="45" t="e">
        <f t="shared" si="250"/>
        <v>#REF!</v>
      </c>
      <c r="DF191" s="45" t="e">
        <f t="shared" si="251"/>
        <v>#REF!</v>
      </c>
      <c r="DG191" s="45" t="e">
        <f t="shared" si="252"/>
        <v>#REF!</v>
      </c>
      <c r="DH191" s="45" t="e">
        <f t="shared" si="253"/>
        <v>#REF!</v>
      </c>
      <c r="DI191" s="45" t="e">
        <f t="shared" si="254"/>
        <v>#REF!</v>
      </c>
      <c r="DJ191" s="45" t="e">
        <f t="shared" si="255"/>
        <v>#REF!</v>
      </c>
      <c r="DK191" s="45" t="e">
        <f t="shared" si="256"/>
        <v>#REF!</v>
      </c>
      <c r="DL191" s="45" t="e">
        <f t="shared" si="257"/>
        <v>#REF!</v>
      </c>
      <c r="DM191" s="45" t="e">
        <f t="shared" si="258"/>
        <v>#REF!</v>
      </c>
      <c r="DN191" s="45" t="e">
        <f t="shared" si="259"/>
        <v>#REF!</v>
      </c>
      <c r="DO191" s="45" t="e">
        <f t="shared" si="260"/>
        <v>#REF!</v>
      </c>
      <c r="DP191" s="45" t="e">
        <f t="shared" si="261"/>
        <v>#REF!</v>
      </c>
      <c r="DQ191" s="45" t="e">
        <f t="shared" si="262"/>
        <v>#REF!</v>
      </c>
    </row>
    <row r="192" spans="1:121">
      <c r="A192" s="101">
        <v>191</v>
      </c>
      <c r="B192" s="135" t="e">
        <f t="shared" si="263"/>
        <v>#REF!</v>
      </c>
      <c r="C192" s="136" t="e">
        <f>B192+COUNTIF(B$2:$B192,B192)-1</f>
        <v>#REF!</v>
      </c>
      <c r="D192" s="137" t="str">
        <f>Tables!AI192</f>
        <v>Slovenia</v>
      </c>
      <c r="E192" s="138" t="e">
        <f t="shared" si="264"/>
        <v>#REF!</v>
      </c>
      <c r="F192" s="47" t="e">
        <f>SUMIFS(#REF!,#REF!,'Graph Tables'!$D192)</f>
        <v>#REF!</v>
      </c>
      <c r="G192" s="47" t="e">
        <f>SUMIFS(#REF!,#REF!,'Graph Tables'!$D192)</f>
        <v>#REF!</v>
      </c>
      <c r="H192" s="47" t="e">
        <f>SUMIFS(#REF!,#REF!,'Graph Tables'!$D192)</f>
        <v>#REF!</v>
      </c>
      <c r="I192" s="47" t="e">
        <f>SUMIFS(#REF!,#REF!,'Graph Tables'!$D192)</f>
        <v>#REF!</v>
      </c>
      <c r="J192" s="47" t="e">
        <f>SUMIFS(#REF!,#REF!,'Graph Tables'!$D192)</f>
        <v>#REF!</v>
      </c>
      <c r="K192" s="47" t="e">
        <f>SUMIFS(#REF!,#REF!,'Graph Tables'!$D192)</f>
        <v>#REF!</v>
      </c>
      <c r="L192" s="47" t="e">
        <f>SUMIFS(#REF!,#REF!,'Graph Tables'!$D192)</f>
        <v>#REF!</v>
      </c>
      <c r="M192" s="47" t="e">
        <f>SUMIFS(#REF!,#REF!,'Graph Tables'!$D192)</f>
        <v>#REF!</v>
      </c>
      <c r="N192" s="47" t="e">
        <f>SUMIFS(#REF!,#REF!,'Graph Tables'!$D192)</f>
        <v>#REF!</v>
      </c>
      <c r="O192" s="47" t="e">
        <f>SUMIFS(#REF!,#REF!,'Graph Tables'!$D192)</f>
        <v>#REF!</v>
      </c>
      <c r="P192" s="47" t="e">
        <f>SUMIFS(#REF!,#REF!,'Graph Tables'!$D192)</f>
        <v>#REF!</v>
      </c>
      <c r="Q192" s="47" t="e">
        <f>SUMIFS(#REF!,#REF!,'Graph Tables'!$D192)</f>
        <v>#REF!</v>
      </c>
      <c r="R192" s="47" t="e">
        <f>SUMIFS(#REF!,#REF!,'Graph Tables'!$D192)</f>
        <v>#REF!</v>
      </c>
      <c r="S192" s="47" t="e">
        <f>SUMIFS(#REF!,#REF!,'Graph Tables'!$D192)</f>
        <v>#REF!</v>
      </c>
      <c r="T192" s="47" t="e">
        <f>SUMIFS(#REF!,#REF!,'Graph Tables'!$D192)</f>
        <v>#REF!</v>
      </c>
      <c r="U192" s="47" t="e">
        <f>SUMIFS(#REF!,#REF!,'Graph Tables'!$D192)</f>
        <v>#REF!</v>
      </c>
      <c r="V192" s="47" t="e">
        <f>SUMIFS(#REF!,#REF!,'Graph Tables'!$D192)</f>
        <v>#REF!</v>
      </c>
      <c r="W192" s="47" t="e">
        <f>SUMIFS(#REF!,#REF!,'Graph Tables'!$D192)</f>
        <v>#REF!</v>
      </c>
      <c r="X192" s="47" t="e">
        <f>SUMIFS(#REF!,#REF!,'Graph Tables'!$D192)</f>
        <v>#REF!</v>
      </c>
      <c r="Y192" s="47" t="e">
        <f>SUMIFS(#REF!,#REF!,'Graph Tables'!$D192)</f>
        <v>#REF!</v>
      </c>
      <c r="Z192" s="47" t="e">
        <f>SUMIFS(#REF!,#REF!,'Graph Tables'!$D192)</f>
        <v>#REF!</v>
      </c>
      <c r="AA192" s="47" t="e">
        <f>SUMIFS(#REF!,#REF!,'Graph Tables'!$D192)</f>
        <v>#REF!</v>
      </c>
      <c r="AB192" s="47" t="e">
        <f>SUMIFS(#REF!,#REF!,'Graph Tables'!$D192)</f>
        <v>#REF!</v>
      </c>
      <c r="AC192" s="47" t="e">
        <f>SUMIFS(#REF!,#REF!,'Graph Tables'!$D192)</f>
        <v>#REF!</v>
      </c>
      <c r="AD192" s="47"/>
      <c r="AH192" s="47"/>
      <c r="AI192" s="101" t="e">
        <f t="shared" si="265"/>
        <v>#REF!</v>
      </c>
      <c r="AJ192" s="101" t="e">
        <f>AI192+COUNTIF(AI$2:$AI192,AI192)-1</f>
        <v>#REF!</v>
      </c>
      <c r="AK192" s="103" t="str">
        <f t="shared" si="213"/>
        <v>Slovenia</v>
      </c>
      <c r="AL192" s="71" t="e">
        <f t="shared" si="266"/>
        <v>#REF!</v>
      </c>
      <c r="AM192" s="45" t="e">
        <f t="shared" si="214"/>
        <v>#REF!</v>
      </c>
      <c r="AN192" s="45" t="e">
        <f t="shared" si="215"/>
        <v>#REF!</v>
      </c>
      <c r="AO192" s="45" t="e">
        <f t="shared" si="216"/>
        <v>#REF!</v>
      </c>
      <c r="AP192" s="45" t="e">
        <f t="shared" si="217"/>
        <v>#REF!</v>
      </c>
      <c r="AQ192" s="45" t="e">
        <f t="shared" si="218"/>
        <v>#REF!</v>
      </c>
      <c r="AR192" s="45" t="e">
        <f t="shared" si="219"/>
        <v>#REF!</v>
      </c>
      <c r="AS192" s="45" t="e">
        <f t="shared" si="220"/>
        <v>#REF!</v>
      </c>
      <c r="AT192" s="45" t="e">
        <f t="shared" si="221"/>
        <v>#REF!</v>
      </c>
      <c r="AU192" s="45" t="e">
        <f t="shared" si="222"/>
        <v>#REF!</v>
      </c>
      <c r="AV192" s="45" t="e">
        <f t="shared" si="223"/>
        <v>#REF!</v>
      </c>
      <c r="AW192" s="45" t="e">
        <f t="shared" si="224"/>
        <v>#REF!</v>
      </c>
      <c r="AX192" s="45" t="e">
        <f t="shared" si="225"/>
        <v>#REF!</v>
      </c>
      <c r="AY192" s="45" t="e">
        <f t="shared" si="226"/>
        <v>#REF!</v>
      </c>
      <c r="AZ192" s="45" t="e">
        <f t="shared" si="227"/>
        <v>#REF!</v>
      </c>
      <c r="BA192" s="45" t="e">
        <f t="shared" si="228"/>
        <v>#REF!</v>
      </c>
      <c r="BB192" s="45" t="e">
        <f t="shared" si="229"/>
        <v>#REF!</v>
      </c>
      <c r="BC192" s="45" t="e">
        <f t="shared" si="230"/>
        <v>#REF!</v>
      </c>
      <c r="BD192" s="45" t="e">
        <f t="shared" si="231"/>
        <v>#REF!</v>
      </c>
      <c r="BE192" s="45" t="e">
        <f t="shared" si="232"/>
        <v>#REF!</v>
      </c>
      <c r="BF192" s="45" t="e">
        <f t="shared" si="233"/>
        <v>#REF!</v>
      </c>
      <c r="BG192" s="45" t="e">
        <f t="shared" si="234"/>
        <v>#REF!</v>
      </c>
      <c r="BH192" s="45" t="e">
        <f t="shared" si="235"/>
        <v>#REF!</v>
      </c>
      <c r="BI192" s="45" t="e">
        <f t="shared" si="236"/>
        <v>#REF!</v>
      </c>
      <c r="BJ192" s="45" t="e">
        <f t="shared" si="237"/>
        <v>#REF!</v>
      </c>
      <c r="BK192" s="45"/>
      <c r="CN192" s="106" t="e">
        <f t="shared" si="267"/>
        <v>#REF!</v>
      </c>
      <c r="CO192" s="106">
        <v>191</v>
      </c>
      <c r="CP192" s="101" t="e">
        <f t="shared" si="268"/>
        <v>#REF!</v>
      </c>
      <c r="CQ192" s="101" t="e">
        <f>CP192+COUNTIF($CP$2:CP192,CP192)-1</f>
        <v>#REF!</v>
      </c>
      <c r="CR192" s="103" t="str">
        <f t="shared" si="238"/>
        <v>Slovenia</v>
      </c>
      <c r="CS192" s="71" t="e">
        <f t="shared" si="269"/>
        <v>#REF!</v>
      </c>
      <c r="CT192" s="45" t="e">
        <f t="shared" si="239"/>
        <v>#REF!</v>
      </c>
      <c r="CU192" s="45" t="e">
        <f t="shared" si="240"/>
        <v>#REF!</v>
      </c>
      <c r="CV192" s="45" t="e">
        <f t="shared" si="241"/>
        <v>#REF!</v>
      </c>
      <c r="CW192" s="45" t="e">
        <f t="shared" si="242"/>
        <v>#REF!</v>
      </c>
      <c r="CX192" s="45" t="e">
        <f t="shared" si="243"/>
        <v>#REF!</v>
      </c>
      <c r="CY192" s="45" t="e">
        <f t="shared" si="244"/>
        <v>#REF!</v>
      </c>
      <c r="CZ192" s="45" t="e">
        <f t="shared" si="245"/>
        <v>#REF!</v>
      </c>
      <c r="DA192" s="45" t="e">
        <f t="shared" si="246"/>
        <v>#REF!</v>
      </c>
      <c r="DB192" s="45" t="e">
        <f t="shared" si="247"/>
        <v>#REF!</v>
      </c>
      <c r="DC192" s="45" t="e">
        <f t="shared" si="248"/>
        <v>#REF!</v>
      </c>
      <c r="DD192" s="45" t="e">
        <f t="shared" si="249"/>
        <v>#REF!</v>
      </c>
      <c r="DE192" s="45" t="e">
        <f t="shared" si="250"/>
        <v>#REF!</v>
      </c>
      <c r="DF192" s="45" t="e">
        <f t="shared" si="251"/>
        <v>#REF!</v>
      </c>
      <c r="DG192" s="45" t="e">
        <f t="shared" si="252"/>
        <v>#REF!</v>
      </c>
      <c r="DH192" s="45" t="e">
        <f t="shared" si="253"/>
        <v>#REF!</v>
      </c>
      <c r="DI192" s="45" t="e">
        <f t="shared" si="254"/>
        <v>#REF!</v>
      </c>
      <c r="DJ192" s="45" t="e">
        <f t="shared" si="255"/>
        <v>#REF!</v>
      </c>
      <c r="DK192" s="45" t="e">
        <f t="shared" si="256"/>
        <v>#REF!</v>
      </c>
      <c r="DL192" s="45" t="e">
        <f t="shared" si="257"/>
        <v>#REF!</v>
      </c>
      <c r="DM192" s="45" t="e">
        <f t="shared" si="258"/>
        <v>#REF!</v>
      </c>
      <c r="DN192" s="45" t="e">
        <f t="shared" si="259"/>
        <v>#REF!</v>
      </c>
      <c r="DO192" s="45" t="e">
        <f t="shared" si="260"/>
        <v>#REF!</v>
      </c>
      <c r="DP192" s="45" t="e">
        <f t="shared" si="261"/>
        <v>#REF!</v>
      </c>
      <c r="DQ192" s="45" t="e">
        <f t="shared" si="262"/>
        <v>#REF!</v>
      </c>
    </row>
    <row r="193" spans="1:121">
      <c r="A193" s="101">
        <v>192</v>
      </c>
      <c r="B193" s="135" t="e">
        <f t="shared" si="263"/>
        <v>#REF!</v>
      </c>
      <c r="C193" s="136" t="e">
        <f>B193+COUNTIF(B$2:$B193,B193)-1</f>
        <v>#REF!</v>
      </c>
      <c r="D193" s="137" t="str">
        <f>Tables!AI193</f>
        <v>Solomon Islands</v>
      </c>
      <c r="E193" s="138" t="e">
        <f t="shared" si="264"/>
        <v>#REF!</v>
      </c>
      <c r="F193" s="47" t="e">
        <f>SUMIFS(#REF!,#REF!,'Graph Tables'!$D193)</f>
        <v>#REF!</v>
      </c>
      <c r="G193" s="47" t="e">
        <f>SUMIFS(#REF!,#REF!,'Graph Tables'!$D193)</f>
        <v>#REF!</v>
      </c>
      <c r="H193" s="47" t="e">
        <f>SUMIFS(#REF!,#REF!,'Graph Tables'!$D193)</f>
        <v>#REF!</v>
      </c>
      <c r="I193" s="47" t="e">
        <f>SUMIFS(#REF!,#REF!,'Graph Tables'!$D193)</f>
        <v>#REF!</v>
      </c>
      <c r="J193" s="47" t="e">
        <f>SUMIFS(#REF!,#REF!,'Graph Tables'!$D193)</f>
        <v>#REF!</v>
      </c>
      <c r="K193" s="47" t="e">
        <f>SUMIFS(#REF!,#REF!,'Graph Tables'!$D193)</f>
        <v>#REF!</v>
      </c>
      <c r="L193" s="47" t="e">
        <f>SUMIFS(#REF!,#REF!,'Graph Tables'!$D193)</f>
        <v>#REF!</v>
      </c>
      <c r="M193" s="47" t="e">
        <f>SUMIFS(#REF!,#REF!,'Graph Tables'!$D193)</f>
        <v>#REF!</v>
      </c>
      <c r="N193" s="47" t="e">
        <f>SUMIFS(#REF!,#REF!,'Graph Tables'!$D193)</f>
        <v>#REF!</v>
      </c>
      <c r="O193" s="47" t="e">
        <f>SUMIFS(#REF!,#REF!,'Graph Tables'!$D193)</f>
        <v>#REF!</v>
      </c>
      <c r="P193" s="47" t="e">
        <f>SUMIFS(#REF!,#REF!,'Graph Tables'!$D193)</f>
        <v>#REF!</v>
      </c>
      <c r="Q193" s="47" t="e">
        <f>SUMIFS(#REF!,#REF!,'Graph Tables'!$D193)</f>
        <v>#REF!</v>
      </c>
      <c r="R193" s="47" t="e">
        <f>SUMIFS(#REF!,#REF!,'Graph Tables'!$D193)</f>
        <v>#REF!</v>
      </c>
      <c r="S193" s="47" t="e">
        <f>SUMIFS(#REF!,#REF!,'Graph Tables'!$D193)</f>
        <v>#REF!</v>
      </c>
      <c r="T193" s="47" t="e">
        <f>SUMIFS(#REF!,#REF!,'Graph Tables'!$D193)</f>
        <v>#REF!</v>
      </c>
      <c r="U193" s="47" t="e">
        <f>SUMIFS(#REF!,#REF!,'Graph Tables'!$D193)</f>
        <v>#REF!</v>
      </c>
      <c r="V193" s="47" t="e">
        <f>SUMIFS(#REF!,#REF!,'Graph Tables'!$D193)</f>
        <v>#REF!</v>
      </c>
      <c r="W193" s="47" t="e">
        <f>SUMIFS(#REF!,#REF!,'Graph Tables'!$D193)</f>
        <v>#REF!</v>
      </c>
      <c r="X193" s="47" t="e">
        <f>SUMIFS(#REF!,#REF!,'Graph Tables'!$D193)</f>
        <v>#REF!</v>
      </c>
      <c r="Y193" s="47" t="e">
        <f>SUMIFS(#REF!,#REF!,'Graph Tables'!$D193)</f>
        <v>#REF!</v>
      </c>
      <c r="Z193" s="47" t="e">
        <f>SUMIFS(#REF!,#REF!,'Graph Tables'!$D193)</f>
        <v>#REF!</v>
      </c>
      <c r="AA193" s="47" t="e">
        <f>SUMIFS(#REF!,#REF!,'Graph Tables'!$D193)</f>
        <v>#REF!</v>
      </c>
      <c r="AB193" s="47" t="e">
        <f>SUMIFS(#REF!,#REF!,'Graph Tables'!$D193)</f>
        <v>#REF!</v>
      </c>
      <c r="AC193" s="47" t="e">
        <f>SUMIFS(#REF!,#REF!,'Graph Tables'!$D193)</f>
        <v>#REF!</v>
      </c>
      <c r="AD193" s="47"/>
      <c r="AH193" s="47"/>
      <c r="AI193" s="101" t="e">
        <f t="shared" si="265"/>
        <v>#REF!</v>
      </c>
      <c r="AJ193" s="101" t="e">
        <f>AI193+COUNTIF(AI$2:$AI193,AI193)-1</f>
        <v>#REF!</v>
      </c>
      <c r="AK193" s="103" t="str">
        <f t="shared" si="213"/>
        <v>Solomon Islands</v>
      </c>
      <c r="AL193" s="71" t="e">
        <f t="shared" si="266"/>
        <v>#REF!</v>
      </c>
      <c r="AM193" s="45" t="e">
        <f t="shared" si="214"/>
        <v>#REF!</v>
      </c>
      <c r="AN193" s="45" t="e">
        <f t="shared" si="215"/>
        <v>#REF!</v>
      </c>
      <c r="AO193" s="45" t="e">
        <f t="shared" si="216"/>
        <v>#REF!</v>
      </c>
      <c r="AP193" s="45" t="e">
        <f t="shared" si="217"/>
        <v>#REF!</v>
      </c>
      <c r="AQ193" s="45" t="e">
        <f t="shared" si="218"/>
        <v>#REF!</v>
      </c>
      <c r="AR193" s="45" t="e">
        <f t="shared" si="219"/>
        <v>#REF!</v>
      </c>
      <c r="AS193" s="45" t="e">
        <f t="shared" si="220"/>
        <v>#REF!</v>
      </c>
      <c r="AT193" s="45" t="e">
        <f t="shared" si="221"/>
        <v>#REF!</v>
      </c>
      <c r="AU193" s="45" t="e">
        <f t="shared" si="222"/>
        <v>#REF!</v>
      </c>
      <c r="AV193" s="45" t="e">
        <f t="shared" si="223"/>
        <v>#REF!</v>
      </c>
      <c r="AW193" s="45" t="e">
        <f t="shared" si="224"/>
        <v>#REF!</v>
      </c>
      <c r="AX193" s="45" t="e">
        <f t="shared" si="225"/>
        <v>#REF!</v>
      </c>
      <c r="AY193" s="45" t="e">
        <f t="shared" si="226"/>
        <v>#REF!</v>
      </c>
      <c r="AZ193" s="45" t="e">
        <f t="shared" si="227"/>
        <v>#REF!</v>
      </c>
      <c r="BA193" s="45" t="e">
        <f t="shared" si="228"/>
        <v>#REF!</v>
      </c>
      <c r="BB193" s="45" t="e">
        <f t="shared" si="229"/>
        <v>#REF!</v>
      </c>
      <c r="BC193" s="45" t="e">
        <f t="shared" si="230"/>
        <v>#REF!</v>
      </c>
      <c r="BD193" s="45" t="e">
        <f t="shared" si="231"/>
        <v>#REF!</v>
      </c>
      <c r="BE193" s="45" t="e">
        <f t="shared" si="232"/>
        <v>#REF!</v>
      </c>
      <c r="BF193" s="45" t="e">
        <f t="shared" si="233"/>
        <v>#REF!</v>
      </c>
      <c r="BG193" s="45" t="e">
        <f t="shared" si="234"/>
        <v>#REF!</v>
      </c>
      <c r="BH193" s="45" t="e">
        <f t="shared" si="235"/>
        <v>#REF!</v>
      </c>
      <c r="BI193" s="45" t="e">
        <f t="shared" si="236"/>
        <v>#REF!</v>
      </c>
      <c r="BJ193" s="45" t="e">
        <f t="shared" si="237"/>
        <v>#REF!</v>
      </c>
      <c r="BK193" s="45"/>
      <c r="CN193" s="106" t="e">
        <f t="shared" si="267"/>
        <v>#REF!</v>
      </c>
      <c r="CO193" s="106">
        <v>192</v>
      </c>
      <c r="CP193" s="101" t="e">
        <f t="shared" si="268"/>
        <v>#REF!</v>
      </c>
      <c r="CQ193" s="101" t="e">
        <f>CP193+COUNTIF($CP$2:CP193,CP193)-1</f>
        <v>#REF!</v>
      </c>
      <c r="CR193" s="103" t="str">
        <f t="shared" si="238"/>
        <v>Solomon Islands</v>
      </c>
      <c r="CS193" s="71" t="e">
        <f t="shared" si="269"/>
        <v>#REF!</v>
      </c>
      <c r="CT193" s="45" t="e">
        <f t="shared" si="239"/>
        <v>#REF!</v>
      </c>
      <c r="CU193" s="45" t="e">
        <f t="shared" si="240"/>
        <v>#REF!</v>
      </c>
      <c r="CV193" s="45" t="e">
        <f t="shared" si="241"/>
        <v>#REF!</v>
      </c>
      <c r="CW193" s="45" t="e">
        <f t="shared" si="242"/>
        <v>#REF!</v>
      </c>
      <c r="CX193" s="45" t="e">
        <f t="shared" si="243"/>
        <v>#REF!</v>
      </c>
      <c r="CY193" s="45" t="e">
        <f t="shared" si="244"/>
        <v>#REF!</v>
      </c>
      <c r="CZ193" s="45" t="e">
        <f t="shared" si="245"/>
        <v>#REF!</v>
      </c>
      <c r="DA193" s="45" t="e">
        <f t="shared" si="246"/>
        <v>#REF!</v>
      </c>
      <c r="DB193" s="45" t="e">
        <f t="shared" si="247"/>
        <v>#REF!</v>
      </c>
      <c r="DC193" s="45" t="e">
        <f t="shared" si="248"/>
        <v>#REF!</v>
      </c>
      <c r="DD193" s="45" t="e">
        <f t="shared" si="249"/>
        <v>#REF!</v>
      </c>
      <c r="DE193" s="45" t="e">
        <f t="shared" si="250"/>
        <v>#REF!</v>
      </c>
      <c r="DF193" s="45" t="e">
        <f t="shared" si="251"/>
        <v>#REF!</v>
      </c>
      <c r="DG193" s="45" t="e">
        <f t="shared" si="252"/>
        <v>#REF!</v>
      </c>
      <c r="DH193" s="45" t="e">
        <f t="shared" si="253"/>
        <v>#REF!</v>
      </c>
      <c r="DI193" s="45" t="e">
        <f t="shared" si="254"/>
        <v>#REF!</v>
      </c>
      <c r="DJ193" s="45" t="e">
        <f t="shared" si="255"/>
        <v>#REF!</v>
      </c>
      <c r="DK193" s="45" t="e">
        <f t="shared" si="256"/>
        <v>#REF!</v>
      </c>
      <c r="DL193" s="45" t="e">
        <f t="shared" si="257"/>
        <v>#REF!</v>
      </c>
      <c r="DM193" s="45" t="e">
        <f t="shared" si="258"/>
        <v>#REF!</v>
      </c>
      <c r="DN193" s="45" t="e">
        <f t="shared" si="259"/>
        <v>#REF!</v>
      </c>
      <c r="DO193" s="45" t="e">
        <f t="shared" si="260"/>
        <v>#REF!</v>
      </c>
      <c r="DP193" s="45" t="e">
        <f t="shared" si="261"/>
        <v>#REF!</v>
      </c>
      <c r="DQ193" s="45" t="e">
        <f t="shared" si="262"/>
        <v>#REF!</v>
      </c>
    </row>
    <row r="194" spans="1:121">
      <c r="A194" s="101">
        <v>193</v>
      </c>
      <c r="B194" s="135" t="e">
        <f t="shared" si="263"/>
        <v>#REF!</v>
      </c>
      <c r="C194" s="136" t="e">
        <f>B194+COUNTIF(B$2:$B194,B194)-1</f>
        <v>#REF!</v>
      </c>
      <c r="D194" s="137" t="str">
        <f>Tables!AI194</f>
        <v>Somalia</v>
      </c>
      <c r="E194" s="138" t="e">
        <f t="shared" si="264"/>
        <v>#REF!</v>
      </c>
      <c r="F194" s="47" t="e">
        <f>SUMIFS(#REF!,#REF!,'Graph Tables'!$D194)</f>
        <v>#REF!</v>
      </c>
      <c r="G194" s="47" t="e">
        <f>SUMIFS(#REF!,#REF!,'Graph Tables'!$D194)</f>
        <v>#REF!</v>
      </c>
      <c r="H194" s="47" t="e">
        <f>SUMIFS(#REF!,#REF!,'Graph Tables'!$D194)</f>
        <v>#REF!</v>
      </c>
      <c r="I194" s="47" t="e">
        <f>SUMIFS(#REF!,#REF!,'Graph Tables'!$D194)</f>
        <v>#REF!</v>
      </c>
      <c r="J194" s="47" t="e">
        <f>SUMIFS(#REF!,#REF!,'Graph Tables'!$D194)</f>
        <v>#REF!</v>
      </c>
      <c r="K194" s="47" t="e">
        <f>SUMIFS(#REF!,#REF!,'Graph Tables'!$D194)</f>
        <v>#REF!</v>
      </c>
      <c r="L194" s="47" t="e">
        <f>SUMIFS(#REF!,#REF!,'Graph Tables'!$D194)</f>
        <v>#REF!</v>
      </c>
      <c r="M194" s="47" t="e">
        <f>SUMIFS(#REF!,#REF!,'Graph Tables'!$D194)</f>
        <v>#REF!</v>
      </c>
      <c r="N194" s="47" t="e">
        <f>SUMIFS(#REF!,#REF!,'Graph Tables'!$D194)</f>
        <v>#REF!</v>
      </c>
      <c r="O194" s="47" t="e">
        <f>SUMIFS(#REF!,#REF!,'Graph Tables'!$D194)</f>
        <v>#REF!</v>
      </c>
      <c r="P194" s="47" t="e">
        <f>SUMIFS(#REF!,#REF!,'Graph Tables'!$D194)</f>
        <v>#REF!</v>
      </c>
      <c r="Q194" s="47" t="e">
        <f>SUMIFS(#REF!,#REF!,'Graph Tables'!$D194)</f>
        <v>#REF!</v>
      </c>
      <c r="R194" s="47" t="e">
        <f>SUMIFS(#REF!,#REF!,'Graph Tables'!$D194)</f>
        <v>#REF!</v>
      </c>
      <c r="S194" s="47" t="e">
        <f>SUMIFS(#REF!,#REF!,'Graph Tables'!$D194)</f>
        <v>#REF!</v>
      </c>
      <c r="T194" s="47" t="e">
        <f>SUMIFS(#REF!,#REF!,'Graph Tables'!$D194)</f>
        <v>#REF!</v>
      </c>
      <c r="U194" s="47" t="e">
        <f>SUMIFS(#REF!,#REF!,'Graph Tables'!$D194)</f>
        <v>#REF!</v>
      </c>
      <c r="V194" s="47" t="e">
        <f>SUMIFS(#REF!,#REF!,'Graph Tables'!$D194)</f>
        <v>#REF!</v>
      </c>
      <c r="W194" s="47" t="e">
        <f>SUMIFS(#REF!,#REF!,'Graph Tables'!$D194)</f>
        <v>#REF!</v>
      </c>
      <c r="X194" s="47" t="e">
        <f>SUMIFS(#REF!,#REF!,'Graph Tables'!$D194)</f>
        <v>#REF!</v>
      </c>
      <c r="Y194" s="47" t="e">
        <f>SUMIFS(#REF!,#REF!,'Graph Tables'!$D194)</f>
        <v>#REF!</v>
      </c>
      <c r="Z194" s="47" t="e">
        <f>SUMIFS(#REF!,#REF!,'Graph Tables'!$D194)</f>
        <v>#REF!</v>
      </c>
      <c r="AA194" s="47" t="e">
        <f>SUMIFS(#REF!,#REF!,'Graph Tables'!$D194)</f>
        <v>#REF!</v>
      </c>
      <c r="AB194" s="47" t="e">
        <f>SUMIFS(#REF!,#REF!,'Graph Tables'!$D194)</f>
        <v>#REF!</v>
      </c>
      <c r="AC194" s="47" t="e">
        <f>SUMIFS(#REF!,#REF!,'Graph Tables'!$D194)</f>
        <v>#REF!</v>
      </c>
      <c r="AD194" s="47"/>
      <c r="AH194" s="47"/>
      <c r="AI194" s="101" t="e">
        <f t="shared" si="265"/>
        <v>#REF!</v>
      </c>
      <c r="AJ194" s="101" t="e">
        <f>AI194+COUNTIF(AI$2:$AI194,AI194)-1</f>
        <v>#REF!</v>
      </c>
      <c r="AK194" s="103" t="str">
        <f t="shared" ref="AK194:AK241" si="270">D194</f>
        <v>Somalia</v>
      </c>
      <c r="AL194" s="71" t="e">
        <f t="shared" si="266"/>
        <v>#REF!</v>
      </c>
      <c r="AM194" s="45" t="e">
        <f t="shared" ref="AM194:AM241" si="271">F194*BO$103</f>
        <v>#REF!</v>
      </c>
      <c r="AN194" s="45" t="e">
        <f t="shared" ref="AN194:AN241" si="272">G194*BP$103</f>
        <v>#REF!</v>
      </c>
      <c r="AO194" s="45" t="e">
        <f t="shared" ref="AO194:AO241" si="273">H194*BQ$103</f>
        <v>#REF!</v>
      </c>
      <c r="AP194" s="45" t="e">
        <f t="shared" ref="AP194:AP241" si="274">I194*BR$103</f>
        <v>#REF!</v>
      </c>
      <c r="AQ194" s="45" t="e">
        <f t="shared" ref="AQ194:AQ241" si="275">J194*BS$103</f>
        <v>#REF!</v>
      </c>
      <c r="AR194" s="45" t="e">
        <f t="shared" ref="AR194:AR241" si="276">K194*BT$103</f>
        <v>#REF!</v>
      </c>
      <c r="AS194" s="45" t="e">
        <f t="shared" ref="AS194:AS241" si="277">L194*BU$103</f>
        <v>#REF!</v>
      </c>
      <c r="AT194" s="45" t="e">
        <f t="shared" ref="AT194:AT241" si="278">M194*BV$103</f>
        <v>#REF!</v>
      </c>
      <c r="AU194" s="45" t="e">
        <f t="shared" ref="AU194:AU241" si="279">N194*BW$103</f>
        <v>#REF!</v>
      </c>
      <c r="AV194" s="45" t="e">
        <f t="shared" ref="AV194:AV241" si="280">O194*BX$103</f>
        <v>#REF!</v>
      </c>
      <c r="AW194" s="45" t="e">
        <f t="shared" ref="AW194:AW241" si="281">P194*BY$103</f>
        <v>#REF!</v>
      </c>
      <c r="AX194" s="45" t="e">
        <f t="shared" ref="AX194:AX241" si="282">Q194*BZ$103</f>
        <v>#REF!</v>
      </c>
      <c r="AY194" s="45" t="e">
        <f t="shared" ref="AY194:AY241" si="283">R194*CA$103</f>
        <v>#REF!</v>
      </c>
      <c r="AZ194" s="45" t="e">
        <f t="shared" ref="AZ194:AZ241" si="284">S194*CB$103</f>
        <v>#REF!</v>
      </c>
      <c r="BA194" s="45" t="e">
        <f t="shared" ref="BA194:BA241" si="285">T194*CC$103</f>
        <v>#REF!</v>
      </c>
      <c r="BB194" s="45" t="e">
        <f t="shared" ref="BB194:BB241" si="286">U194*CD$103</f>
        <v>#REF!</v>
      </c>
      <c r="BC194" s="45" t="e">
        <f t="shared" ref="BC194:BC241" si="287">V194*CE$103</f>
        <v>#REF!</v>
      </c>
      <c r="BD194" s="45" t="e">
        <f t="shared" ref="BD194:BD241" si="288">W194*CF$103</f>
        <v>#REF!</v>
      </c>
      <c r="BE194" s="45" t="e">
        <f t="shared" ref="BE194:BE241" si="289">X194*CG$103</f>
        <v>#REF!</v>
      </c>
      <c r="BF194" s="45" t="e">
        <f t="shared" ref="BF194:BF241" si="290">Y194*CH$103</f>
        <v>#REF!</v>
      </c>
      <c r="BG194" s="45" t="e">
        <f t="shared" ref="BG194:BG241" si="291">Z194*CI$103</f>
        <v>#REF!</v>
      </c>
      <c r="BH194" s="45" t="e">
        <f t="shared" ref="BH194:BH241" si="292">AA194*CJ$103</f>
        <v>#REF!</v>
      </c>
      <c r="BI194" s="45" t="e">
        <f t="shared" ref="BI194:BI241" si="293">AB194*CK$103</f>
        <v>#REF!</v>
      </c>
      <c r="BJ194" s="45" t="e">
        <f t="shared" ref="BJ194:BJ241" si="294">AC194*CL$103</f>
        <v>#REF!</v>
      </c>
      <c r="BK194" s="45"/>
      <c r="CN194" s="106" t="e">
        <f t="shared" si="267"/>
        <v>#REF!</v>
      </c>
      <c r="CO194" s="106">
        <v>193</v>
      </c>
      <c r="CP194" s="101" t="e">
        <f t="shared" si="268"/>
        <v>#REF!</v>
      </c>
      <c r="CQ194" s="101" t="e">
        <f>CP194+COUNTIF($CP$2:CP194,CP194)-1</f>
        <v>#REF!</v>
      </c>
      <c r="CR194" s="103" t="str">
        <f t="shared" ref="CR194:CR241" si="295">D194</f>
        <v>Somalia</v>
      </c>
      <c r="CS194" s="71" t="e">
        <f t="shared" si="269"/>
        <v>#REF!</v>
      </c>
      <c r="CT194" s="45" t="e">
        <f t="shared" ref="CT194:CT241" si="296">F194*$CN194</f>
        <v>#REF!</v>
      </c>
      <c r="CU194" s="45" t="e">
        <f t="shared" ref="CU194:CU241" si="297">G194*$CN194</f>
        <v>#REF!</v>
      </c>
      <c r="CV194" s="45" t="e">
        <f t="shared" ref="CV194:CV241" si="298">H194*$CN194</f>
        <v>#REF!</v>
      </c>
      <c r="CW194" s="45" t="e">
        <f t="shared" ref="CW194:CW241" si="299">I194*$CN194</f>
        <v>#REF!</v>
      </c>
      <c r="CX194" s="45" t="e">
        <f t="shared" ref="CX194:CX241" si="300">J194*$CN194</f>
        <v>#REF!</v>
      </c>
      <c r="CY194" s="45" t="e">
        <f t="shared" ref="CY194:CY241" si="301">K194*$CN194</f>
        <v>#REF!</v>
      </c>
      <c r="CZ194" s="45" t="e">
        <f t="shared" ref="CZ194:CZ241" si="302">L194*$CN194</f>
        <v>#REF!</v>
      </c>
      <c r="DA194" s="45" t="e">
        <f t="shared" ref="DA194:DA241" si="303">M194*$CN194</f>
        <v>#REF!</v>
      </c>
      <c r="DB194" s="45" t="e">
        <f t="shared" ref="DB194:DB241" si="304">N194*$CN194</f>
        <v>#REF!</v>
      </c>
      <c r="DC194" s="45" t="e">
        <f t="shared" ref="DC194:DC241" si="305">O194*$CN194</f>
        <v>#REF!</v>
      </c>
      <c r="DD194" s="45" t="e">
        <f t="shared" ref="DD194:DD241" si="306">P194*$CN194</f>
        <v>#REF!</v>
      </c>
      <c r="DE194" s="45" t="e">
        <f t="shared" ref="DE194:DE241" si="307">Q194*$CN194</f>
        <v>#REF!</v>
      </c>
      <c r="DF194" s="45" t="e">
        <f t="shared" ref="DF194:DF241" si="308">R194*$CN194</f>
        <v>#REF!</v>
      </c>
      <c r="DG194" s="45" t="e">
        <f t="shared" ref="DG194:DG241" si="309">S194*$CN194</f>
        <v>#REF!</v>
      </c>
      <c r="DH194" s="45" t="e">
        <f t="shared" ref="DH194:DH241" si="310">T194*$CN194</f>
        <v>#REF!</v>
      </c>
      <c r="DI194" s="45" t="e">
        <f t="shared" ref="DI194:DI241" si="311">U194*$CN194</f>
        <v>#REF!</v>
      </c>
      <c r="DJ194" s="45" t="e">
        <f t="shared" ref="DJ194:DJ241" si="312">V194*$CN194</f>
        <v>#REF!</v>
      </c>
      <c r="DK194" s="45" t="e">
        <f t="shared" ref="DK194:DK241" si="313">W194*$CN194</f>
        <v>#REF!</v>
      </c>
      <c r="DL194" s="45" t="e">
        <f t="shared" ref="DL194:DL241" si="314">X194*$CN194</f>
        <v>#REF!</v>
      </c>
      <c r="DM194" s="45" t="e">
        <f t="shared" ref="DM194:DM241" si="315">Y194*$CN194</f>
        <v>#REF!</v>
      </c>
      <c r="DN194" s="45" t="e">
        <f t="shared" ref="DN194:DN241" si="316">Z194*$CN194</f>
        <v>#REF!</v>
      </c>
      <c r="DO194" s="45" t="e">
        <f t="shared" ref="DO194:DO241" si="317">AA194*$CN194</f>
        <v>#REF!</v>
      </c>
      <c r="DP194" s="45" t="e">
        <f t="shared" ref="DP194:DP241" si="318">AB194*$CN194</f>
        <v>#REF!</v>
      </c>
      <c r="DQ194" s="45" t="e">
        <f t="shared" ref="DQ194:DQ241" si="319">AC194*$CN194</f>
        <v>#REF!</v>
      </c>
    </row>
    <row r="195" spans="1:121">
      <c r="A195" s="101">
        <v>194</v>
      </c>
      <c r="B195" s="135" t="e">
        <f t="shared" ref="B195:B241" si="320">RANK(E195,E:E)</f>
        <v>#REF!</v>
      </c>
      <c r="C195" s="136" t="e">
        <f>B195+COUNTIF(B$2:$B195,B195)-1</f>
        <v>#REF!</v>
      </c>
      <c r="D195" s="137" t="str">
        <f>Tables!AI195</f>
        <v>South Africa</v>
      </c>
      <c r="E195" s="138" t="e">
        <f t="shared" ref="E195:E241" si="321">SUM(F195:AC195)</f>
        <v>#REF!</v>
      </c>
      <c r="F195" s="47" t="e">
        <f>SUMIFS(#REF!,#REF!,'Graph Tables'!$D195)</f>
        <v>#REF!</v>
      </c>
      <c r="G195" s="47" t="e">
        <f>SUMIFS(#REF!,#REF!,'Graph Tables'!$D195)</f>
        <v>#REF!</v>
      </c>
      <c r="H195" s="47" t="e">
        <f>SUMIFS(#REF!,#REF!,'Graph Tables'!$D195)</f>
        <v>#REF!</v>
      </c>
      <c r="I195" s="47" t="e">
        <f>SUMIFS(#REF!,#REF!,'Graph Tables'!$D195)</f>
        <v>#REF!</v>
      </c>
      <c r="J195" s="47" t="e">
        <f>SUMIFS(#REF!,#REF!,'Graph Tables'!$D195)</f>
        <v>#REF!</v>
      </c>
      <c r="K195" s="47" t="e">
        <f>SUMIFS(#REF!,#REF!,'Graph Tables'!$D195)</f>
        <v>#REF!</v>
      </c>
      <c r="L195" s="47" t="e">
        <f>SUMIFS(#REF!,#REF!,'Graph Tables'!$D195)</f>
        <v>#REF!</v>
      </c>
      <c r="M195" s="47" t="e">
        <f>SUMIFS(#REF!,#REF!,'Graph Tables'!$D195)</f>
        <v>#REF!</v>
      </c>
      <c r="N195" s="47" t="e">
        <f>SUMIFS(#REF!,#REF!,'Graph Tables'!$D195)</f>
        <v>#REF!</v>
      </c>
      <c r="O195" s="47" t="e">
        <f>SUMIFS(#REF!,#REF!,'Graph Tables'!$D195)</f>
        <v>#REF!</v>
      </c>
      <c r="P195" s="47" t="e">
        <f>SUMIFS(#REF!,#REF!,'Graph Tables'!$D195)</f>
        <v>#REF!</v>
      </c>
      <c r="Q195" s="47" t="e">
        <f>SUMIFS(#REF!,#REF!,'Graph Tables'!$D195)</f>
        <v>#REF!</v>
      </c>
      <c r="R195" s="47" t="e">
        <f>SUMIFS(#REF!,#REF!,'Graph Tables'!$D195)</f>
        <v>#REF!</v>
      </c>
      <c r="S195" s="47" t="e">
        <f>SUMIFS(#REF!,#REF!,'Graph Tables'!$D195)</f>
        <v>#REF!</v>
      </c>
      <c r="T195" s="47" t="e">
        <f>SUMIFS(#REF!,#REF!,'Graph Tables'!$D195)</f>
        <v>#REF!</v>
      </c>
      <c r="U195" s="47" t="e">
        <f>SUMIFS(#REF!,#REF!,'Graph Tables'!$D195)</f>
        <v>#REF!</v>
      </c>
      <c r="V195" s="47" t="e">
        <f>SUMIFS(#REF!,#REF!,'Graph Tables'!$D195)</f>
        <v>#REF!</v>
      </c>
      <c r="W195" s="47" t="e">
        <f>SUMIFS(#REF!,#REF!,'Graph Tables'!$D195)</f>
        <v>#REF!</v>
      </c>
      <c r="X195" s="47" t="e">
        <f>SUMIFS(#REF!,#REF!,'Graph Tables'!$D195)</f>
        <v>#REF!</v>
      </c>
      <c r="Y195" s="47" t="e">
        <f>SUMIFS(#REF!,#REF!,'Graph Tables'!$D195)</f>
        <v>#REF!</v>
      </c>
      <c r="Z195" s="47" t="e">
        <f>SUMIFS(#REF!,#REF!,'Graph Tables'!$D195)</f>
        <v>#REF!</v>
      </c>
      <c r="AA195" s="47" t="e">
        <f>SUMIFS(#REF!,#REF!,'Graph Tables'!$D195)</f>
        <v>#REF!</v>
      </c>
      <c r="AB195" s="47" t="e">
        <f>SUMIFS(#REF!,#REF!,'Graph Tables'!$D195)</f>
        <v>#REF!</v>
      </c>
      <c r="AC195" s="47" t="e">
        <f>SUMIFS(#REF!,#REF!,'Graph Tables'!$D195)</f>
        <v>#REF!</v>
      </c>
      <c r="AD195" s="47"/>
      <c r="AH195" s="47"/>
      <c r="AI195" s="101" t="e">
        <f t="shared" ref="AI195:AI241" si="322">RANK(AL195,$AL$2:$AL$241)</f>
        <v>#REF!</v>
      </c>
      <c r="AJ195" s="101" t="e">
        <f>AI195+COUNTIF(AI$2:$AI195,AI195)-1</f>
        <v>#REF!</v>
      </c>
      <c r="AK195" s="103" t="str">
        <f t="shared" si="270"/>
        <v>South Africa</v>
      </c>
      <c r="AL195" s="71" t="e">
        <f t="shared" ref="AL195:AL241" si="323">SUM(AM195:BI195)</f>
        <v>#REF!</v>
      </c>
      <c r="AM195" s="45" t="e">
        <f t="shared" si="271"/>
        <v>#REF!</v>
      </c>
      <c r="AN195" s="45" t="e">
        <f t="shared" si="272"/>
        <v>#REF!</v>
      </c>
      <c r="AO195" s="45" t="e">
        <f t="shared" si="273"/>
        <v>#REF!</v>
      </c>
      <c r="AP195" s="45" t="e">
        <f t="shared" si="274"/>
        <v>#REF!</v>
      </c>
      <c r="AQ195" s="45" t="e">
        <f t="shared" si="275"/>
        <v>#REF!</v>
      </c>
      <c r="AR195" s="45" t="e">
        <f t="shared" si="276"/>
        <v>#REF!</v>
      </c>
      <c r="AS195" s="45" t="e">
        <f t="shared" si="277"/>
        <v>#REF!</v>
      </c>
      <c r="AT195" s="45" t="e">
        <f t="shared" si="278"/>
        <v>#REF!</v>
      </c>
      <c r="AU195" s="45" t="e">
        <f t="shared" si="279"/>
        <v>#REF!</v>
      </c>
      <c r="AV195" s="45" t="e">
        <f t="shared" si="280"/>
        <v>#REF!</v>
      </c>
      <c r="AW195" s="45" t="e">
        <f t="shared" si="281"/>
        <v>#REF!</v>
      </c>
      <c r="AX195" s="45" t="e">
        <f t="shared" si="282"/>
        <v>#REF!</v>
      </c>
      <c r="AY195" s="45" t="e">
        <f t="shared" si="283"/>
        <v>#REF!</v>
      </c>
      <c r="AZ195" s="45" t="e">
        <f t="shared" si="284"/>
        <v>#REF!</v>
      </c>
      <c r="BA195" s="45" t="e">
        <f t="shared" si="285"/>
        <v>#REF!</v>
      </c>
      <c r="BB195" s="45" t="e">
        <f t="shared" si="286"/>
        <v>#REF!</v>
      </c>
      <c r="BC195" s="45" t="e">
        <f t="shared" si="287"/>
        <v>#REF!</v>
      </c>
      <c r="BD195" s="45" t="e">
        <f t="shared" si="288"/>
        <v>#REF!</v>
      </c>
      <c r="BE195" s="45" t="e">
        <f t="shared" si="289"/>
        <v>#REF!</v>
      </c>
      <c r="BF195" s="45" t="e">
        <f t="shared" si="290"/>
        <v>#REF!</v>
      </c>
      <c r="BG195" s="45" t="e">
        <f t="shared" si="291"/>
        <v>#REF!</v>
      </c>
      <c r="BH195" s="45" t="e">
        <f t="shared" si="292"/>
        <v>#REF!</v>
      </c>
      <c r="BI195" s="45" t="e">
        <f t="shared" si="293"/>
        <v>#REF!</v>
      </c>
      <c r="BJ195" s="45" t="e">
        <f t="shared" si="294"/>
        <v>#REF!</v>
      </c>
      <c r="BK195" s="45"/>
      <c r="CN195" s="106" t="e">
        <f t="shared" ref="CN195:CN241" si="324">IF($EP$29=999,1,IF(CQ195=$EP$29,1,0))</f>
        <v>#REF!</v>
      </c>
      <c r="CO195" s="106">
        <v>194</v>
      </c>
      <c r="CP195" s="101" t="e">
        <f t="shared" ref="CP195:CP241" si="325">RANK(E195,$E$2:$E$241)</f>
        <v>#REF!</v>
      </c>
      <c r="CQ195" s="101" t="e">
        <f>CP195+COUNTIF($CP$2:CP195,CP195)-1</f>
        <v>#REF!</v>
      </c>
      <c r="CR195" s="103" t="str">
        <f t="shared" si="295"/>
        <v>South Africa</v>
      </c>
      <c r="CS195" s="71" t="e">
        <f t="shared" ref="CS195:CS239" si="326">SUM(CT195:DQ195)</f>
        <v>#REF!</v>
      </c>
      <c r="CT195" s="45" t="e">
        <f t="shared" si="296"/>
        <v>#REF!</v>
      </c>
      <c r="CU195" s="45" t="e">
        <f t="shared" si="297"/>
        <v>#REF!</v>
      </c>
      <c r="CV195" s="45" t="e">
        <f t="shared" si="298"/>
        <v>#REF!</v>
      </c>
      <c r="CW195" s="45" t="e">
        <f t="shared" si="299"/>
        <v>#REF!</v>
      </c>
      <c r="CX195" s="45" t="e">
        <f t="shared" si="300"/>
        <v>#REF!</v>
      </c>
      <c r="CY195" s="45" t="e">
        <f t="shared" si="301"/>
        <v>#REF!</v>
      </c>
      <c r="CZ195" s="45" t="e">
        <f t="shared" si="302"/>
        <v>#REF!</v>
      </c>
      <c r="DA195" s="45" t="e">
        <f t="shared" si="303"/>
        <v>#REF!</v>
      </c>
      <c r="DB195" s="45" t="e">
        <f t="shared" si="304"/>
        <v>#REF!</v>
      </c>
      <c r="DC195" s="45" t="e">
        <f t="shared" si="305"/>
        <v>#REF!</v>
      </c>
      <c r="DD195" s="45" t="e">
        <f t="shared" si="306"/>
        <v>#REF!</v>
      </c>
      <c r="DE195" s="45" t="e">
        <f t="shared" si="307"/>
        <v>#REF!</v>
      </c>
      <c r="DF195" s="45" t="e">
        <f t="shared" si="308"/>
        <v>#REF!</v>
      </c>
      <c r="DG195" s="45" t="e">
        <f t="shared" si="309"/>
        <v>#REF!</v>
      </c>
      <c r="DH195" s="45" t="e">
        <f t="shared" si="310"/>
        <v>#REF!</v>
      </c>
      <c r="DI195" s="45" t="e">
        <f t="shared" si="311"/>
        <v>#REF!</v>
      </c>
      <c r="DJ195" s="45" t="e">
        <f t="shared" si="312"/>
        <v>#REF!</v>
      </c>
      <c r="DK195" s="45" t="e">
        <f t="shared" si="313"/>
        <v>#REF!</v>
      </c>
      <c r="DL195" s="45" t="e">
        <f t="shared" si="314"/>
        <v>#REF!</v>
      </c>
      <c r="DM195" s="45" t="e">
        <f t="shared" si="315"/>
        <v>#REF!</v>
      </c>
      <c r="DN195" s="45" t="e">
        <f t="shared" si="316"/>
        <v>#REF!</v>
      </c>
      <c r="DO195" s="45" t="e">
        <f t="shared" si="317"/>
        <v>#REF!</v>
      </c>
      <c r="DP195" s="45" t="e">
        <f t="shared" si="318"/>
        <v>#REF!</v>
      </c>
      <c r="DQ195" s="45" t="e">
        <f t="shared" si="319"/>
        <v>#REF!</v>
      </c>
    </row>
    <row r="196" spans="1:121">
      <c r="A196" s="101">
        <v>195</v>
      </c>
      <c r="B196" s="135" t="e">
        <f t="shared" si="320"/>
        <v>#REF!</v>
      </c>
      <c r="C196" s="136" t="e">
        <f>B196+COUNTIF(B$2:$B196,B196)-1</f>
        <v>#REF!</v>
      </c>
      <c r="D196" s="137" t="str">
        <f>Tables!AI196</f>
        <v>South Georgia and the South Sandwich Islands</v>
      </c>
      <c r="E196" s="138" t="e">
        <f t="shared" si="321"/>
        <v>#REF!</v>
      </c>
      <c r="F196" s="47" t="e">
        <f>SUMIFS(#REF!,#REF!,'Graph Tables'!$D196)</f>
        <v>#REF!</v>
      </c>
      <c r="G196" s="47" t="e">
        <f>SUMIFS(#REF!,#REF!,'Graph Tables'!$D196)</f>
        <v>#REF!</v>
      </c>
      <c r="H196" s="47" t="e">
        <f>SUMIFS(#REF!,#REF!,'Graph Tables'!$D196)</f>
        <v>#REF!</v>
      </c>
      <c r="I196" s="47" t="e">
        <f>SUMIFS(#REF!,#REF!,'Graph Tables'!$D196)</f>
        <v>#REF!</v>
      </c>
      <c r="J196" s="47" t="e">
        <f>SUMIFS(#REF!,#REF!,'Graph Tables'!$D196)</f>
        <v>#REF!</v>
      </c>
      <c r="K196" s="47" t="e">
        <f>SUMIFS(#REF!,#REF!,'Graph Tables'!$D196)</f>
        <v>#REF!</v>
      </c>
      <c r="L196" s="47" t="e">
        <f>SUMIFS(#REF!,#REF!,'Graph Tables'!$D196)</f>
        <v>#REF!</v>
      </c>
      <c r="M196" s="47" t="e">
        <f>SUMIFS(#REF!,#REF!,'Graph Tables'!$D196)</f>
        <v>#REF!</v>
      </c>
      <c r="N196" s="47" t="e">
        <f>SUMIFS(#REF!,#REF!,'Graph Tables'!$D196)</f>
        <v>#REF!</v>
      </c>
      <c r="O196" s="47" t="e">
        <f>SUMIFS(#REF!,#REF!,'Graph Tables'!$D196)</f>
        <v>#REF!</v>
      </c>
      <c r="P196" s="47" t="e">
        <f>SUMIFS(#REF!,#REF!,'Graph Tables'!$D196)</f>
        <v>#REF!</v>
      </c>
      <c r="Q196" s="47" t="e">
        <f>SUMIFS(#REF!,#REF!,'Graph Tables'!$D196)</f>
        <v>#REF!</v>
      </c>
      <c r="R196" s="47" t="e">
        <f>SUMIFS(#REF!,#REF!,'Graph Tables'!$D196)</f>
        <v>#REF!</v>
      </c>
      <c r="S196" s="47" t="e">
        <f>SUMIFS(#REF!,#REF!,'Graph Tables'!$D196)</f>
        <v>#REF!</v>
      </c>
      <c r="T196" s="47" t="e">
        <f>SUMIFS(#REF!,#REF!,'Graph Tables'!$D196)</f>
        <v>#REF!</v>
      </c>
      <c r="U196" s="47" t="e">
        <f>SUMIFS(#REF!,#REF!,'Graph Tables'!$D196)</f>
        <v>#REF!</v>
      </c>
      <c r="V196" s="47" t="e">
        <f>SUMIFS(#REF!,#REF!,'Graph Tables'!$D196)</f>
        <v>#REF!</v>
      </c>
      <c r="W196" s="47" t="e">
        <f>SUMIFS(#REF!,#REF!,'Graph Tables'!$D196)</f>
        <v>#REF!</v>
      </c>
      <c r="X196" s="47" t="e">
        <f>SUMIFS(#REF!,#REF!,'Graph Tables'!$D196)</f>
        <v>#REF!</v>
      </c>
      <c r="Y196" s="47" t="e">
        <f>SUMIFS(#REF!,#REF!,'Graph Tables'!$D196)</f>
        <v>#REF!</v>
      </c>
      <c r="Z196" s="47" t="e">
        <f>SUMIFS(#REF!,#REF!,'Graph Tables'!$D196)</f>
        <v>#REF!</v>
      </c>
      <c r="AA196" s="47" t="e">
        <f>SUMIFS(#REF!,#REF!,'Graph Tables'!$D196)</f>
        <v>#REF!</v>
      </c>
      <c r="AB196" s="47" t="e">
        <f>SUMIFS(#REF!,#REF!,'Graph Tables'!$D196)</f>
        <v>#REF!</v>
      </c>
      <c r="AC196" s="47" t="e">
        <f>SUMIFS(#REF!,#REF!,'Graph Tables'!$D196)</f>
        <v>#REF!</v>
      </c>
      <c r="AD196" s="47"/>
      <c r="AH196" s="47"/>
      <c r="AI196" s="101" t="e">
        <f t="shared" si="322"/>
        <v>#REF!</v>
      </c>
      <c r="AJ196" s="101" t="e">
        <f>AI196+COUNTIF(AI$2:$AI196,AI196)-1</f>
        <v>#REF!</v>
      </c>
      <c r="AK196" s="103" t="str">
        <f t="shared" si="270"/>
        <v>South Georgia and the South Sandwich Islands</v>
      </c>
      <c r="AL196" s="71" t="e">
        <f t="shared" si="323"/>
        <v>#REF!</v>
      </c>
      <c r="AM196" s="45" t="e">
        <f t="shared" si="271"/>
        <v>#REF!</v>
      </c>
      <c r="AN196" s="45" t="e">
        <f t="shared" si="272"/>
        <v>#REF!</v>
      </c>
      <c r="AO196" s="45" t="e">
        <f t="shared" si="273"/>
        <v>#REF!</v>
      </c>
      <c r="AP196" s="45" t="e">
        <f t="shared" si="274"/>
        <v>#REF!</v>
      </c>
      <c r="AQ196" s="45" t="e">
        <f t="shared" si="275"/>
        <v>#REF!</v>
      </c>
      <c r="AR196" s="45" t="e">
        <f t="shared" si="276"/>
        <v>#REF!</v>
      </c>
      <c r="AS196" s="45" t="e">
        <f t="shared" si="277"/>
        <v>#REF!</v>
      </c>
      <c r="AT196" s="45" t="e">
        <f t="shared" si="278"/>
        <v>#REF!</v>
      </c>
      <c r="AU196" s="45" t="e">
        <f t="shared" si="279"/>
        <v>#REF!</v>
      </c>
      <c r="AV196" s="45" t="e">
        <f t="shared" si="280"/>
        <v>#REF!</v>
      </c>
      <c r="AW196" s="45" t="e">
        <f t="shared" si="281"/>
        <v>#REF!</v>
      </c>
      <c r="AX196" s="45" t="e">
        <f t="shared" si="282"/>
        <v>#REF!</v>
      </c>
      <c r="AY196" s="45" t="e">
        <f t="shared" si="283"/>
        <v>#REF!</v>
      </c>
      <c r="AZ196" s="45" t="e">
        <f t="shared" si="284"/>
        <v>#REF!</v>
      </c>
      <c r="BA196" s="45" t="e">
        <f t="shared" si="285"/>
        <v>#REF!</v>
      </c>
      <c r="BB196" s="45" t="e">
        <f t="shared" si="286"/>
        <v>#REF!</v>
      </c>
      <c r="BC196" s="45" t="e">
        <f t="shared" si="287"/>
        <v>#REF!</v>
      </c>
      <c r="BD196" s="45" t="e">
        <f t="shared" si="288"/>
        <v>#REF!</v>
      </c>
      <c r="BE196" s="45" t="e">
        <f t="shared" si="289"/>
        <v>#REF!</v>
      </c>
      <c r="BF196" s="45" t="e">
        <f t="shared" si="290"/>
        <v>#REF!</v>
      </c>
      <c r="BG196" s="45" t="e">
        <f t="shared" si="291"/>
        <v>#REF!</v>
      </c>
      <c r="BH196" s="45" t="e">
        <f t="shared" si="292"/>
        <v>#REF!</v>
      </c>
      <c r="BI196" s="45" t="e">
        <f t="shared" si="293"/>
        <v>#REF!</v>
      </c>
      <c r="BJ196" s="45" t="e">
        <f t="shared" si="294"/>
        <v>#REF!</v>
      </c>
      <c r="BK196" s="45"/>
      <c r="CN196" s="106" t="e">
        <f t="shared" si="324"/>
        <v>#REF!</v>
      </c>
      <c r="CO196" s="106">
        <v>195</v>
      </c>
      <c r="CP196" s="101" t="e">
        <f t="shared" si="325"/>
        <v>#REF!</v>
      </c>
      <c r="CQ196" s="101" t="e">
        <f>CP196+COUNTIF($CP$2:CP196,CP196)-1</f>
        <v>#REF!</v>
      </c>
      <c r="CR196" s="103" t="str">
        <f t="shared" si="295"/>
        <v>South Georgia and the South Sandwich Islands</v>
      </c>
      <c r="CS196" s="71" t="e">
        <f t="shared" si="326"/>
        <v>#REF!</v>
      </c>
      <c r="CT196" s="45" t="e">
        <f t="shared" si="296"/>
        <v>#REF!</v>
      </c>
      <c r="CU196" s="45" t="e">
        <f t="shared" si="297"/>
        <v>#REF!</v>
      </c>
      <c r="CV196" s="45" t="e">
        <f t="shared" si="298"/>
        <v>#REF!</v>
      </c>
      <c r="CW196" s="45" t="e">
        <f t="shared" si="299"/>
        <v>#REF!</v>
      </c>
      <c r="CX196" s="45" t="e">
        <f t="shared" si="300"/>
        <v>#REF!</v>
      </c>
      <c r="CY196" s="45" t="e">
        <f t="shared" si="301"/>
        <v>#REF!</v>
      </c>
      <c r="CZ196" s="45" t="e">
        <f t="shared" si="302"/>
        <v>#REF!</v>
      </c>
      <c r="DA196" s="45" t="e">
        <f t="shared" si="303"/>
        <v>#REF!</v>
      </c>
      <c r="DB196" s="45" t="e">
        <f t="shared" si="304"/>
        <v>#REF!</v>
      </c>
      <c r="DC196" s="45" t="e">
        <f t="shared" si="305"/>
        <v>#REF!</v>
      </c>
      <c r="DD196" s="45" t="e">
        <f t="shared" si="306"/>
        <v>#REF!</v>
      </c>
      <c r="DE196" s="45" t="e">
        <f t="shared" si="307"/>
        <v>#REF!</v>
      </c>
      <c r="DF196" s="45" t="e">
        <f t="shared" si="308"/>
        <v>#REF!</v>
      </c>
      <c r="DG196" s="45" t="e">
        <f t="shared" si="309"/>
        <v>#REF!</v>
      </c>
      <c r="DH196" s="45" t="e">
        <f t="shared" si="310"/>
        <v>#REF!</v>
      </c>
      <c r="DI196" s="45" t="e">
        <f t="shared" si="311"/>
        <v>#REF!</v>
      </c>
      <c r="DJ196" s="45" t="e">
        <f t="shared" si="312"/>
        <v>#REF!</v>
      </c>
      <c r="DK196" s="45" t="e">
        <f t="shared" si="313"/>
        <v>#REF!</v>
      </c>
      <c r="DL196" s="45" t="e">
        <f t="shared" si="314"/>
        <v>#REF!</v>
      </c>
      <c r="DM196" s="45" t="e">
        <f t="shared" si="315"/>
        <v>#REF!</v>
      </c>
      <c r="DN196" s="45" t="e">
        <f t="shared" si="316"/>
        <v>#REF!</v>
      </c>
      <c r="DO196" s="45" t="e">
        <f t="shared" si="317"/>
        <v>#REF!</v>
      </c>
      <c r="DP196" s="45" t="e">
        <f t="shared" si="318"/>
        <v>#REF!</v>
      </c>
      <c r="DQ196" s="45" t="e">
        <f t="shared" si="319"/>
        <v>#REF!</v>
      </c>
    </row>
    <row r="197" spans="1:121">
      <c r="A197" s="101">
        <v>196</v>
      </c>
      <c r="B197" s="135" t="e">
        <f t="shared" si="320"/>
        <v>#REF!</v>
      </c>
      <c r="C197" s="136" t="e">
        <f>B197+COUNTIF(B$2:$B197,B197)-1</f>
        <v>#REF!</v>
      </c>
      <c r="D197" s="137" t="str">
        <f>Tables!AI197</f>
        <v>Spain</v>
      </c>
      <c r="E197" s="138" t="e">
        <f t="shared" si="321"/>
        <v>#REF!</v>
      </c>
      <c r="F197" s="47" t="e">
        <f>SUMIFS(#REF!,#REF!,'Graph Tables'!$D197)</f>
        <v>#REF!</v>
      </c>
      <c r="G197" s="47" t="e">
        <f>SUMIFS(#REF!,#REF!,'Graph Tables'!$D197)</f>
        <v>#REF!</v>
      </c>
      <c r="H197" s="47" t="e">
        <f>SUMIFS(#REF!,#REF!,'Graph Tables'!$D197)</f>
        <v>#REF!</v>
      </c>
      <c r="I197" s="47" t="e">
        <f>SUMIFS(#REF!,#REF!,'Graph Tables'!$D197)</f>
        <v>#REF!</v>
      </c>
      <c r="J197" s="47" t="e">
        <f>SUMIFS(#REF!,#REF!,'Graph Tables'!$D197)</f>
        <v>#REF!</v>
      </c>
      <c r="K197" s="47" t="e">
        <f>SUMIFS(#REF!,#REF!,'Graph Tables'!$D197)</f>
        <v>#REF!</v>
      </c>
      <c r="L197" s="47" t="e">
        <f>SUMIFS(#REF!,#REF!,'Graph Tables'!$D197)</f>
        <v>#REF!</v>
      </c>
      <c r="M197" s="47" t="e">
        <f>SUMIFS(#REF!,#REF!,'Graph Tables'!$D197)</f>
        <v>#REF!</v>
      </c>
      <c r="N197" s="47" t="e">
        <f>SUMIFS(#REF!,#REF!,'Graph Tables'!$D197)</f>
        <v>#REF!</v>
      </c>
      <c r="O197" s="47" t="e">
        <f>SUMIFS(#REF!,#REF!,'Graph Tables'!$D197)</f>
        <v>#REF!</v>
      </c>
      <c r="P197" s="47" t="e">
        <f>SUMIFS(#REF!,#REF!,'Graph Tables'!$D197)</f>
        <v>#REF!</v>
      </c>
      <c r="Q197" s="47" t="e">
        <f>SUMIFS(#REF!,#REF!,'Graph Tables'!$D197)</f>
        <v>#REF!</v>
      </c>
      <c r="R197" s="47" t="e">
        <f>SUMIFS(#REF!,#REF!,'Graph Tables'!$D197)</f>
        <v>#REF!</v>
      </c>
      <c r="S197" s="47" t="e">
        <f>SUMIFS(#REF!,#REF!,'Graph Tables'!$D197)</f>
        <v>#REF!</v>
      </c>
      <c r="T197" s="47" t="e">
        <f>SUMIFS(#REF!,#REF!,'Graph Tables'!$D197)</f>
        <v>#REF!</v>
      </c>
      <c r="U197" s="47" t="e">
        <f>SUMIFS(#REF!,#REF!,'Graph Tables'!$D197)</f>
        <v>#REF!</v>
      </c>
      <c r="V197" s="47" t="e">
        <f>SUMIFS(#REF!,#REF!,'Graph Tables'!$D197)</f>
        <v>#REF!</v>
      </c>
      <c r="W197" s="47" t="e">
        <f>SUMIFS(#REF!,#REF!,'Graph Tables'!$D197)</f>
        <v>#REF!</v>
      </c>
      <c r="X197" s="47" t="e">
        <f>SUMIFS(#REF!,#REF!,'Graph Tables'!$D197)</f>
        <v>#REF!</v>
      </c>
      <c r="Y197" s="47" t="e">
        <f>SUMIFS(#REF!,#REF!,'Graph Tables'!$D197)</f>
        <v>#REF!</v>
      </c>
      <c r="Z197" s="47" t="e">
        <f>SUMIFS(#REF!,#REF!,'Graph Tables'!$D197)</f>
        <v>#REF!</v>
      </c>
      <c r="AA197" s="47" t="e">
        <f>SUMIFS(#REF!,#REF!,'Graph Tables'!$D197)</f>
        <v>#REF!</v>
      </c>
      <c r="AB197" s="47" t="e">
        <f>SUMIFS(#REF!,#REF!,'Graph Tables'!$D197)</f>
        <v>#REF!</v>
      </c>
      <c r="AC197" s="47" t="e">
        <f>SUMIFS(#REF!,#REF!,'Graph Tables'!$D197)</f>
        <v>#REF!</v>
      </c>
      <c r="AD197" s="47"/>
      <c r="AH197" s="47"/>
      <c r="AI197" s="101" t="e">
        <f t="shared" si="322"/>
        <v>#REF!</v>
      </c>
      <c r="AJ197" s="101" t="e">
        <f>AI197+COUNTIF(AI$2:$AI197,AI197)-1</f>
        <v>#REF!</v>
      </c>
      <c r="AK197" s="103" t="str">
        <f t="shared" si="270"/>
        <v>Spain</v>
      </c>
      <c r="AL197" s="71" t="e">
        <f t="shared" si="323"/>
        <v>#REF!</v>
      </c>
      <c r="AM197" s="45" t="e">
        <f t="shared" si="271"/>
        <v>#REF!</v>
      </c>
      <c r="AN197" s="45" t="e">
        <f t="shared" si="272"/>
        <v>#REF!</v>
      </c>
      <c r="AO197" s="45" t="e">
        <f t="shared" si="273"/>
        <v>#REF!</v>
      </c>
      <c r="AP197" s="45" t="e">
        <f t="shared" si="274"/>
        <v>#REF!</v>
      </c>
      <c r="AQ197" s="45" t="e">
        <f t="shared" si="275"/>
        <v>#REF!</v>
      </c>
      <c r="AR197" s="45" t="e">
        <f t="shared" si="276"/>
        <v>#REF!</v>
      </c>
      <c r="AS197" s="45" t="e">
        <f t="shared" si="277"/>
        <v>#REF!</v>
      </c>
      <c r="AT197" s="45" t="e">
        <f t="shared" si="278"/>
        <v>#REF!</v>
      </c>
      <c r="AU197" s="45" t="e">
        <f t="shared" si="279"/>
        <v>#REF!</v>
      </c>
      <c r="AV197" s="45" t="e">
        <f t="shared" si="280"/>
        <v>#REF!</v>
      </c>
      <c r="AW197" s="45" t="e">
        <f t="shared" si="281"/>
        <v>#REF!</v>
      </c>
      <c r="AX197" s="45" t="e">
        <f t="shared" si="282"/>
        <v>#REF!</v>
      </c>
      <c r="AY197" s="45" t="e">
        <f t="shared" si="283"/>
        <v>#REF!</v>
      </c>
      <c r="AZ197" s="45" t="e">
        <f t="shared" si="284"/>
        <v>#REF!</v>
      </c>
      <c r="BA197" s="45" t="e">
        <f t="shared" si="285"/>
        <v>#REF!</v>
      </c>
      <c r="BB197" s="45" t="e">
        <f t="shared" si="286"/>
        <v>#REF!</v>
      </c>
      <c r="BC197" s="45" t="e">
        <f t="shared" si="287"/>
        <v>#REF!</v>
      </c>
      <c r="BD197" s="45" t="e">
        <f t="shared" si="288"/>
        <v>#REF!</v>
      </c>
      <c r="BE197" s="45" t="e">
        <f t="shared" si="289"/>
        <v>#REF!</v>
      </c>
      <c r="BF197" s="45" t="e">
        <f t="shared" si="290"/>
        <v>#REF!</v>
      </c>
      <c r="BG197" s="45" t="e">
        <f t="shared" si="291"/>
        <v>#REF!</v>
      </c>
      <c r="BH197" s="45" t="e">
        <f t="shared" si="292"/>
        <v>#REF!</v>
      </c>
      <c r="BI197" s="45" t="e">
        <f t="shared" si="293"/>
        <v>#REF!</v>
      </c>
      <c r="BJ197" s="45" t="e">
        <f t="shared" si="294"/>
        <v>#REF!</v>
      </c>
      <c r="BK197" s="45"/>
      <c r="CN197" s="106" t="e">
        <f t="shared" si="324"/>
        <v>#REF!</v>
      </c>
      <c r="CO197" s="106">
        <v>196</v>
      </c>
      <c r="CP197" s="101" t="e">
        <f t="shared" si="325"/>
        <v>#REF!</v>
      </c>
      <c r="CQ197" s="101" t="e">
        <f>CP197+COUNTIF($CP$2:CP197,CP197)-1</f>
        <v>#REF!</v>
      </c>
      <c r="CR197" s="103" t="str">
        <f t="shared" si="295"/>
        <v>Spain</v>
      </c>
      <c r="CS197" s="71" t="e">
        <f t="shared" si="326"/>
        <v>#REF!</v>
      </c>
      <c r="CT197" s="45" t="e">
        <f t="shared" si="296"/>
        <v>#REF!</v>
      </c>
      <c r="CU197" s="45" t="e">
        <f t="shared" si="297"/>
        <v>#REF!</v>
      </c>
      <c r="CV197" s="45" t="e">
        <f t="shared" si="298"/>
        <v>#REF!</v>
      </c>
      <c r="CW197" s="45" t="e">
        <f t="shared" si="299"/>
        <v>#REF!</v>
      </c>
      <c r="CX197" s="45" t="e">
        <f t="shared" si="300"/>
        <v>#REF!</v>
      </c>
      <c r="CY197" s="45" t="e">
        <f t="shared" si="301"/>
        <v>#REF!</v>
      </c>
      <c r="CZ197" s="45" t="e">
        <f t="shared" si="302"/>
        <v>#REF!</v>
      </c>
      <c r="DA197" s="45" t="e">
        <f t="shared" si="303"/>
        <v>#REF!</v>
      </c>
      <c r="DB197" s="45" t="e">
        <f t="shared" si="304"/>
        <v>#REF!</v>
      </c>
      <c r="DC197" s="45" t="e">
        <f t="shared" si="305"/>
        <v>#REF!</v>
      </c>
      <c r="DD197" s="45" t="e">
        <f t="shared" si="306"/>
        <v>#REF!</v>
      </c>
      <c r="DE197" s="45" t="e">
        <f t="shared" si="307"/>
        <v>#REF!</v>
      </c>
      <c r="DF197" s="45" t="e">
        <f t="shared" si="308"/>
        <v>#REF!</v>
      </c>
      <c r="DG197" s="45" t="e">
        <f t="shared" si="309"/>
        <v>#REF!</v>
      </c>
      <c r="DH197" s="45" t="e">
        <f t="shared" si="310"/>
        <v>#REF!</v>
      </c>
      <c r="DI197" s="45" t="e">
        <f t="shared" si="311"/>
        <v>#REF!</v>
      </c>
      <c r="DJ197" s="45" t="e">
        <f t="shared" si="312"/>
        <v>#REF!</v>
      </c>
      <c r="DK197" s="45" t="e">
        <f t="shared" si="313"/>
        <v>#REF!</v>
      </c>
      <c r="DL197" s="45" t="e">
        <f t="shared" si="314"/>
        <v>#REF!</v>
      </c>
      <c r="DM197" s="45" t="e">
        <f t="shared" si="315"/>
        <v>#REF!</v>
      </c>
      <c r="DN197" s="45" t="e">
        <f t="shared" si="316"/>
        <v>#REF!</v>
      </c>
      <c r="DO197" s="45" t="e">
        <f t="shared" si="317"/>
        <v>#REF!</v>
      </c>
      <c r="DP197" s="45" t="e">
        <f t="shared" si="318"/>
        <v>#REF!</v>
      </c>
      <c r="DQ197" s="45" t="e">
        <f t="shared" si="319"/>
        <v>#REF!</v>
      </c>
    </row>
    <row r="198" spans="1:121">
      <c r="A198" s="101">
        <v>197</v>
      </c>
      <c r="B198" s="135" t="e">
        <f t="shared" si="320"/>
        <v>#REF!</v>
      </c>
      <c r="C198" s="136" t="e">
        <f>B198+COUNTIF(B$2:$B198,B198)-1</f>
        <v>#REF!</v>
      </c>
      <c r="D198" s="137" t="str">
        <f>Tables!AI198</f>
        <v>Sri Lanka</v>
      </c>
      <c r="E198" s="138" t="e">
        <f t="shared" si="321"/>
        <v>#REF!</v>
      </c>
      <c r="F198" s="47" t="e">
        <f>SUMIFS(#REF!,#REF!,'Graph Tables'!$D198)</f>
        <v>#REF!</v>
      </c>
      <c r="G198" s="47" t="e">
        <f>SUMIFS(#REF!,#REF!,'Graph Tables'!$D198)</f>
        <v>#REF!</v>
      </c>
      <c r="H198" s="47" t="e">
        <f>SUMIFS(#REF!,#REF!,'Graph Tables'!$D198)</f>
        <v>#REF!</v>
      </c>
      <c r="I198" s="47" t="e">
        <f>SUMIFS(#REF!,#REF!,'Graph Tables'!$D198)</f>
        <v>#REF!</v>
      </c>
      <c r="J198" s="47" t="e">
        <f>SUMIFS(#REF!,#REF!,'Graph Tables'!$D198)</f>
        <v>#REF!</v>
      </c>
      <c r="K198" s="47" t="e">
        <f>SUMIFS(#REF!,#REF!,'Graph Tables'!$D198)</f>
        <v>#REF!</v>
      </c>
      <c r="L198" s="47" t="e">
        <f>SUMIFS(#REF!,#REF!,'Graph Tables'!$D198)</f>
        <v>#REF!</v>
      </c>
      <c r="M198" s="47" t="e">
        <f>SUMIFS(#REF!,#REF!,'Graph Tables'!$D198)</f>
        <v>#REF!</v>
      </c>
      <c r="N198" s="47" t="e">
        <f>SUMIFS(#REF!,#REF!,'Graph Tables'!$D198)</f>
        <v>#REF!</v>
      </c>
      <c r="O198" s="47" t="e">
        <f>SUMIFS(#REF!,#REF!,'Graph Tables'!$D198)</f>
        <v>#REF!</v>
      </c>
      <c r="P198" s="47" t="e">
        <f>SUMIFS(#REF!,#REF!,'Graph Tables'!$D198)</f>
        <v>#REF!</v>
      </c>
      <c r="Q198" s="47" t="e">
        <f>SUMIFS(#REF!,#REF!,'Graph Tables'!$D198)</f>
        <v>#REF!</v>
      </c>
      <c r="R198" s="47" t="e">
        <f>SUMIFS(#REF!,#REF!,'Graph Tables'!$D198)</f>
        <v>#REF!</v>
      </c>
      <c r="S198" s="47" t="e">
        <f>SUMIFS(#REF!,#REF!,'Graph Tables'!$D198)</f>
        <v>#REF!</v>
      </c>
      <c r="T198" s="47" t="e">
        <f>SUMIFS(#REF!,#REF!,'Graph Tables'!$D198)</f>
        <v>#REF!</v>
      </c>
      <c r="U198" s="47" t="e">
        <f>SUMIFS(#REF!,#REF!,'Graph Tables'!$D198)</f>
        <v>#REF!</v>
      </c>
      <c r="V198" s="47" t="e">
        <f>SUMIFS(#REF!,#REF!,'Graph Tables'!$D198)</f>
        <v>#REF!</v>
      </c>
      <c r="W198" s="47" t="e">
        <f>SUMIFS(#REF!,#REF!,'Graph Tables'!$D198)</f>
        <v>#REF!</v>
      </c>
      <c r="X198" s="47" t="e">
        <f>SUMIFS(#REF!,#REF!,'Graph Tables'!$D198)</f>
        <v>#REF!</v>
      </c>
      <c r="Y198" s="47" t="e">
        <f>SUMIFS(#REF!,#REF!,'Graph Tables'!$D198)</f>
        <v>#REF!</v>
      </c>
      <c r="Z198" s="47" t="e">
        <f>SUMIFS(#REF!,#REF!,'Graph Tables'!$D198)</f>
        <v>#REF!</v>
      </c>
      <c r="AA198" s="47" t="e">
        <f>SUMIFS(#REF!,#REF!,'Graph Tables'!$D198)</f>
        <v>#REF!</v>
      </c>
      <c r="AB198" s="47" t="e">
        <f>SUMIFS(#REF!,#REF!,'Graph Tables'!$D198)</f>
        <v>#REF!</v>
      </c>
      <c r="AC198" s="47" t="e">
        <f>SUMIFS(#REF!,#REF!,'Graph Tables'!$D198)</f>
        <v>#REF!</v>
      </c>
      <c r="AD198" s="47"/>
      <c r="AH198" s="47"/>
      <c r="AI198" s="101" t="e">
        <f t="shared" si="322"/>
        <v>#REF!</v>
      </c>
      <c r="AJ198" s="101" t="e">
        <f>AI198+COUNTIF(AI$2:$AI198,AI198)-1</f>
        <v>#REF!</v>
      </c>
      <c r="AK198" s="103" t="str">
        <f t="shared" si="270"/>
        <v>Sri Lanka</v>
      </c>
      <c r="AL198" s="71" t="e">
        <f t="shared" si="323"/>
        <v>#REF!</v>
      </c>
      <c r="AM198" s="45" t="e">
        <f t="shared" si="271"/>
        <v>#REF!</v>
      </c>
      <c r="AN198" s="45" t="e">
        <f t="shared" si="272"/>
        <v>#REF!</v>
      </c>
      <c r="AO198" s="45" t="e">
        <f t="shared" si="273"/>
        <v>#REF!</v>
      </c>
      <c r="AP198" s="45" t="e">
        <f t="shared" si="274"/>
        <v>#REF!</v>
      </c>
      <c r="AQ198" s="45" t="e">
        <f t="shared" si="275"/>
        <v>#REF!</v>
      </c>
      <c r="AR198" s="45" t="e">
        <f t="shared" si="276"/>
        <v>#REF!</v>
      </c>
      <c r="AS198" s="45" t="e">
        <f t="shared" si="277"/>
        <v>#REF!</v>
      </c>
      <c r="AT198" s="45" t="e">
        <f t="shared" si="278"/>
        <v>#REF!</v>
      </c>
      <c r="AU198" s="45" t="e">
        <f t="shared" si="279"/>
        <v>#REF!</v>
      </c>
      <c r="AV198" s="45" t="e">
        <f t="shared" si="280"/>
        <v>#REF!</v>
      </c>
      <c r="AW198" s="45" t="e">
        <f t="shared" si="281"/>
        <v>#REF!</v>
      </c>
      <c r="AX198" s="45" t="e">
        <f t="shared" si="282"/>
        <v>#REF!</v>
      </c>
      <c r="AY198" s="45" t="e">
        <f t="shared" si="283"/>
        <v>#REF!</v>
      </c>
      <c r="AZ198" s="45" t="e">
        <f t="shared" si="284"/>
        <v>#REF!</v>
      </c>
      <c r="BA198" s="45" t="e">
        <f t="shared" si="285"/>
        <v>#REF!</v>
      </c>
      <c r="BB198" s="45" t="e">
        <f t="shared" si="286"/>
        <v>#REF!</v>
      </c>
      <c r="BC198" s="45" t="e">
        <f t="shared" si="287"/>
        <v>#REF!</v>
      </c>
      <c r="BD198" s="45" t="e">
        <f t="shared" si="288"/>
        <v>#REF!</v>
      </c>
      <c r="BE198" s="45" t="e">
        <f t="shared" si="289"/>
        <v>#REF!</v>
      </c>
      <c r="BF198" s="45" t="e">
        <f t="shared" si="290"/>
        <v>#REF!</v>
      </c>
      <c r="BG198" s="45" t="e">
        <f t="shared" si="291"/>
        <v>#REF!</v>
      </c>
      <c r="BH198" s="45" t="e">
        <f t="shared" si="292"/>
        <v>#REF!</v>
      </c>
      <c r="BI198" s="45" t="e">
        <f t="shared" si="293"/>
        <v>#REF!</v>
      </c>
      <c r="BJ198" s="45" t="e">
        <f t="shared" si="294"/>
        <v>#REF!</v>
      </c>
      <c r="BK198" s="45"/>
      <c r="CN198" s="106" t="e">
        <f t="shared" si="324"/>
        <v>#REF!</v>
      </c>
      <c r="CO198" s="106">
        <v>197</v>
      </c>
      <c r="CP198" s="101" t="e">
        <f t="shared" si="325"/>
        <v>#REF!</v>
      </c>
      <c r="CQ198" s="101" t="e">
        <f>CP198+COUNTIF($CP$2:CP198,CP198)-1</f>
        <v>#REF!</v>
      </c>
      <c r="CR198" s="103" t="str">
        <f t="shared" si="295"/>
        <v>Sri Lanka</v>
      </c>
      <c r="CS198" s="71" t="e">
        <f t="shared" si="326"/>
        <v>#REF!</v>
      </c>
      <c r="CT198" s="45" t="e">
        <f t="shared" si="296"/>
        <v>#REF!</v>
      </c>
      <c r="CU198" s="45" t="e">
        <f t="shared" si="297"/>
        <v>#REF!</v>
      </c>
      <c r="CV198" s="45" t="e">
        <f t="shared" si="298"/>
        <v>#REF!</v>
      </c>
      <c r="CW198" s="45" t="e">
        <f t="shared" si="299"/>
        <v>#REF!</v>
      </c>
      <c r="CX198" s="45" t="e">
        <f t="shared" si="300"/>
        <v>#REF!</v>
      </c>
      <c r="CY198" s="45" t="e">
        <f t="shared" si="301"/>
        <v>#REF!</v>
      </c>
      <c r="CZ198" s="45" t="e">
        <f t="shared" si="302"/>
        <v>#REF!</v>
      </c>
      <c r="DA198" s="45" t="e">
        <f t="shared" si="303"/>
        <v>#REF!</v>
      </c>
      <c r="DB198" s="45" t="e">
        <f t="shared" si="304"/>
        <v>#REF!</v>
      </c>
      <c r="DC198" s="45" t="e">
        <f t="shared" si="305"/>
        <v>#REF!</v>
      </c>
      <c r="DD198" s="45" t="e">
        <f t="shared" si="306"/>
        <v>#REF!</v>
      </c>
      <c r="DE198" s="45" t="e">
        <f t="shared" si="307"/>
        <v>#REF!</v>
      </c>
      <c r="DF198" s="45" t="e">
        <f t="shared" si="308"/>
        <v>#REF!</v>
      </c>
      <c r="DG198" s="45" t="e">
        <f t="shared" si="309"/>
        <v>#REF!</v>
      </c>
      <c r="DH198" s="45" t="e">
        <f t="shared" si="310"/>
        <v>#REF!</v>
      </c>
      <c r="DI198" s="45" t="e">
        <f t="shared" si="311"/>
        <v>#REF!</v>
      </c>
      <c r="DJ198" s="45" t="e">
        <f t="shared" si="312"/>
        <v>#REF!</v>
      </c>
      <c r="DK198" s="45" t="e">
        <f t="shared" si="313"/>
        <v>#REF!</v>
      </c>
      <c r="DL198" s="45" t="e">
        <f t="shared" si="314"/>
        <v>#REF!</v>
      </c>
      <c r="DM198" s="45" t="e">
        <f t="shared" si="315"/>
        <v>#REF!</v>
      </c>
      <c r="DN198" s="45" t="e">
        <f t="shared" si="316"/>
        <v>#REF!</v>
      </c>
      <c r="DO198" s="45" t="e">
        <f t="shared" si="317"/>
        <v>#REF!</v>
      </c>
      <c r="DP198" s="45" t="e">
        <f t="shared" si="318"/>
        <v>#REF!</v>
      </c>
      <c r="DQ198" s="45" t="e">
        <f t="shared" si="319"/>
        <v>#REF!</v>
      </c>
    </row>
    <row r="199" spans="1:121">
      <c r="A199" s="101">
        <v>198</v>
      </c>
      <c r="B199" s="135" t="e">
        <f t="shared" si="320"/>
        <v>#REF!</v>
      </c>
      <c r="C199" s="136" t="e">
        <f>B199+COUNTIF(B$2:$B199,B199)-1</f>
        <v>#REF!</v>
      </c>
      <c r="D199" s="137" t="str">
        <f>Tables!AI199</f>
        <v>St. Helena</v>
      </c>
      <c r="E199" s="138" t="e">
        <f t="shared" si="321"/>
        <v>#REF!</v>
      </c>
      <c r="F199" s="47" t="e">
        <f>SUMIFS(#REF!,#REF!,'Graph Tables'!$D199)</f>
        <v>#REF!</v>
      </c>
      <c r="G199" s="47" t="e">
        <f>SUMIFS(#REF!,#REF!,'Graph Tables'!$D199)</f>
        <v>#REF!</v>
      </c>
      <c r="H199" s="47" t="e">
        <f>SUMIFS(#REF!,#REF!,'Graph Tables'!$D199)</f>
        <v>#REF!</v>
      </c>
      <c r="I199" s="47" t="e">
        <f>SUMIFS(#REF!,#REF!,'Graph Tables'!$D199)</f>
        <v>#REF!</v>
      </c>
      <c r="J199" s="47" t="e">
        <f>SUMIFS(#REF!,#REF!,'Graph Tables'!$D199)</f>
        <v>#REF!</v>
      </c>
      <c r="K199" s="47" t="e">
        <f>SUMIFS(#REF!,#REF!,'Graph Tables'!$D199)</f>
        <v>#REF!</v>
      </c>
      <c r="L199" s="47" t="e">
        <f>SUMIFS(#REF!,#REF!,'Graph Tables'!$D199)</f>
        <v>#REF!</v>
      </c>
      <c r="M199" s="47" t="e">
        <f>SUMIFS(#REF!,#REF!,'Graph Tables'!$D199)</f>
        <v>#REF!</v>
      </c>
      <c r="N199" s="47" t="e">
        <f>SUMIFS(#REF!,#REF!,'Graph Tables'!$D199)</f>
        <v>#REF!</v>
      </c>
      <c r="O199" s="47" t="e">
        <f>SUMIFS(#REF!,#REF!,'Graph Tables'!$D199)</f>
        <v>#REF!</v>
      </c>
      <c r="P199" s="47" t="e">
        <f>SUMIFS(#REF!,#REF!,'Graph Tables'!$D199)</f>
        <v>#REF!</v>
      </c>
      <c r="Q199" s="47" t="e">
        <f>SUMIFS(#REF!,#REF!,'Graph Tables'!$D199)</f>
        <v>#REF!</v>
      </c>
      <c r="R199" s="47" t="e">
        <f>SUMIFS(#REF!,#REF!,'Graph Tables'!$D199)</f>
        <v>#REF!</v>
      </c>
      <c r="S199" s="47" t="e">
        <f>SUMIFS(#REF!,#REF!,'Graph Tables'!$D199)</f>
        <v>#REF!</v>
      </c>
      <c r="T199" s="47" t="e">
        <f>SUMIFS(#REF!,#REF!,'Graph Tables'!$D199)</f>
        <v>#REF!</v>
      </c>
      <c r="U199" s="47" t="e">
        <f>SUMIFS(#REF!,#REF!,'Graph Tables'!$D199)</f>
        <v>#REF!</v>
      </c>
      <c r="V199" s="47" t="e">
        <f>SUMIFS(#REF!,#REF!,'Graph Tables'!$D199)</f>
        <v>#REF!</v>
      </c>
      <c r="W199" s="47" t="e">
        <f>SUMIFS(#REF!,#REF!,'Graph Tables'!$D199)</f>
        <v>#REF!</v>
      </c>
      <c r="X199" s="47" t="e">
        <f>SUMIFS(#REF!,#REF!,'Graph Tables'!$D199)</f>
        <v>#REF!</v>
      </c>
      <c r="Y199" s="47" t="e">
        <f>SUMIFS(#REF!,#REF!,'Graph Tables'!$D199)</f>
        <v>#REF!</v>
      </c>
      <c r="Z199" s="47" t="e">
        <f>SUMIFS(#REF!,#REF!,'Graph Tables'!$D199)</f>
        <v>#REF!</v>
      </c>
      <c r="AA199" s="47" t="e">
        <f>SUMIFS(#REF!,#REF!,'Graph Tables'!$D199)</f>
        <v>#REF!</v>
      </c>
      <c r="AB199" s="47" t="e">
        <f>SUMIFS(#REF!,#REF!,'Graph Tables'!$D199)</f>
        <v>#REF!</v>
      </c>
      <c r="AC199" s="47" t="e">
        <f>SUMIFS(#REF!,#REF!,'Graph Tables'!$D199)</f>
        <v>#REF!</v>
      </c>
      <c r="AD199" s="47"/>
      <c r="AH199" s="47"/>
      <c r="AI199" s="101" t="e">
        <f t="shared" si="322"/>
        <v>#REF!</v>
      </c>
      <c r="AJ199" s="101" t="e">
        <f>AI199+COUNTIF(AI$2:$AI199,AI199)-1</f>
        <v>#REF!</v>
      </c>
      <c r="AK199" s="103" t="str">
        <f t="shared" si="270"/>
        <v>St. Helena</v>
      </c>
      <c r="AL199" s="71" t="e">
        <f t="shared" si="323"/>
        <v>#REF!</v>
      </c>
      <c r="AM199" s="45" t="e">
        <f t="shared" si="271"/>
        <v>#REF!</v>
      </c>
      <c r="AN199" s="45" t="e">
        <f t="shared" si="272"/>
        <v>#REF!</v>
      </c>
      <c r="AO199" s="45" t="e">
        <f t="shared" si="273"/>
        <v>#REF!</v>
      </c>
      <c r="AP199" s="45" t="e">
        <f t="shared" si="274"/>
        <v>#REF!</v>
      </c>
      <c r="AQ199" s="45" t="e">
        <f t="shared" si="275"/>
        <v>#REF!</v>
      </c>
      <c r="AR199" s="45" t="e">
        <f t="shared" si="276"/>
        <v>#REF!</v>
      </c>
      <c r="AS199" s="45" t="e">
        <f t="shared" si="277"/>
        <v>#REF!</v>
      </c>
      <c r="AT199" s="45" t="e">
        <f t="shared" si="278"/>
        <v>#REF!</v>
      </c>
      <c r="AU199" s="45" t="e">
        <f t="shared" si="279"/>
        <v>#REF!</v>
      </c>
      <c r="AV199" s="45" t="e">
        <f t="shared" si="280"/>
        <v>#REF!</v>
      </c>
      <c r="AW199" s="45" t="e">
        <f t="shared" si="281"/>
        <v>#REF!</v>
      </c>
      <c r="AX199" s="45" t="e">
        <f t="shared" si="282"/>
        <v>#REF!</v>
      </c>
      <c r="AY199" s="45" t="e">
        <f t="shared" si="283"/>
        <v>#REF!</v>
      </c>
      <c r="AZ199" s="45" t="e">
        <f t="shared" si="284"/>
        <v>#REF!</v>
      </c>
      <c r="BA199" s="45" t="e">
        <f t="shared" si="285"/>
        <v>#REF!</v>
      </c>
      <c r="BB199" s="45" t="e">
        <f t="shared" si="286"/>
        <v>#REF!</v>
      </c>
      <c r="BC199" s="45" t="e">
        <f t="shared" si="287"/>
        <v>#REF!</v>
      </c>
      <c r="BD199" s="45" t="e">
        <f t="shared" si="288"/>
        <v>#REF!</v>
      </c>
      <c r="BE199" s="45" t="e">
        <f t="shared" si="289"/>
        <v>#REF!</v>
      </c>
      <c r="BF199" s="45" t="e">
        <f t="shared" si="290"/>
        <v>#REF!</v>
      </c>
      <c r="BG199" s="45" t="e">
        <f t="shared" si="291"/>
        <v>#REF!</v>
      </c>
      <c r="BH199" s="45" t="e">
        <f t="shared" si="292"/>
        <v>#REF!</v>
      </c>
      <c r="BI199" s="45" t="e">
        <f t="shared" si="293"/>
        <v>#REF!</v>
      </c>
      <c r="BJ199" s="45" t="e">
        <f t="shared" si="294"/>
        <v>#REF!</v>
      </c>
      <c r="BK199" s="45"/>
      <c r="CN199" s="106" t="e">
        <f t="shared" si="324"/>
        <v>#REF!</v>
      </c>
      <c r="CO199" s="106">
        <v>198</v>
      </c>
      <c r="CP199" s="101" t="e">
        <f t="shared" si="325"/>
        <v>#REF!</v>
      </c>
      <c r="CQ199" s="101" t="e">
        <f>CP199+COUNTIF($CP$2:CP199,CP199)-1</f>
        <v>#REF!</v>
      </c>
      <c r="CR199" s="103" t="str">
        <f t="shared" si="295"/>
        <v>St. Helena</v>
      </c>
      <c r="CS199" s="71" t="e">
        <f t="shared" si="326"/>
        <v>#REF!</v>
      </c>
      <c r="CT199" s="45" t="e">
        <f t="shared" si="296"/>
        <v>#REF!</v>
      </c>
      <c r="CU199" s="45" t="e">
        <f t="shared" si="297"/>
        <v>#REF!</v>
      </c>
      <c r="CV199" s="45" t="e">
        <f t="shared" si="298"/>
        <v>#REF!</v>
      </c>
      <c r="CW199" s="45" t="e">
        <f t="shared" si="299"/>
        <v>#REF!</v>
      </c>
      <c r="CX199" s="45" t="e">
        <f t="shared" si="300"/>
        <v>#REF!</v>
      </c>
      <c r="CY199" s="45" t="e">
        <f t="shared" si="301"/>
        <v>#REF!</v>
      </c>
      <c r="CZ199" s="45" t="e">
        <f t="shared" si="302"/>
        <v>#REF!</v>
      </c>
      <c r="DA199" s="45" t="e">
        <f t="shared" si="303"/>
        <v>#REF!</v>
      </c>
      <c r="DB199" s="45" t="e">
        <f t="shared" si="304"/>
        <v>#REF!</v>
      </c>
      <c r="DC199" s="45" t="e">
        <f t="shared" si="305"/>
        <v>#REF!</v>
      </c>
      <c r="DD199" s="45" t="e">
        <f t="shared" si="306"/>
        <v>#REF!</v>
      </c>
      <c r="DE199" s="45" t="e">
        <f t="shared" si="307"/>
        <v>#REF!</v>
      </c>
      <c r="DF199" s="45" t="e">
        <f t="shared" si="308"/>
        <v>#REF!</v>
      </c>
      <c r="DG199" s="45" t="e">
        <f t="shared" si="309"/>
        <v>#REF!</v>
      </c>
      <c r="DH199" s="45" t="e">
        <f t="shared" si="310"/>
        <v>#REF!</v>
      </c>
      <c r="DI199" s="45" t="e">
        <f t="shared" si="311"/>
        <v>#REF!</v>
      </c>
      <c r="DJ199" s="45" t="e">
        <f t="shared" si="312"/>
        <v>#REF!</v>
      </c>
      <c r="DK199" s="45" t="e">
        <f t="shared" si="313"/>
        <v>#REF!</v>
      </c>
      <c r="DL199" s="45" t="e">
        <f t="shared" si="314"/>
        <v>#REF!</v>
      </c>
      <c r="DM199" s="45" t="e">
        <f t="shared" si="315"/>
        <v>#REF!</v>
      </c>
      <c r="DN199" s="45" t="e">
        <f t="shared" si="316"/>
        <v>#REF!</v>
      </c>
      <c r="DO199" s="45" t="e">
        <f t="shared" si="317"/>
        <v>#REF!</v>
      </c>
      <c r="DP199" s="45" t="e">
        <f t="shared" si="318"/>
        <v>#REF!</v>
      </c>
      <c r="DQ199" s="45" t="e">
        <f t="shared" si="319"/>
        <v>#REF!</v>
      </c>
    </row>
    <row r="200" spans="1:121">
      <c r="A200" s="101">
        <v>199</v>
      </c>
      <c r="B200" s="135" t="e">
        <f t="shared" si="320"/>
        <v>#REF!</v>
      </c>
      <c r="C200" s="136" t="e">
        <f>B200+COUNTIF(B$2:$B200,B200)-1</f>
        <v>#REF!</v>
      </c>
      <c r="D200" s="137" t="str">
        <f>Tables!AI200</f>
        <v>St. Kitts and Nevis</v>
      </c>
      <c r="E200" s="138" t="e">
        <f t="shared" si="321"/>
        <v>#REF!</v>
      </c>
      <c r="F200" s="47" t="e">
        <f>SUMIFS(#REF!,#REF!,'Graph Tables'!$D200)</f>
        <v>#REF!</v>
      </c>
      <c r="G200" s="47" t="e">
        <f>SUMIFS(#REF!,#REF!,'Graph Tables'!$D200)</f>
        <v>#REF!</v>
      </c>
      <c r="H200" s="47" t="e">
        <f>SUMIFS(#REF!,#REF!,'Graph Tables'!$D200)</f>
        <v>#REF!</v>
      </c>
      <c r="I200" s="47" t="e">
        <f>SUMIFS(#REF!,#REF!,'Graph Tables'!$D200)</f>
        <v>#REF!</v>
      </c>
      <c r="J200" s="47" t="e">
        <f>SUMIFS(#REF!,#REF!,'Graph Tables'!$D200)</f>
        <v>#REF!</v>
      </c>
      <c r="K200" s="47" t="e">
        <f>SUMIFS(#REF!,#REF!,'Graph Tables'!$D200)</f>
        <v>#REF!</v>
      </c>
      <c r="L200" s="47" t="e">
        <f>SUMIFS(#REF!,#REF!,'Graph Tables'!$D200)</f>
        <v>#REF!</v>
      </c>
      <c r="M200" s="47" t="e">
        <f>SUMIFS(#REF!,#REF!,'Graph Tables'!$D200)</f>
        <v>#REF!</v>
      </c>
      <c r="N200" s="47" t="e">
        <f>SUMIFS(#REF!,#REF!,'Graph Tables'!$D200)</f>
        <v>#REF!</v>
      </c>
      <c r="O200" s="47" t="e">
        <f>SUMIFS(#REF!,#REF!,'Graph Tables'!$D200)</f>
        <v>#REF!</v>
      </c>
      <c r="P200" s="47" t="e">
        <f>SUMIFS(#REF!,#REF!,'Graph Tables'!$D200)</f>
        <v>#REF!</v>
      </c>
      <c r="Q200" s="47" t="e">
        <f>SUMIFS(#REF!,#REF!,'Graph Tables'!$D200)</f>
        <v>#REF!</v>
      </c>
      <c r="R200" s="47" t="e">
        <f>SUMIFS(#REF!,#REF!,'Graph Tables'!$D200)</f>
        <v>#REF!</v>
      </c>
      <c r="S200" s="47" t="e">
        <f>SUMIFS(#REF!,#REF!,'Graph Tables'!$D200)</f>
        <v>#REF!</v>
      </c>
      <c r="T200" s="47" t="e">
        <f>SUMIFS(#REF!,#REF!,'Graph Tables'!$D200)</f>
        <v>#REF!</v>
      </c>
      <c r="U200" s="47" t="e">
        <f>SUMIFS(#REF!,#REF!,'Graph Tables'!$D200)</f>
        <v>#REF!</v>
      </c>
      <c r="V200" s="47" t="e">
        <f>SUMIFS(#REF!,#REF!,'Graph Tables'!$D200)</f>
        <v>#REF!</v>
      </c>
      <c r="W200" s="47" t="e">
        <f>SUMIFS(#REF!,#REF!,'Graph Tables'!$D200)</f>
        <v>#REF!</v>
      </c>
      <c r="X200" s="47" t="e">
        <f>SUMIFS(#REF!,#REF!,'Graph Tables'!$D200)</f>
        <v>#REF!</v>
      </c>
      <c r="Y200" s="47" t="e">
        <f>SUMIFS(#REF!,#REF!,'Graph Tables'!$D200)</f>
        <v>#REF!</v>
      </c>
      <c r="Z200" s="47" t="e">
        <f>SUMIFS(#REF!,#REF!,'Graph Tables'!$D200)</f>
        <v>#REF!</v>
      </c>
      <c r="AA200" s="47" t="e">
        <f>SUMIFS(#REF!,#REF!,'Graph Tables'!$D200)</f>
        <v>#REF!</v>
      </c>
      <c r="AB200" s="47" t="e">
        <f>SUMIFS(#REF!,#REF!,'Graph Tables'!$D200)</f>
        <v>#REF!</v>
      </c>
      <c r="AC200" s="47" t="e">
        <f>SUMIFS(#REF!,#REF!,'Graph Tables'!$D200)</f>
        <v>#REF!</v>
      </c>
      <c r="AD200" s="47"/>
      <c r="AH200" s="47"/>
      <c r="AI200" s="101" t="e">
        <f t="shared" si="322"/>
        <v>#REF!</v>
      </c>
      <c r="AJ200" s="101" t="e">
        <f>AI200+COUNTIF(AI$2:$AI200,AI200)-1</f>
        <v>#REF!</v>
      </c>
      <c r="AK200" s="103" t="str">
        <f t="shared" si="270"/>
        <v>St. Kitts and Nevis</v>
      </c>
      <c r="AL200" s="71" t="e">
        <f t="shared" si="323"/>
        <v>#REF!</v>
      </c>
      <c r="AM200" s="45" t="e">
        <f t="shared" si="271"/>
        <v>#REF!</v>
      </c>
      <c r="AN200" s="45" t="e">
        <f t="shared" si="272"/>
        <v>#REF!</v>
      </c>
      <c r="AO200" s="45" t="e">
        <f t="shared" si="273"/>
        <v>#REF!</v>
      </c>
      <c r="AP200" s="45" t="e">
        <f t="shared" si="274"/>
        <v>#REF!</v>
      </c>
      <c r="AQ200" s="45" t="e">
        <f t="shared" si="275"/>
        <v>#REF!</v>
      </c>
      <c r="AR200" s="45" t="e">
        <f t="shared" si="276"/>
        <v>#REF!</v>
      </c>
      <c r="AS200" s="45" t="e">
        <f t="shared" si="277"/>
        <v>#REF!</v>
      </c>
      <c r="AT200" s="45" t="e">
        <f t="shared" si="278"/>
        <v>#REF!</v>
      </c>
      <c r="AU200" s="45" t="e">
        <f t="shared" si="279"/>
        <v>#REF!</v>
      </c>
      <c r="AV200" s="45" t="e">
        <f t="shared" si="280"/>
        <v>#REF!</v>
      </c>
      <c r="AW200" s="45" t="e">
        <f t="shared" si="281"/>
        <v>#REF!</v>
      </c>
      <c r="AX200" s="45" t="e">
        <f t="shared" si="282"/>
        <v>#REF!</v>
      </c>
      <c r="AY200" s="45" t="e">
        <f t="shared" si="283"/>
        <v>#REF!</v>
      </c>
      <c r="AZ200" s="45" t="e">
        <f t="shared" si="284"/>
        <v>#REF!</v>
      </c>
      <c r="BA200" s="45" t="e">
        <f t="shared" si="285"/>
        <v>#REF!</v>
      </c>
      <c r="BB200" s="45" t="e">
        <f t="shared" si="286"/>
        <v>#REF!</v>
      </c>
      <c r="BC200" s="45" t="e">
        <f t="shared" si="287"/>
        <v>#REF!</v>
      </c>
      <c r="BD200" s="45" t="e">
        <f t="shared" si="288"/>
        <v>#REF!</v>
      </c>
      <c r="BE200" s="45" t="e">
        <f t="shared" si="289"/>
        <v>#REF!</v>
      </c>
      <c r="BF200" s="45" t="e">
        <f t="shared" si="290"/>
        <v>#REF!</v>
      </c>
      <c r="BG200" s="45" t="e">
        <f t="shared" si="291"/>
        <v>#REF!</v>
      </c>
      <c r="BH200" s="45" t="e">
        <f t="shared" si="292"/>
        <v>#REF!</v>
      </c>
      <c r="BI200" s="45" t="e">
        <f t="shared" si="293"/>
        <v>#REF!</v>
      </c>
      <c r="BJ200" s="45" t="e">
        <f t="shared" si="294"/>
        <v>#REF!</v>
      </c>
      <c r="BK200" s="45"/>
      <c r="CN200" s="106" t="e">
        <f t="shared" si="324"/>
        <v>#REF!</v>
      </c>
      <c r="CO200" s="106">
        <v>199</v>
      </c>
      <c r="CP200" s="101" t="e">
        <f t="shared" si="325"/>
        <v>#REF!</v>
      </c>
      <c r="CQ200" s="101" t="e">
        <f>CP200+COUNTIF($CP$2:CP200,CP200)-1</f>
        <v>#REF!</v>
      </c>
      <c r="CR200" s="103" t="str">
        <f t="shared" si="295"/>
        <v>St. Kitts and Nevis</v>
      </c>
      <c r="CS200" s="71" t="e">
        <f t="shared" si="326"/>
        <v>#REF!</v>
      </c>
      <c r="CT200" s="45" t="e">
        <f t="shared" si="296"/>
        <v>#REF!</v>
      </c>
      <c r="CU200" s="45" t="e">
        <f t="shared" si="297"/>
        <v>#REF!</v>
      </c>
      <c r="CV200" s="45" t="e">
        <f t="shared" si="298"/>
        <v>#REF!</v>
      </c>
      <c r="CW200" s="45" t="e">
        <f t="shared" si="299"/>
        <v>#REF!</v>
      </c>
      <c r="CX200" s="45" t="e">
        <f t="shared" si="300"/>
        <v>#REF!</v>
      </c>
      <c r="CY200" s="45" t="e">
        <f t="shared" si="301"/>
        <v>#REF!</v>
      </c>
      <c r="CZ200" s="45" t="e">
        <f t="shared" si="302"/>
        <v>#REF!</v>
      </c>
      <c r="DA200" s="45" t="e">
        <f t="shared" si="303"/>
        <v>#REF!</v>
      </c>
      <c r="DB200" s="45" t="e">
        <f t="shared" si="304"/>
        <v>#REF!</v>
      </c>
      <c r="DC200" s="45" t="e">
        <f t="shared" si="305"/>
        <v>#REF!</v>
      </c>
      <c r="DD200" s="45" t="e">
        <f t="shared" si="306"/>
        <v>#REF!</v>
      </c>
      <c r="DE200" s="45" t="e">
        <f t="shared" si="307"/>
        <v>#REF!</v>
      </c>
      <c r="DF200" s="45" t="e">
        <f t="shared" si="308"/>
        <v>#REF!</v>
      </c>
      <c r="DG200" s="45" t="e">
        <f t="shared" si="309"/>
        <v>#REF!</v>
      </c>
      <c r="DH200" s="45" t="e">
        <f t="shared" si="310"/>
        <v>#REF!</v>
      </c>
      <c r="DI200" s="45" t="e">
        <f t="shared" si="311"/>
        <v>#REF!</v>
      </c>
      <c r="DJ200" s="45" t="e">
        <f t="shared" si="312"/>
        <v>#REF!</v>
      </c>
      <c r="DK200" s="45" t="e">
        <f t="shared" si="313"/>
        <v>#REF!</v>
      </c>
      <c r="DL200" s="45" t="e">
        <f t="shared" si="314"/>
        <v>#REF!</v>
      </c>
      <c r="DM200" s="45" t="e">
        <f t="shared" si="315"/>
        <v>#REF!</v>
      </c>
      <c r="DN200" s="45" t="e">
        <f t="shared" si="316"/>
        <v>#REF!</v>
      </c>
      <c r="DO200" s="45" t="e">
        <f t="shared" si="317"/>
        <v>#REF!</v>
      </c>
      <c r="DP200" s="45" t="e">
        <f t="shared" si="318"/>
        <v>#REF!</v>
      </c>
      <c r="DQ200" s="45" t="e">
        <f t="shared" si="319"/>
        <v>#REF!</v>
      </c>
    </row>
    <row r="201" spans="1:121">
      <c r="A201" s="101">
        <v>200</v>
      </c>
      <c r="B201" s="135" t="e">
        <f t="shared" si="320"/>
        <v>#REF!</v>
      </c>
      <c r="C201" s="136" t="e">
        <f>B201+COUNTIF(B$2:$B201,B201)-1</f>
        <v>#REF!</v>
      </c>
      <c r="D201" s="137" t="str">
        <f>Tables!AI201</f>
        <v>St. Lucia</v>
      </c>
      <c r="E201" s="138" t="e">
        <f t="shared" si="321"/>
        <v>#REF!</v>
      </c>
      <c r="F201" s="47" t="e">
        <f>SUMIFS(#REF!,#REF!,'Graph Tables'!$D201)</f>
        <v>#REF!</v>
      </c>
      <c r="G201" s="47" t="e">
        <f>SUMIFS(#REF!,#REF!,'Graph Tables'!$D201)</f>
        <v>#REF!</v>
      </c>
      <c r="H201" s="47" t="e">
        <f>SUMIFS(#REF!,#REF!,'Graph Tables'!$D201)</f>
        <v>#REF!</v>
      </c>
      <c r="I201" s="47" t="e">
        <f>SUMIFS(#REF!,#REF!,'Graph Tables'!$D201)</f>
        <v>#REF!</v>
      </c>
      <c r="J201" s="47" t="e">
        <f>SUMIFS(#REF!,#REF!,'Graph Tables'!$D201)</f>
        <v>#REF!</v>
      </c>
      <c r="K201" s="47" t="e">
        <f>SUMIFS(#REF!,#REF!,'Graph Tables'!$D201)</f>
        <v>#REF!</v>
      </c>
      <c r="L201" s="47" t="e">
        <f>SUMIFS(#REF!,#REF!,'Graph Tables'!$D201)</f>
        <v>#REF!</v>
      </c>
      <c r="M201" s="47" t="e">
        <f>SUMIFS(#REF!,#REF!,'Graph Tables'!$D201)</f>
        <v>#REF!</v>
      </c>
      <c r="N201" s="47" t="e">
        <f>SUMIFS(#REF!,#REF!,'Graph Tables'!$D201)</f>
        <v>#REF!</v>
      </c>
      <c r="O201" s="47" t="e">
        <f>SUMIFS(#REF!,#REF!,'Graph Tables'!$D201)</f>
        <v>#REF!</v>
      </c>
      <c r="P201" s="47" t="e">
        <f>SUMIFS(#REF!,#REF!,'Graph Tables'!$D201)</f>
        <v>#REF!</v>
      </c>
      <c r="Q201" s="47" t="e">
        <f>SUMIFS(#REF!,#REF!,'Graph Tables'!$D201)</f>
        <v>#REF!</v>
      </c>
      <c r="R201" s="47" t="e">
        <f>SUMIFS(#REF!,#REF!,'Graph Tables'!$D201)</f>
        <v>#REF!</v>
      </c>
      <c r="S201" s="47" t="e">
        <f>SUMIFS(#REF!,#REF!,'Graph Tables'!$D201)</f>
        <v>#REF!</v>
      </c>
      <c r="T201" s="47" t="e">
        <f>SUMIFS(#REF!,#REF!,'Graph Tables'!$D201)</f>
        <v>#REF!</v>
      </c>
      <c r="U201" s="47" t="e">
        <f>SUMIFS(#REF!,#REF!,'Graph Tables'!$D201)</f>
        <v>#REF!</v>
      </c>
      <c r="V201" s="47" t="e">
        <f>SUMIFS(#REF!,#REF!,'Graph Tables'!$D201)</f>
        <v>#REF!</v>
      </c>
      <c r="W201" s="47" t="e">
        <f>SUMIFS(#REF!,#REF!,'Graph Tables'!$D201)</f>
        <v>#REF!</v>
      </c>
      <c r="X201" s="47" t="e">
        <f>SUMIFS(#REF!,#REF!,'Graph Tables'!$D201)</f>
        <v>#REF!</v>
      </c>
      <c r="Y201" s="47" t="e">
        <f>SUMIFS(#REF!,#REF!,'Graph Tables'!$D201)</f>
        <v>#REF!</v>
      </c>
      <c r="Z201" s="47" t="e">
        <f>SUMIFS(#REF!,#REF!,'Graph Tables'!$D201)</f>
        <v>#REF!</v>
      </c>
      <c r="AA201" s="47" t="e">
        <f>SUMIFS(#REF!,#REF!,'Graph Tables'!$D201)</f>
        <v>#REF!</v>
      </c>
      <c r="AB201" s="47" t="e">
        <f>SUMIFS(#REF!,#REF!,'Graph Tables'!$D201)</f>
        <v>#REF!</v>
      </c>
      <c r="AC201" s="47" t="e">
        <f>SUMIFS(#REF!,#REF!,'Graph Tables'!$D201)</f>
        <v>#REF!</v>
      </c>
      <c r="AD201" s="47"/>
      <c r="AH201" s="47"/>
      <c r="AI201" s="101" t="e">
        <f t="shared" si="322"/>
        <v>#REF!</v>
      </c>
      <c r="AJ201" s="101" t="e">
        <f>AI201+COUNTIF(AI$2:$AI201,AI201)-1</f>
        <v>#REF!</v>
      </c>
      <c r="AK201" s="103" t="str">
        <f t="shared" si="270"/>
        <v>St. Lucia</v>
      </c>
      <c r="AL201" s="71" t="e">
        <f t="shared" si="323"/>
        <v>#REF!</v>
      </c>
      <c r="AM201" s="45" t="e">
        <f t="shared" si="271"/>
        <v>#REF!</v>
      </c>
      <c r="AN201" s="45" t="e">
        <f t="shared" si="272"/>
        <v>#REF!</v>
      </c>
      <c r="AO201" s="45" t="e">
        <f t="shared" si="273"/>
        <v>#REF!</v>
      </c>
      <c r="AP201" s="45" t="e">
        <f t="shared" si="274"/>
        <v>#REF!</v>
      </c>
      <c r="AQ201" s="45" t="e">
        <f t="shared" si="275"/>
        <v>#REF!</v>
      </c>
      <c r="AR201" s="45" t="e">
        <f t="shared" si="276"/>
        <v>#REF!</v>
      </c>
      <c r="AS201" s="45" t="e">
        <f t="shared" si="277"/>
        <v>#REF!</v>
      </c>
      <c r="AT201" s="45" t="e">
        <f t="shared" si="278"/>
        <v>#REF!</v>
      </c>
      <c r="AU201" s="45" t="e">
        <f t="shared" si="279"/>
        <v>#REF!</v>
      </c>
      <c r="AV201" s="45" t="e">
        <f t="shared" si="280"/>
        <v>#REF!</v>
      </c>
      <c r="AW201" s="45" t="e">
        <f t="shared" si="281"/>
        <v>#REF!</v>
      </c>
      <c r="AX201" s="45" t="e">
        <f t="shared" si="282"/>
        <v>#REF!</v>
      </c>
      <c r="AY201" s="45" t="e">
        <f t="shared" si="283"/>
        <v>#REF!</v>
      </c>
      <c r="AZ201" s="45" t="e">
        <f t="shared" si="284"/>
        <v>#REF!</v>
      </c>
      <c r="BA201" s="45" t="e">
        <f t="shared" si="285"/>
        <v>#REF!</v>
      </c>
      <c r="BB201" s="45" t="e">
        <f t="shared" si="286"/>
        <v>#REF!</v>
      </c>
      <c r="BC201" s="45" t="e">
        <f t="shared" si="287"/>
        <v>#REF!</v>
      </c>
      <c r="BD201" s="45" t="e">
        <f t="shared" si="288"/>
        <v>#REF!</v>
      </c>
      <c r="BE201" s="45" t="e">
        <f t="shared" si="289"/>
        <v>#REF!</v>
      </c>
      <c r="BF201" s="45" t="e">
        <f t="shared" si="290"/>
        <v>#REF!</v>
      </c>
      <c r="BG201" s="45" t="e">
        <f t="shared" si="291"/>
        <v>#REF!</v>
      </c>
      <c r="BH201" s="45" t="e">
        <f t="shared" si="292"/>
        <v>#REF!</v>
      </c>
      <c r="BI201" s="45" t="e">
        <f t="shared" si="293"/>
        <v>#REF!</v>
      </c>
      <c r="BJ201" s="45" t="e">
        <f t="shared" si="294"/>
        <v>#REF!</v>
      </c>
      <c r="BK201" s="45"/>
      <c r="CN201" s="106" t="e">
        <f t="shared" si="324"/>
        <v>#REF!</v>
      </c>
      <c r="CO201" s="106">
        <v>200</v>
      </c>
      <c r="CP201" s="101" t="e">
        <f t="shared" si="325"/>
        <v>#REF!</v>
      </c>
      <c r="CQ201" s="101" t="e">
        <f>CP201+COUNTIF($CP$2:CP201,CP201)-1</f>
        <v>#REF!</v>
      </c>
      <c r="CR201" s="103" t="str">
        <f t="shared" si="295"/>
        <v>St. Lucia</v>
      </c>
      <c r="CS201" s="71" t="e">
        <f t="shared" si="326"/>
        <v>#REF!</v>
      </c>
      <c r="CT201" s="45" t="e">
        <f t="shared" si="296"/>
        <v>#REF!</v>
      </c>
      <c r="CU201" s="45" t="e">
        <f t="shared" si="297"/>
        <v>#REF!</v>
      </c>
      <c r="CV201" s="45" t="e">
        <f t="shared" si="298"/>
        <v>#REF!</v>
      </c>
      <c r="CW201" s="45" t="e">
        <f t="shared" si="299"/>
        <v>#REF!</v>
      </c>
      <c r="CX201" s="45" t="e">
        <f t="shared" si="300"/>
        <v>#REF!</v>
      </c>
      <c r="CY201" s="45" t="e">
        <f t="shared" si="301"/>
        <v>#REF!</v>
      </c>
      <c r="CZ201" s="45" t="e">
        <f t="shared" si="302"/>
        <v>#REF!</v>
      </c>
      <c r="DA201" s="45" t="e">
        <f t="shared" si="303"/>
        <v>#REF!</v>
      </c>
      <c r="DB201" s="45" t="e">
        <f t="shared" si="304"/>
        <v>#REF!</v>
      </c>
      <c r="DC201" s="45" t="e">
        <f t="shared" si="305"/>
        <v>#REF!</v>
      </c>
      <c r="DD201" s="45" t="e">
        <f t="shared" si="306"/>
        <v>#REF!</v>
      </c>
      <c r="DE201" s="45" t="e">
        <f t="shared" si="307"/>
        <v>#REF!</v>
      </c>
      <c r="DF201" s="45" t="e">
        <f t="shared" si="308"/>
        <v>#REF!</v>
      </c>
      <c r="DG201" s="45" t="e">
        <f t="shared" si="309"/>
        <v>#REF!</v>
      </c>
      <c r="DH201" s="45" t="e">
        <f t="shared" si="310"/>
        <v>#REF!</v>
      </c>
      <c r="DI201" s="45" t="e">
        <f t="shared" si="311"/>
        <v>#REF!</v>
      </c>
      <c r="DJ201" s="45" t="e">
        <f t="shared" si="312"/>
        <v>#REF!</v>
      </c>
      <c r="DK201" s="45" t="e">
        <f t="shared" si="313"/>
        <v>#REF!</v>
      </c>
      <c r="DL201" s="45" t="e">
        <f t="shared" si="314"/>
        <v>#REF!</v>
      </c>
      <c r="DM201" s="45" t="e">
        <f t="shared" si="315"/>
        <v>#REF!</v>
      </c>
      <c r="DN201" s="45" t="e">
        <f t="shared" si="316"/>
        <v>#REF!</v>
      </c>
      <c r="DO201" s="45" t="e">
        <f t="shared" si="317"/>
        <v>#REF!</v>
      </c>
      <c r="DP201" s="45" t="e">
        <f t="shared" si="318"/>
        <v>#REF!</v>
      </c>
      <c r="DQ201" s="45" t="e">
        <f t="shared" si="319"/>
        <v>#REF!</v>
      </c>
    </row>
    <row r="202" spans="1:121">
      <c r="A202" s="101">
        <v>201</v>
      </c>
      <c r="B202" s="135" t="e">
        <f t="shared" si="320"/>
        <v>#REF!</v>
      </c>
      <c r="C202" s="136" t="e">
        <f>B202+COUNTIF(B$2:$B202,B202)-1</f>
        <v>#REF!</v>
      </c>
      <c r="D202" s="137" t="str">
        <f>Tables!AI202</f>
        <v>St. Pierre and Miquelon</v>
      </c>
      <c r="E202" s="138" t="e">
        <f t="shared" si="321"/>
        <v>#REF!</v>
      </c>
      <c r="F202" s="47" t="e">
        <f>SUMIFS(#REF!,#REF!,'Graph Tables'!$D202)</f>
        <v>#REF!</v>
      </c>
      <c r="G202" s="47" t="e">
        <f>SUMIFS(#REF!,#REF!,'Graph Tables'!$D202)</f>
        <v>#REF!</v>
      </c>
      <c r="H202" s="47" t="e">
        <f>SUMIFS(#REF!,#REF!,'Graph Tables'!$D202)</f>
        <v>#REF!</v>
      </c>
      <c r="I202" s="47" t="e">
        <f>SUMIFS(#REF!,#REF!,'Graph Tables'!$D202)</f>
        <v>#REF!</v>
      </c>
      <c r="J202" s="47" t="e">
        <f>SUMIFS(#REF!,#REF!,'Graph Tables'!$D202)</f>
        <v>#REF!</v>
      </c>
      <c r="K202" s="47" t="e">
        <f>SUMIFS(#REF!,#REF!,'Graph Tables'!$D202)</f>
        <v>#REF!</v>
      </c>
      <c r="L202" s="47" t="e">
        <f>SUMIFS(#REF!,#REF!,'Graph Tables'!$D202)</f>
        <v>#REF!</v>
      </c>
      <c r="M202" s="47" t="e">
        <f>SUMIFS(#REF!,#REF!,'Graph Tables'!$D202)</f>
        <v>#REF!</v>
      </c>
      <c r="N202" s="47" t="e">
        <f>SUMIFS(#REF!,#REF!,'Graph Tables'!$D202)</f>
        <v>#REF!</v>
      </c>
      <c r="O202" s="47" t="e">
        <f>SUMIFS(#REF!,#REF!,'Graph Tables'!$D202)</f>
        <v>#REF!</v>
      </c>
      <c r="P202" s="47" t="e">
        <f>SUMIFS(#REF!,#REF!,'Graph Tables'!$D202)</f>
        <v>#REF!</v>
      </c>
      <c r="Q202" s="47" t="e">
        <f>SUMIFS(#REF!,#REF!,'Graph Tables'!$D202)</f>
        <v>#REF!</v>
      </c>
      <c r="R202" s="47" t="e">
        <f>SUMIFS(#REF!,#REF!,'Graph Tables'!$D202)</f>
        <v>#REF!</v>
      </c>
      <c r="S202" s="47" t="e">
        <f>SUMIFS(#REF!,#REF!,'Graph Tables'!$D202)</f>
        <v>#REF!</v>
      </c>
      <c r="T202" s="47" t="e">
        <f>SUMIFS(#REF!,#REF!,'Graph Tables'!$D202)</f>
        <v>#REF!</v>
      </c>
      <c r="U202" s="47" t="e">
        <f>SUMIFS(#REF!,#REF!,'Graph Tables'!$D202)</f>
        <v>#REF!</v>
      </c>
      <c r="V202" s="47" t="e">
        <f>SUMIFS(#REF!,#REF!,'Graph Tables'!$D202)</f>
        <v>#REF!</v>
      </c>
      <c r="W202" s="47" t="e">
        <f>SUMIFS(#REF!,#REF!,'Graph Tables'!$D202)</f>
        <v>#REF!</v>
      </c>
      <c r="X202" s="47" t="e">
        <f>SUMIFS(#REF!,#REF!,'Graph Tables'!$D202)</f>
        <v>#REF!</v>
      </c>
      <c r="Y202" s="47" t="e">
        <f>SUMIFS(#REF!,#REF!,'Graph Tables'!$D202)</f>
        <v>#REF!</v>
      </c>
      <c r="Z202" s="47" t="e">
        <f>SUMIFS(#REF!,#REF!,'Graph Tables'!$D202)</f>
        <v>#REF!</v>
      </c>
      <c r="AA202" s="47" t="e">
        <f>SUMIFS(#REF!,#REF!,'Graph Tables'!$D202)</f>
        <v>#REF!</v>
      </c>
      <c r="AB202" s="47" t="e">
        <f>SUMIFS(#REF!,#REF!,'Graph Tables'!$D202)</f>
        <v>#REF!</v>
      </c>
      <c r="AC202" s="47" t="e">
        <f>SUMIFS(#REF!,#REF!,'Graph Tables'!$D202)</f>
        <v>#REF!</v>
      </c>
      <c r="AD202" s="47"/>
      <c r="AH202" s="47"/>
      <c r="AI202" s="101" t="e">
        <f t="shared" si="322"/>
        <v>#REF!</v>
      </c>
      <c r="AJ202" s="101" t="e">
        <f>AI202+COUNTIF(AI$2:$AI202,AI202)-1</f>
        <v>#REF!</v>
      </c>
      <c r="AK202" s="103" t="str">
        <f t="shared" si="270"/>
        <v>St. Pierre and Miquelon</v>
      </c>
      <c r="AL202" s="71" t="e">
        <f t="shared" si="323"/>
        <v>#REF!</v>
      </c>
      <c r="AM202" s="45" t="e">
        <f t="shared" si="271"/>
        <v>#REF!</v>
      </c>
      <c r="AN202" s="45" t="e">
        <f t="shared" si="272"/>
        <v>#REF!</v>
      </c>
      <c r="AO202" s="45" t="e">
        <f t="shared" si="273"/>
        <v>#REF!</v>
      </c>
      <c r="AP202" s="45" t="e">
        <f t="shared" si="274"/>
        <v>#REF!</v>
      </c>
      <c r="AQ202" s="45" t="e">
        <f t="shared" si="275"/>
        <v>#REF!</v>
      </c>
      <c r="AR202" s="45" t="e">
        <f t="shared" si="276"/>
        <v>#REF!</v>
      </c>
      <c r="AS202" s="45" t="e">
        <f t="shared" si="277"/>
        <v>#REF!</v>
      </c>
      <c r="AT202" s="45" t="e">
        <f t="shared" si="278"/>
        <v>#REF!</v>
      </c>
      <c r="AU202" s="45" t="e">
        <f t="shared" si="279"/>
        <v>#REF!</v>
      </c>
      <c r="AV202" s="45" t="e">
        <f t="shared" si="280"/>
        <v>#REF!</v>
      </c>
      <c r="AW202" s="45" t="e">
        <f t="shared" si="281"/>
        <v>#REF!</v>
      </c>
      <c r="AX202" s="45" t="e">
        <f t="shared" si="282"/>
        <v>#REF!</v>
      </c>
      <c r="AY202" s="45" t="e">
        <f t="shared" si="283"/>
        <v>#REF!</v>
      </c>
      <c r="AZ202" s="45" t="e">
        <f t="shared" si="284"/>
        <v>#REF!</v>
      </c>
      <c r="BA202" s="45" t="e">
        <f t="shared" si="285"/>
        <v>#REF!</v>
      </c>
      <c r="BB202" s="45" t="e">
        <f t="shared" si="286"/>
        <v>#REF!</v>
      </c>
      <c r="BC202" s="45" t="e">
        <f t="shared" si="287"/>
        <v>#REF!</v>
      </c>
      <c r="BD202" s="45" t="e">
        <f t="shared" si="288"/>
        <v>#REF!</v>
      </c>
      <c r="BE202" s="45" t="e">
        <f t="shared" si="289"/>
        <v>#REF!</v>
      </c>
      <c r="BF202" s="45" t="e">
        <f t="shared" si="290"/>
        <v>#REF!</v>
      </c>
      <c r="BG202" s="45" t="e">
        <f t="shared" si="291"/>
        <v>#REF!</v>
      </c>
      <c r="BH202" s="45" t="e">
        <f t="shared" si="292"/>
        <v>#REF!</v>
      </c>
      <c r="BI202" s="45" t="e">
        <f t="shared" si="293"/>
        <v>#REF!</v>
      </c>
      <c r="BJ202" s="45" t="e">
        <f t="shared" si="294"/>
        <v>#REF!</v>
      </c>
      <c r="BK202" s="45"/>
      <c r="CN202" s="106" t="e">
        <f t="shared" si="324"/>
        <v>#REF!</v>
      </c>
      <c r="CO202" s="106">
        <v>201</v>
      </c>
      <c r="CP202" s="101" t="e">
        <f t="shared" si="325"/>
        <v>#REF!</v>
      </c>
      <c r="CQ202" s="101" t="e">
        <f>CP202+COUNTIF($CP$2:CP202,CP202)-1</f>
        <v>#REF!</v>
      </c>
      <c r="CR202" s="103" t="str">
        <f t="shared" si="295"/>
        <v>St. Pierre and Miquelon</v>
      </c>
      <c r="CS202" s="71" t="e">
        <f t="shared" si="326"/>
        <v>#REF!</v>
      </c>
      <c r="CT202" s="45" t="e">
        <f t="shared" si="296"/>
        <v>#REF!</v>
      </c>
      <c r="CU202" s="45" t="e">
        <f t="shared" si="297"/>
        <v>#REF!</v>
      </c>
      <c r="CV202" s="45" t="e">
        <f t="shared" si="298"/>
        <v>#REF!</v>
      </c>
      <c r="CW202" s="45" t="e">
        <f t="shared" si="299"/>
        <v>#REF!</v>
      </c>
      <c r="CX202" s="45" t="e">
        <f t="shared" si="300"/>
        <v>#REF!</v>
      </c>
      <c r="CY202" s="45" t="e">
        <f t="shared" si="301"/>
        <v>#REF!</v>
      </c>
      <c r="CZ202" s="45" t="e">
        <f t="shared" si="302"/>
        <v>#REF!</v>
      </c>
      <c r="DA202" s="45" t="e">
        <f t="shared" si="303"/>
        <v>#REF!</v>
      </c>
      <c r="DB202" s="45" t="e">
        <f t="shared" si="304"/>
        <v>#REF!</v>
      </c>
      <c r="DC202" s="45" t="e">
        <f t="shared" si="305"/>
        <v>#REF!</v>
      </c>
      <c r="DD202" s="45" t="e">
        <f t="shared" si="306"/>
        <v>#REF!</v>
      </c>
      <c r="DE202" s="45" t="e">
        <f t="shared" si="307"/>
        <v>#REF!</v>
      </c>
      <c r="DF202" s="45" t="e">
        <f t="shared" si="308"/>
        <v>#REF!</v>
      </c>
      <c r="DG202" s="45" t="e">
        <f t="shared" si="309"/>
        <v>#REF!</v>
      </c>
      <c r="DH202" s="45" t="e">
        <f t="shared" si="310"/>
        <v>#REF!</v>
      </c>
      <c r="DI202" s="45" t="e">
        <f t="shared" si="311"/>
        <v>#REF!</v>
      </c>
      <c r="DJ202" s="45" t="e">
        <f t="shared" si="312"/>
        <v>#REF!</v>
      </c>
      <c r="DK202" s="45" t="e">
        <f t="shared" si="313"/>
        <v>#REF!</v>
      </c>
      <c r="DL202" s="45" t="e">
        <f t="shared" si="314"/>
        <v>#REF!</v>
      </c>
      <c r="DM202" s="45" t="e">
        <f t="shared" si="315"/>
        <v>#REF!</v>
      </c>
      <c r="DN202" s="45" t="e">
        <f t="shared" si="316"/>
        <v>#REF!</v>
      </c>
      <c r="DO202" s="45" t="e">
        <f t="shared" si="317"/>
        <v>#REF!</v>
      </c>
      <c r="DP202" s="45" t="e">
        <f t="shared" si="318"/>
        <v>#REF!</v>
      </c>
      <c r="DQ202" s="45" t="e">
        <f t="shared" si="319"/>
        <v>#REF!</v>
      </c>
    </row>
    <row r="203" spans="1:121">
      <c r="A203" s="101">
        <v>202</v>
      </c>
      <c r="B203" s="135" t="e">
        <f t="shared" si="320"/>
        <v>#REF!</v>
      </c>
      <c r="C203" s="136" t="e">
        <f>B203+COUNTIF(B$2:$B203,B203)-1</f>
        <v>#REF!</v>
      </c>
      <c r="D203" s="137" t="str">
        <f>Tables!AI203</f>
        <v>St. Vincent and the Grenadines</v>
      </c>
      <c r="E203" s="138" t="e">
        <f t="shared" si="321"/>
        <v>#REF!</v>
      </c>
      <c r="F203" s="47" t="e">
        <f>SUMIFS(#REF!,#REF!,'Graph Tables'!$D203)</f>
        <v>#REF!</v>
      </c>
      <c r="G203" s="47" t="e">
        <f>SUMIFS(#REF!,#REF!,'Graph Tables'!$D203)</f>
        <v>#REF!</v>
      </c>
      <c r="H203" s="47" t="e">
        <f>SUMIFS(#REF!,#REF!,'Graph Tables'!$D203)</f>
        <v>#REF!</v>
      </c>
      <c r="I203" s="47" t="e">
        <f>SUMIFS(#REF!,#REF!,'Graph Tables'!$D203)</f>
        <v>#REF!</v>
      </c>
      <c r="J203" s="47" t="e">
        <f>SUMIFS(#REF!,#REF!,'Graph Tables'!$D203)</f>
        <v>#REF!</v>
      </c>
      <c r="K203" s="47" t="e">
        <f>SUMIFS(#REF!,#REF!,'Graph Tables'!$D203)</f>
        <v>#REF!</v>
      </c>
      <c r="L203" s="47" t="e">
        <f>SUMIFS(#REF!,#REF!,'Graph Tables'!$D203)</f>
        <v>#REF!</v>
      </c>
      <c r="M203" s="47" t="e">
        <f>SUMIFS(#REF!,#REF!,'Graph Tables'!$D203)</f>
        <v>#REF!</v>
      </c>
      <c r="N203" s="47" t="e">
        <f>SUMIFS(#REF!,#REF!,'Graph Tables'!$D203)</f>
        <v>#REF!</v>
      </c>
      <c r="O203" s="47" t="e">
        <f>SUMIFS(#REF!,#REF!,'Graph Tables'!$D203)</f>
        <v>#REF!</v>
      </c>
      <c r="P203" s="47" t="e">
        <f>SUMIFS(#REF!,#REF!,'Graph Tables'!$D203)</f>
        <v>#REF!</v>
      </c>
      <c r="Q203" s="47" t="e">
        <f>SUMIFS(#REF!,#REF!,'Graph Tables'!$D203)</f>
        <v>#REF!</v>
      </c>
      <c r="R203" s="47" t="e">
        <f>SUMIFS(#REF!,#REF!,'Graph Tables'!$D203)</f>
        <v>#REF!</v>
      </c>
      <c r="S203" s="47" t="e">
        <f>SUMIFS(#REF!,#REF!,'Graph Tables'!$D203)</f>
        <v>#REF!</v>
      </c>
      <c r="T203" s="47" t="e">
        <f>SUMIFS(#REF!,#REF!,'Graph Tables'!$D203)</f>
        <v>#REF!</v>
      </c>
      <c r="U203" s="47" t="e">
        <f>SUMIFS(#REF!,#REF!,'Graph Tables'!$D203)</f>
        <v>#REF!</v>
      </c>
      <c r="V203" s="47" t="e">
        <f>SUMIFS(#REF!,#REF!,'Graph Tables'!$D203)</f>
        <v>#REF!</v>
      </c>
      <c r="W203" s="47" t="e">
        <f>SUMIFS(#REF!,#REF!,'Graph Tables'!$D203)</f>
        <v>#REF!</v>
      </c>
      <c r="X203" s="47" t="e">
        <f>SUMIFS(#REF!,#REF!,'Graph Tables'!$D203)</f>
        <v>#REF!</v>
      </c>
      <c r="Y203" s="47" t="e">
        <f>SUMIFS(#REF!,#REF!,'Graph Tables'!$D203)</f>
        <v>#REF!</v>
      </c>
      <c r="Z203" s="47" t="e">
        <f>SUMIFS(#REF!,#REF!,'Graph Tables'!$D203)</f>
        <v>#REF!</v>
      </c>
      <c r="AA203" s="47" t="e">
        <f>SUMIFS(#REF!,#REF!,'Graph Tables'!$D203)</f>
        <v>#REF!</v>
      </c>
      <c r="AB203" s="47" t="e">
        <f>SUMIFS(#REF!,#REF!,'Graph Tables'!$D203)</f>
        <v>#REF!</v>
      </c>
      <c r="AC203" s="47" t="e">
        <f>SUMIFS(#REF!,#REF!,'Graph Tables'!$D203)</f>
        <v>#REF!</v>
      </c>
      <c r="AD203" s="47"/>
      <c r="AH203" s="47"/>
      <c r="AI203" s="101" t="e">
        <f t="shared" si="322"/>
        <v>#REF!</v>
      </c>
      <c r="AJ203" s="101" t="e">
        <f>AI203+COUNTIF(AI$2:$AI203,AI203)-1</f>
        <v>#REF!</v>
      </c>
      <c r="AK203" s="103" t="str">
        <f t="shared" si="270"/>
        <v>St. Vincent and the Grenadines</v>
      </c>
      <c r="AL203" s="71" t="e">
        <f t="shared" si="323"/>
        <v>#REF!</v>
      </c>
      <c r="AM203" s="45" t="e">
        <f t="shared" si="271"/>
        <v>#REF!</v>
      </c>
      <c r="AN203" s="45" t="e">
        <f t="shared" si="272"/>
        <v>#REF!</v>
      </c>
      <c r="AO203" s="45" t="e">
        <f t="shared" si="273"/>
        <v>#REF!</v>
      </c>
      <c r="AP203" s="45" t="e">
        <f t="shared" si="274"/>
        <v>#REF!</v>
      </c>
      <c r="AQ203" s="45" t="e">
        <f t="shared" si="275"/>
        <v>#REF!</v>
      </c>
      <c r="AR203" s="45" t="e">
        <f t="shared" si="276"/>
        <v>#REF!</v>
      </c>
      <c r="AS203" s="45" t="e">
        <f t="shared" si="277"/>
        <v>#REF!</v>
      </c>
      <c r="AT203" s="45" t="e">
        <f t="shared" si="278"/>
        <v>#REF!</v>
      </c>
      <c r="AU203" s="45" t="e">
        <f t="shared" si="279"/>
        <v>#REF!</v>
      </c>
      <c r="AV203" s="45" t="e">
        <f t="shared" si="280"/>
        <v>#REF!</v>
      </c>
      <c r="AW203" s="45" t="e">
        <f t="shared" si="281"/>
        <v>#REF!</v>
      </c>
      <c r="AX203" s="45" t="e">
        <f t="shared" si="282"/>
        <v>#REF!</v>
      </c>
      <c r="AY203" s="45" t="e">
        <f t="shared" si="283"/>
        <v>#REF!</v>
      </c>
      <c r="AZ203" s="45" t="e">
        <f t="shared" si="284"/>
        <v>#REF!</v>
      </c>
      <c r="BA203" s="45" t="e">
        <f t="shared" si="285"/>
        <v>#REF!</v>
      </c>
      <c r="BB203" s="45" t="e">
        <f t="shared" si="286"/>
        <v>#REF!</v>
      </c>
      <c r="BC203" s="45" t="e">
        <f t="shared" si="287"/>
        <v>#REF!</v>
      </c>
      <c r="BD203" s="45" t="e">
        <f t="shared" si="288"/>
        <v>#REF!</v>
      </c>
      <c r="BE203" s="45" t="e">
        <f t="shared" si="289"/>
        <v>#REF!</v>
      </c>
      <c r="BF203" s="45" t="e">
        <f t="shared" si="290"/>
        <v>#REF!</v>
      </c>
      <c r="BG203" s="45" t="e">
        <f t="shared" si="291"/>
        <v>#REF!</v>
      </c>
      <c r="BH203" s="45" t="e">
        <f t="shared" si="292"/>
        <v>#REF!</v>
      </c>
      <c r="BI203" s="45" t="e">
        <f t="shared" si="293"/>
        <v>#REF!</v>
      </c>
      <c r="BJ203" s="45" t="e">
        <f t="shared" si="294"/>
        <v>#REF!</v>
      </c>
      <c r="BK203" s="45"/>
      <c r="CN203" s="106" t="e">
        <f t="shared" si="324"/>
        <v>#REF!</v>
      </c>
      <c r="CO203" s="106">
        <v>202</v>
      </c>
      <c r="CP203" s="101" t="e">
        <f t="shared" si="325"/>
        <v>#REF!</v>
      </c>
      <c r="CQ203" s="101" t="e">
        <f>CP203+COUNTIF($CP$2:CP203,CP203)-1</f>
        <v>#REF!</v>
      </c>
      <c r="CR203" s="103" t="str">
        <f t="shared" si="295"/>
        <v>St. Vincent and the Grenadines</v>
      </c>
      <c r="CS203" s="71" t="e">
        <f t="shared" si="326"/>
        <v>#REF!</v>
      </c>
      <c r="CT203" s="45" t="e">
        <f t="shared" si="296"/>
        <v>#REF!</v>
      </c>
      <c r="CU203" s="45" t="e">
        <f t="shared" si="297"/>
        <v>#REF!</v>
      </c>
      <c r="CV203" s="45" t="e">
        <f t="shared" si="298"/>
        <v>#REF!</v>
      </c>
      <c r="CW203" s="45" t="e">
        <f t="shared" si="299"/>
        <v>#REF!</v>
      </c>
      <c r="CX203" s="45" t="e">
        <f t="shared" si="300"/>
        <v>#REF!</v>
      </c>
      <c r="CY203" s="45" t="e">
        <f t="shared" si="301"/>
        <v>#REF!</v>
      </c>
      <c r="CZ203" s="45" t="e">
        <f t="shared" si="302"/>
        <v>#REF!</v>
      </c>
      <c r="DA203" s="45" t="e">
        <f t="shared" si="303"/>
        <v>#REF!</v>
      </c>
      <c r="DB203" s="45" t="e">
        <f t="shared" si="304"/>
        <v>#REF!</v>
      </c>
      <c r="DC203" s="45" t="e">
        <f t="shared" si="305"/>
        <v>#REF!</v>
      </c>
      <c r="DD203" s="45" t="e">
        <f t="shared" si="306"/>
        <v>#REF!</v>
      </c>
      <c r="DE203" s="45" t="e">
        <f t="shared" si="307"/>
        <v>#REF!</v>
      </c>
      <c r="DF203" s="45" t="e">
        <f t="shared" si="308"/>
        <v>#REF!</v>
      </c>
      <c r="DG203" s="45" t="e">
        <f t="shared" si="309"/>
        <v>#REF!</v>
      </c>
      <c r="DH203" s="45" t="e">
        <f t="shared" si="310"/>
        <v>#REF!</v>
      </c>
      <c r="DI203" s="45" t="e">
        <f t="shared" si="311"/>
        <v>#REF!</v>
      </c>
      <c r="DJ203" s="45" t="e">
        <f t="shared" si="312"/>
        <v>#REF!</v>
      </c>
      <c r="DK203" s="45" t="e">
        <f t="shared" si="313"/>
        <v>#REF!</v>
      </c>
      <c r="DL203" s="45" t="e">
        <f t="shared" si="314"/>
        <v>#REF!</v>
      </c>
      <c r="DM203" s="45" t="e">
        <f t="shared" si="315"/>
        <v>#REF!</v>
      </c>
      <c r="DN203" s="45" t="e">
        <f t="shared" si="316"/>
        <v>#REF!</v>
      </c>
      <c r="DO203" s="45" t="e">
        <f t="shared" si="317"/>
        <v>#REF!</v>
      </c>
      <c r="DP203" s="45" t="e">
        <f t="shared" si="318"/>
        <v>#REF!</v>
      </c>
      <c r="DQ203" s="45" t="e">
        <f t="shared" si="319"/>
        <v>#REF!</v>
      </c>
    </row>
    <row r="204" spans="1:121">
      <c r="A204" s="101">
        <v>203</v>
      </c>
      <c r="B204" s="135" t="e">
        <f t="shared" si="320"/>
        <v>#REF!</v>
      </c>
      <c r="C204" s="136" t="e">
        <f>B204+COUNTIF(B$2:$B204,B204)-1</f>
        <v>#REF!</v>
      </c>
      <c r="D204" s="137" t="str">
        <f>Tables!AI204</f>
        <v>Sudan the</v>
      </c>
      <c r="E204" s="138" t="e">
        <f t="shared" si="321"/>
        <v>#REF!</v>
      </c>
      <c r="F204" s="47" t="e">
        <f>SUMIFS(#REF!,#REF!,'Graph Tables'!$D204)</f>
        <v>#REF!</v>
      </c>
      <c r="G204" s="47" t="e">
        <f>SUMIFS(#REF!,#REF!,'Graph Tables'!$D204)</f>
        <v>#REF!</v>
      </c>
      <c r="H204" s="47" t="e">
        <f>SUMIFS(#REF!,#REF!,'Graph Tables'!$D204)</f>
        <v>#REF!</v>
      </c>
      <c r="I204" s="47" t="e">
        <f>SUMIFS(#REF!,#REF!,'Graph Tables'!$D204)</f>
        <v>#REF!</v>
      </c>
      <c r="J204" s="47" t="e">
        <f>SUMIFS(#REF!,#REF!,'Graph Tables'!$D204)</f>
        <v>#REF!</v>
      </c>
      <c r="K204" s="47" t="e">
        <f>SUMIFS(#REF!,#REF!,'Graph Tables'!$D204)</f>
        <v>#REF!</v>
      </c>
      <c r="L204" s="47" t="e">
        <f>SUMIFS(#REF!,#REF!,'Graph Tables'!$D204)</f>
        <v>#REF!</v>
      </c>
      <c r="M204" s="47" t="e">
        <f>SUMIFS(#REF!,#REF!,'Graph Tables'!$D204)</f>
        <v>#REF!</v>
      </c>
      <c r="N204" s="47" t="e">
        <f>SUMIFS(#REF!,#REF!,'Graph Tables'!$D204)</f>
        <v>#REF!</v>
      </c>
      <c r="O204" s="47" t="e">
        <f>SUMIFS(#REF!,#REF!,'Graph Tables'!$D204)</f>
        <v>#REF!</v>
      </c>
      <c r="P204" s="47" t="e">
        <f>SUMIFS(#REF!,#REF!,'Graph Tables'!$D204)</f>
        <v>#REF!</v>
      </c>
      <c r="Q204" s="47" t="e">
        <f>SUMIFS(#REF!,#REF!,'Graph Tables'!$D204)</f>
        <v>#REF!</v>
      </c>
      <c r="R204" s="47" t="e">
        <f>SUMIFS(#REF!,#REF!,'Graph Tables'!$D204)</f>
        <v>#REF!</v>
      </c>
      <c r="S204" s="47" t="e">
        <f>SUMIFS(#REF!,#REF!,'Graph Tables'!$D204)</f>
        <v>#REF!</v>
      </c>
      <c r="T204" s="47" t="e">
        <f>SUMIFS(#REF!,#REF!,'Graph Tables'!$D204)</f>
        <v>#REF!</v>
      </c>
      <c r="U204" s="47" t="e">
        <f>SUMIFS(#REF!,#REF!,'Graph Tables'!$D204)</f>
        <v>#REF!</v>
      </c>
      <c r="V204" s="47" t="e">
        <f>SUMIFS(#REF!,#REF!,'Graph Tables'!$D204)</f>
        <v>#REF!</v>
      </c>
      <c r="W204" s="47" t="e">
        <f>SUMIFS(#REF!,#REF!,'Graph Tables'!$D204)</f>
        <v>#REF!</v>
      </c>
      <c r="X204" s="47" t="e">
        <f>SUMIFS(#REF!,#REF!,'Graph Tables'!$D204)</f>
        <v>#REF!</v>
      </c>
      <c r="Y204" s="47" t="e">
        <f>SUMIFS(#REF!,#REF!,'Graph Tables'!$D204)</f>
        <v>#REF!</v>
      </c>
      <c r="Z204" s="47" t="e">
        <f>SUMIFS(#REF!,#REF!,'Graph Tables'!$D204)</f>
        <v>#REF!</v>
      </c>
      <c r="AA204" s="47" t="e">
        <f>SUMIFS(#REF!,#REF!,'Graph Tables'!$D204)</f>
        <v>#REF!</v>
      </c>
      <c r="AB204" s="47" t="e">
        <f>SUMIFS(#REF!,#REF!,'Graph Tables'!$D204)</f>
        <v>#REF!</v>
      </c>
      <c r="AC204" s="47" t="e">
        <f>SUMIFS(#REF!,#REF!,'Graph Tables'!$D204)</f>
        <v>#REF!</v>
      </c>
      <c r="AD204" s="47"/>
      <c r="AH204" s="47"/>
      <c r="AI204" s="101" t="e">
        <f t="shared" si="322"/>
        <v>#REF!</v>
      </c>
      <c r="AJ204" s="101" t="e">
        <f>AI204+COUNTIF(AI$2:$AI204,AI204)-1</f>
        <v>#REF!</v>
      </c>
      <c r="AK204" s="103" t="str">
        <f t="shared" si="270"/>
        <v>Sudan the</v>
      </c>
      <c r="AL204" s="71" t="e">
        <f t="shared" si="323"/>
        <v>#REF!</v>
      </c>
      <c r="AM204" s="45" t="e">
        <f t="shared" si="271"/>
        <v>#REF!</v>
      </c>
      <c r="AN204" s="45" t="e">
        <f t="shared" si="272"/>
        <v>#REF!</v>
      </c>
      <c r="AO204" s="45" t="e">
        <f t="shared" si="273"/>
        <v>#REF!</v>
      </c>
      <c r="AP204" s="45" t="e">
        <f t="shared" si="274"/>
        <v>#REF!</v>
      </c>
      <c r="AQ204" s="45" t="e">
        <f t="shared" si="275"/>
        <v>#REF!</v>
      </c>
      <c r="AR204" s="45" t="e">
        <f t="shared" si="276"/>
        <v>#REF!</v>
      </c>
      <c r="AS204" s="45" t="e">
        <f t="shared" si="277"/>
        <v>#REF!</v>
      </c>
      <c r="AT204" s="45" t="e">
        <f t="shared" si="278"/>
        <v>#REF!</v>
      </c>
      <c r="AU204" s="45" t="e">
        <f t="shared" si="279"/>
        <v>#REF!</v>
      </c>
      <c r="AV204" s="45" t="e">
        <f t="shared" si="280"/>
        <v>#REF!</v>
      </c>
      <c r="AW204" s="45" t="e">
        <f t="shared" si="281"/>
        <v>#REF!</v>
      </c>
      <c r="AX204" s="45" t="e">
        <f t="shared" si="282"/>
        <v>#REF!</v>
      </c>
      <c r="AY204" s="45" t="e">
        <f t="shared" si="283"/>
        <v>#REF!</v>
      </c>
      <c r="AZ204" s="45" t="e">
        <f t="shared" si="284"/>
        <v>#REF!</v>
      </c>
      <c r="BA204" s="45" t="e">
        <f t="shared" si="285"/>
        <v>#REF!</v>
      </c>
      <c r="BB204" s="45" t="e">
        <f t="shared" si="286"/>
        <v>#REF!</v>
      </c>
      <c r="BC204" s="45" t="e">
        <f t="shared" si="287"/>
        <v>#REF!</v>
      </c>
      <c r="BD204" s="45" t="e">
        <f t="shared" si="288"/>
        <v>#REF!</v>
      </c>
      <c r="BE204" s="45" t="e">
        <f t="shared" si="289"/>
        <v>#REF!</v>
      </c>
      <c r="BF204" s="45" t="e">
        <f t="shared" si="290"/>
        <v>#REF!</v>
      </c>
      <c r="BG204" s="45" t="e">
        <f t="shared" si="291"/>
        <v>#REF!</v>
      </c>
      <c r="BH204" s="45" t="e">
        <f t="shared" si="292"/>
        <v>#REF!</v>
      </c>
      <c r="BI204" s="45" t="e">
        <f t="shared" si="293"/>
        <v>#REF!</v>
      </c>
      <c r="BJ204" s="45" t="e">
        <f t="shared" si="294"/>
        <v>#REF!</v>
      </c>
      <c r="BK204" s="45"/>
      <c r="CN204" s="106" t="e">
        <f t="shared" si="324"/>
        <v>#REF!</v>
      </c>
      <c r="CO204" s="106">
        <v>203</v>
      </c>
      <c r="CP204" s="101" t="e">
        <f t="shared" si="325"/>
        <v>#REF!</v>
      </c>
      <c r="CQ204" s="101" t="e">
        <f>CP204+COUNTIF($CP$2:CP204,CP204)-1</f>
        <v>#REF!</v>
      </c>
      <c r="CR204" s="103" t="str">
        <f t="shared" si="295"/>
        <v>Sudan the</v>
      </c>
      <c r="CS204" s="71" t="e">
        <f t="shared" si="326"/>
        <v>#REF!</v>
      </c>
      <c r="CT204" s="45" t="e">
        <f t="shared" si="296"/>
        <v>#REF!</v>
      </c>
      <c r="CU204" s="45" t="e">
        <f t="shared" si="297"/>
        <v>#REF!</v>
      </c>
      <c r="CV204" s="45" t="e">
        <f t="shared" si="298"/>
        <v>#REF!</v>
      </c>
      <c r="CW204" s="45" t="e">
        <f t="shared" si="299"/>
        <v>#REF!</v>
      </c>
      <c r="CX204" s="45" t="e">
        <f t="shared" si="300"/>
        <v>#REF!</v>
      </c>
      <c r="CY204" s="45" t="e">
        <f t="shared" si="301"/>
        <v>#REF!</v>
      </c>
      <c r="CZ204" s="45" t="e">
        <f t="shared" si="302"/>
        <v>#REF!</v>
      </c>
      <c r="DA204" s="45" t="e">
        <f t="shared" si="303"/>
        <v>#REF!</v>
      </c>
      <c r="DB204" s="45" t="e">
        <f t="shared" si="304"/>
        <v>#REF!</v>
      </c>
      <c r="DC204" s="45" t="e">
        <f t="shared" si="305"/>
        <v>#REF!</v>
      </c>
      <c r="DD204" s="45" t="e">
        <f t="shared" si="306"/>
        <v>#REF!</v>
      </c>
      <c r="DE204" s="45" t="e">
        <f t="shared" si="307"/>
        <v>#REF!</v>
      </c>
      <c r="DF204" s="45" t="e">
        <f t="shared" si="308"/>
        <v>#REF!</v>
      </c>
      <c r="DG204" s="45" t="e">
        <f t="shared" si="309"/>
        <v>#REF!</v>
      </c>
      <c r="DH204" s="45" t="e">
        <f t="shared" si="310"/>
        <v>#REF!</v>
      </c>
      <c r="DI204" s="45" t="e">
        <f t="shared" si="311"/>
        <v>#REF!</v>
      </c>
      <c r="DJ204" s="45" t="e">
        <f t="shared" si="312"/>
        <v>#REF!</v>
      </c>
      <c r="DK204" s="45" t="e">
        <f t="shared" si="313"/>
        <v>#REF!</v>
      </c>
      <c r="DL204" s="45" t="e">
        <f t="shared" si="314"/>
        <v>#REF!</v>
      </c>
      <c r="DM204" s="45" t="e">
        <f t="shared" si="315"/>
        <v>#REF!</v>
      </c>
      <c r="DN204" s="45" t="e">
        <f t="shared" si="316"/>
        <v>#REF!</v>
      </c>
      <c r="DO204" s="45" t="e">
        <f t="shared" si="317"/>
        <v>#REF!</v>
      </c>
      <c r="DP204" s="45" t="e">
        <f t="shared" si="318"/>
        <v>#REF!</v>
      </c>
      <c r="DQ204" s="45" t="e">
        <f t="shared" si="319"/>
        <v>#REF!</v>
      </c>
    </row>
    <row r="205" spans="1:121">
      <c r="A205" s="101">
        <v>204</v>
      </c>
      <c r="B205" s="135" t="e">
        <f t="shared" si="320"/>
        <v>#REF!</v>
      </c>
      <c r="C205" s="136" t="e">
        <f>B205+COUNTIF(B$2:$B205,B205)-1</f>
        <v>#REF!</v>
      </c>
      <c r="D205" s="137" t="str">
        <f>Tables!AI205</f>
        <v>Suriname</v>
      </c>
      <c r="E205" s="138" t="e">
        <f t="shared" si="321"/>
        <v>#REF!</v>
      </c>
      <c r="F205" s="47" t="e">
        <f>SUMIFS(#REF!,#REF!,'Graph Tables'!$D205)</f>
        <v>#REF!</v>
      </c>
      <c r="G205" s="47" t="e">
        <f>SUMIFS(#REF!,#REF!,'Graph Tables'!$D205)</f>
        <v>#REF!</v>
      </c>
      <c r="H205" s="47" t="e">
        <f>SUMIFS(#REF!,#REF!,'Graph Tables'!$D205)</f>
        <v>#REF!</v>
      </c>
      <c r="I205" s="47" t="e">
        <f>SUMIFS(#REF!,#REF!,'Graph Tables'!$D205)</f>
        <v>#REF!</v>
      </c>
      <c r="J205" s="47" t="e">
        <f>SUMIFS(#REF!,#REF!,'Graph Tables'!$D205)</f>
        <v>#REF!</v>
      </c>
      <c r="K205" s="47" t="e">
        <f>SUMIFS(#REF!,#REF!,'Graph Tables'!$D205)</f>
        <v>#REF!</v>
      </c>
      <c r="L205" s="47" t="e">
        <f>SUMIFS(#REF!,#REF!,'Graph Tables'!$D205)</f>
        <v>#REF!</v>
      </c>
      <c r="M205" s="47" t="e">
        <f>SUMIFS(#REF!,#REF!,'Graph Tables'!$D205)</f>
        <v>#REF!</v>
      </c>
      <c r="N205" s="47" t="e">
        <f>SUMIFS(#REF!,#REF!,'Graph Tables'!$D205)</f>
        <v>#REF!</v>
      </c>
      <c r="O205" s="47" t="e">
        <f>SUMIFS(#REF!,#REF!,'Graph Tables'!$D205)</f>
        <v>#REF!</v>
      </c>
      <c r="P205" s="47" t="e">
        <f>SUMIFS(#REF!,#REF!,'Graph Tables'!$D205)</f>
        <v>#REF!</v>
      </c>
      <c r="Q205" s="47" t="e">
        <f>SUMIFS(#REF!,#REF!,'Graph Tables'!$D205)</f>
        <v>#REF!</v>
      </c>
      <c r="R205" s="47" t="e">
        <f>SUMIFS(#REF!,#REF!,'Graph Tables'!$D205)</f>
        <v>#REF!</v>
      </c>
      <c r="S205" s="47" t="e">
        <f>SUMIFS(#REF!,#REF!,'Graph Tables'!$D205)</f>
        <v>#REF!</v>
      </c>
      <c r="T205" s="47" t="e">
        <f>SUMIFS(#REF!,#REF!,'Graph Tables'!$D205)</f>
        <v>#REF!</v>
      </c>
      <c r="U205" s="47" t="e">
        <f>SUMIFS(#REF!,#REF!,'Graph Tables'!$D205)</f>
        <v>#REF!</v>
      </c>
      <c r="V205" s="47" t="e">
        <f>SUMIFS(#REF!,#REF!,'Graph Tables'!$D205)</f>
        <v>#REF!</v>
      </c>
      <c r="W205" s="47" t="e">
        <f>SUMIFS(#REF!,#REF!,'Graph Tables'!$D205)</f>
        <v>#REF!</v>
      </c>
      <c r="X205" s="47" t="e">
        <f>SUMIFS(#REF!,#REF!,'Graph Tables'!$D205)</f>
        <v>#REF!</v>
      </c>
      <c r="Y205" s="47" t="e">
        <f>SUMIFS(#REF!,#REF!,'Graph Tables'!$D205)</f>
        <v>#REF!</v>
      </c>
      <c r="Z205" s="47" t="e">
        <f>SUMIFS(#REF!,#REF!,'Graph Tables'!$D205)</f>
        <v>#REF!</v>
      </c>
      <c r="AA205" s="47" t="e">
        <f>SUMIFS(#REF!,#REF!,'Graph Tables'!$D205)</f>
        <v>#REF!</v>
      </c>
      <c r="AB205" s="47" t="e">
        <f>SUMIFS(#REF!,#REF!,'Graph Tables'!$D205)</f>
        <v>#REF!</v>
      </c>
      <c r="AC205" s="47" t="e">
        <f>SUMIFS(#REF!,#REF!,'Graph Tables'!$D205)</f>
        <v>#REF!</v>
      </c>
      <c r="AD205" s="47"/>
      <c r="AH205" s="47"/>
      <c r="AI205" s="101" t="e">
        <f t="shared" si="322"/>
        <v>#REF!</v>
      </c>
      <c r="AJ205" s="101" t="e">
        <f>AI205+COUNTIF(AI$2:$AI205,AI205)-1</f>
        <v>#REF!</v>
      </c>
      <c r="AK205" s="103" t="str">
        <f t="shared" si="270"/>
        <v>Suriname</v>
      </c>
      <c r="AL205" s="71" t="e">
        <f t="shared" si="323"/>
        <v>#REF!</v>
      </c>
      <c r="AM205" s="45" t="e">
        <f t="shared" si="271"/>
        <v>#REF!</v>
      </c>
      <c r="AN205" s="45" t="e">
        <f t="shared" si="272"/>
        <v>#REF!</v>
      </c>
      <c r="AO205" s="45" t="e">
        <f t="shared" si="273"/>
        <v>#REF!</v>
      </c>
      <c r="AP205" s="45" t="e">
        <f t="shared" si="274"/>
        <v>#REF!</v>
      </c>
      <c r="AQ205" s="45" t="e">
        <f t="shared" si="275"/>
        <v>#REF!</v>
      </c>
      <c r="AR205" s="45" t="e">
        <f t="shared" si="276"/>
        <v>#REF!</v>
      </c>
      <c r="AS205" s="45" t="e">
        <f t="shared" si="277"/>
        <v>#REF!</v>
      </c>
      <c r="AT205" s="45" t="e">
        <f t="shared" si="278"/>
        <v>#REF!</v>
      </c>
      <c r="AU205" s="45" t="e">
        <f t="shared" si="279"/>
        <v>#REF!</v>
      </c>
      <c r="AV205" s="45" t="e">
        <f t="shared" si="280"/>
        <v>#REF!</v>
      </c>
      <c r="AW205" s="45" t="e">
        <f t="shared" si="281"/>
        <v>#REF!</v>
      </c>
      <c r="AX205" s="45" t="e">
        <f t="shared" si="282"/>
        <v>#REF!</v>
      </c>
      <c r="AY205" s="45" t="e">
        <f t="shared" si="283"/>
        <v>#REF!</v>
      </c>
      <c r="AZ205" s="45" t="e">
        <f t="shared" si="284"/>
        <v>#REF!</v>
      </c>
      <c r="BA205" s="45" t="e">
        <f t="shared" si="285"/>
        <v>#REF!</v>
      </c>
      <c r="BB205" s="45" t="e">
        <f t="shared" si="286"/>
        <v>#REF!</v>
      </c>
      <c r="BC205" s="45" t="e">
        <f t="shared" si="287"/>
        <v>#REF!</v>
      </c>
      <c r="BD205" s="45" t="e">
        <f t="shared" si="288"/>
        <v>#REF!</v>
      </c>
      <c r="BE205" s="45" t="e">
        <f t="shared" si="289"/>
        <v>#REF!</v>
      </c>
      <c r="BF205" s="45" t="e">
        <f t="shared" si="290"/>
        <v>#REF!</v>
      </c>
      <c r="BG205" s="45" t="e">
        <f t="shared" si="291"/>
        <v>#REF!</v>
      </c>
      <c r="BH205" s="45" t="e">
        <f t="shared" si="292"/>
        <v>#REF!</v>
      </c>
      <c r="BI205" s="45" t="e">
        <f t="shared" si="293"/>
        <v>#REF!</v>
      </c>
      <c r="BJ205" s="45" t="e">
        <f t="shared" si="294"/>
        <v>#REF!</v>
      </c>
      <c r="BK205" s="45"/>
      <c r="CN205" s="106" t="e">
        <f t="shared" si="324"/>
        <v>#REF!</v>
      </c>
      <c r="CO205" s="106">
        <v>204</v>
      </c>
      <c r="CP205" s="101" t="e">
        <f t="shared" si="325"/>
        <v>#REF!</v>
      </c>
      <c r="CQ205" s="101" t="e">
        <f>CP205+COUNTIF($CP$2:CP205,CP205)-1</f>
        <v>#REF!</v>
      </c>
      <c r="CR205" s="103" t="str">
        <f t="shared" si="295"/>
        <v>Suriname</v>
      </c>
      <c r="CS205" s="71" t="e">
        <f t="shared" si="326"/>
        <v>#REF!</v>
      </c>
      <c r="CT205" s="45" t="e">
        <f t="shared" si="296"/>
        <v>#REF!</v>
      </c>
      <c r="CU205" s="45" t="e">
        <f t="shared" si="297"/>
        <v>#REF!</v>
      </c>
      <c r="CV205" s="45" t="e">
        <f t="shared" si="298"/>
        <v>#REF!</v>
      </c>
      <c r="CW205" s="45" t="e">
        <f t="shared" si="299"/>
        <v>#REF!</v>
      </c>
      <c r="CX205" s="45" t="e">
        <f t="shared" si="300"/>
        <v>#REF!</v>
      </c>
      <c r="CY205" s="45" t="e">
        <f t="shared" si="301"/>
        <v>#REF!</v>
      </c>
      <c r="CZ205" s="45" t="e">
        <f t="shared" si="302"/>
        <v>#REF!</v>
      </c>
      <c r="DA205" s="45" t="e">
        <f t="shared" si="303"/>
        <v>#REF!</v>
      </c>
      <c r="DB205" s="45" t="e">
        <f t="shared" si="304"/>
        <v>#REF!</v>
      </c>
      <c r="DC205" s="45" t="e">
        <f t="shared" si="305"/>
        <v>#REF!</v>
      </c>
      <c r="DD205" s="45" t="e">
        <f t="shared" si="306"/>
        <v>#REF!</v>
      </c>
      <c r="DE205" s="45" t="e">
        <f t="shared" si="307"/>
        <v>#REF!</v>
      </c>
      <c r="DF205" s="45" t="e">
        <f t="shared" si="308"/>
        <v>#REF!</v>
      </c>
      <c r="DG205" s="45" t="e">
        <f t="shared" si="309"/>
        <v>#REF!</v>
      </c>
      <c r="DH205" s="45" t="e">
        <f t="shared" si="310"/>
        <v>#REF!</v>
      </c>
      <c r="DI205" s="45" t="e">
        <f t="shared" si="311"/>
        <v>#REF!</v>
      </c>
      <c r="DJ205" s="45" t="e">
        <f t="shared" si="312"/>
        <v>#REF!</v>
      </c>
      <c r="DK205" s="45" t="e">
        <f t="shared" si="313"/>
        <v>#REF!</v>
      </c>
      <c r="DL205" s="45" t="e">
        <f t="shared" si="314"/>
        <v>#REF!</v>
      </c>
      <c r="DM205" s="45" t="e">
        <f t="shared" si="315"/>
        <v>#REF!</v>
      </c>
      <c r="DN205" s="45" t="e">
        <f t="shared" si="316"/>
        <v>#REF!</v>
      </c>
      <c r="DO205" s="45" t="e">
        <f t="shared" si="317"/>
        <v>#REF!</v>
      </c>
      <c r="DP205" s="45" t="e">
        <f t="shared" si="318"/>
        <v>#REF!</v>
      </c>
      <c r="DQ205" s="45" t="e">
        <f t="shared" si="319"/>
        <v>#REF!</v>
      </c>
    </row>
    <row r="206" spans="1:121">
      <c r="A206" s="101">
        <v>205</v>
      </c>
      <c r="B206" s="135" t="e">
        <f t="shared" si="320"/>
        <v>#REF!</v>
      </c>
      <c r="C206" s="136" t="e">
        <f>B206+COUNTIF(B$2:$B206,B206)-1</f>
        <v>#REF!</v>
      </c>
      <c r="D206" s="137" t="str">
        <f>Tables!AI206</f>
        <v>Svalbard &amp; Jan Mayen Islands</v>
      </c>
      <c r="E206" s="138" t="e">
        <f t="shared" si="321"/>
        <v>#REF!</v>
      </c>
      <c r="F206" s="47" t="e">
        <f>SUMIFS(#REF!,#REF!,'Graph Tables'!$D206)</f>
        <v>#REF!</v>
      </c>
      <c r="G206" s="47" t="e">
        <f>SUMIFS(#REF!,#REF!,'Graph Tables'!$D206)</f>
        <v>#REF!</v>
      </c>
      <c r="H206" s="47" t="e">
        <f>SUMIFS(#REF!,#REF!,'Graph Tables'!$D206)</f>
        <v>#REF!</v>
      </c>
      <c r="I206" s="47" t="e">
        <f>SUMIFS(#REF!,#REF!,'Graph Tables'!$D206)</f>
        <v>#REF!</v>
      </c>
      <c r="J206" s="47" t="e">
        <f>SUMIFS(#REF!,#REF!,'Graph Tables'!$D206)</f>
        <v>#REF!</v>
      </c>
      <c r="K206" s="47" t="e">
        <f>SUMIFS(#REF!,#REF!,'Graph Tables'!$D206)</f>
        <v>#REF!</v>
      </c>
      <c r="L206" s="47" t="e">
        <f>SUMIFS(#REF!,#REF!,'Graph Tables'!$D206)</f>
        <v>#REF!</v>
      </c>
      <c r="M206" s="47" t="e">
        <f>SUMIFS(#REF!,#REF!,'Graph Tables'!$D206)</f>
        <v>#REF!</v>
      </c>
      <c r="N206" s="47" t="e">
        <f>SUMIFS(#REF!,#REF!,'Graph Tables'!$D206)</f>
        <v>#REF!</v>
      </c>
      <c r="O206" s="47" t="e">
        <f>SUMIFS(#REF!,#REF!,'Graph Tables'!$D206)</f>
        <v>#REF!</v>
      </c>
      <c r="P206" s="47" t="e">
        <f>SUMIFS(#REF!,#REF!,'Graph Tables'!$D206)</f>
        <v>#REF!</v>
      </c>
      <c r="Q206" s="47" t="e">
        <f>SUMIFS(#REF!,#REF!,'Graph Tables'!$D206)</f>
        <v>#REF!</v>
      </c>
      <c r="R206" s="47" t="e">
        <f>SUMIFS(#REF!,#REF!,'Graph Tables'!$D206)</f>
        <v>#REF!</v>
      </c>
      <c r="S206" s="47" t="e">
        <f>SUMIFS(#REF!,#REF!,'Graph Tables'!$D206)</f>
        <v>#REF!</v>
      </c>
      <c r="T206" s="47" t="e">
        <f>SUMIFS(#REF!,#REF!,'Graph Tables'!$D206)</f>
        <v>#REF!</v>
      </c>
      <c r="U206" s="47" t="e">
        <f>SUMIFS(#REF!,#REF!,'Graph Tables'!$D206)</f>
        <v>#REF!</v>
      </c>
      <c r="V206" s="47" t="e">
        <f>SUMIFS(#REF!,#REF!,'Graph Tables'!$D206)</f>
        <v>#REF!</v>
      </c>
      <c r="W206" s="47" t="e">
        <f>SUMIFS(#REF!,#REF!,'Graph Tables'!$D206)</f>
        <v>#REF!</v>
      </c>
      <c r="X206" s="47" t="e">
        <f>SUMIFS(#REF!,#REF!,'Graph Tables'!$D206)</f>
        <v>#REF!</v>
      </c>
      <c r="Y206" s="47" t="e">
        <f>SUMIFS(#REF!,#REF!,'Graph Tables'!$D206)</f>
        <v>#REF!</v>
      </c>
      <c r="Z206" s="47" t="e">
        <f>SUMIFS(#REF!,#REF!,'Graph Tables'!$D206)</f>
        <v>#REF!</v>
      </c>
      <c r="AA206" s="47" t="e">
        <f>SUMIFS(#REF!,#REF!,'Graph Tables'!$D206)</f>
        <v>#REF!</v>
      </c>
      <c r="AB206" s="47" t="e">
        <f>SUMIFS(#REF!,#REF!,'Graph Tables'!$D206)</f>
        <v>#REF!</v>
      </c>
      <c r="AC206" s="47" t="e">
        <f>SUMIFS(#REF!,#REF!,'Graph Tables'!$D206)</f>
        <v>#REF!</v>
      </c>
      <c r="AD206" s="47"/>
      <c r="AH206" s="47"/>
      <c r="AI206" s="101" t="e">
        <f t="shared" si="322"/>
        <v>#REF!</v>
      </c>
      <c r="AJ206" s="101" t="e">
        <f>AI206+COUNTIF(AI$2:$AI206,AI206)-1</f>
        <v>#REF!</v>
      </c>
      <c r="AK206" s="103" t="str">
        <f t="shared" si="270"/>
        <v>Svalbard &amp; Jan Mayen Islands</v>
      </c>
      <c r="AL206" s="71" t="e">
        <f t="shared" si="323"/>
        <v>#REF!</v>
      </c>
      <c r="AM206" s="45" t="e">
        <f t="shared" si="271"/>
        <v>#REF!</v>
      </c>
      <c r="AN206" s="45" t="e">
        <f t="shared" si="272"/>
        <v>#REF!</v>
      </c>
      <c r="AO206" s="45" t="e">
        <f t="shared" si="273"/>
        <v>#REF!</v>
      </c>
      <c r="AP206" s="45" t="e">
        <f t="shared" si="274"/>
        <v>#REF!</v>
      </c>
      <c r="AQ206" s="45" t="e">
        <f t="shared" si="275"/>
        <v>#REF!</v>
      </c>
      <c r="AR206" s="45" t="e">
        <f t="shared" si="276"/>
        <v>#REF!</v>
      </c>
      <c r="AS206" s="45" t="e">
        <f t="shared" si="277"/>
        <v>#REF!</v>
      </c>
      <c r="AT206" s="45" t="e">
        <f t="shared" si="278"/>
        <v>#REF!</v>
      </c>
      <c r="AU206" s="45" t="e">
        <f t="shared" si="279"/>
        <v>#REF!</v>
      </c>
      <c r="AV206" s="45" t="e">
        <f t="shared" si="280"/>
        <v>#REF!</v>
      </c>
      <c r="AW206" s="45" t="e">
        <f t="shared" si="281"/>
        <v>#REF!</v>
      </c>
      <c r="AX206" s="45" t="e">
        <f t="shared" si="282"/>
        <v>#REF!</v>
      </c>
      <c r="AY206" s="45" t="e">
        <f t="shared" si="283"/>
        <v>#REF!</v>
      </c>
      <c r="AZ206" s="45" t="e">
        <f t="shared" si="284"/>
        <v>#REF!</v>
      </c>
      <c r="BA206" s="45" t="e">
        <f t="shared" si="285"/>
        <v>#REF!</v>
      </c>
      <c r="BB206" s="45" t="e">
        <f t="shared" si="286"/>
        <v>#REF!</v>
      </c>
      <c r="BC206" s="45" t="e">
        <f t="shared" si="287"/>
        <v>#REF!</v>
      </c>
      <c r="BD206" s="45" t="e">
        <f t="shared" si="288"/>
        <v>#REF!</v>
      </c>
      <c r="BE206" s="45" t="e">
        <f t="shared" si="289"/>
        <v>#REF!</v>
      </c>
      <c r="BF206" s="45" t="e">
        <f t="shared" si="290"/>
        <v>#REF!</v>
      </c>
      <c r="BG206" s="45" t="e">
        <f t="shared" si="291"/>
        <v>#REF!</v>
      </c>
      <c r="BH206" s="45" t="e">
        <f t="shared" si="292"/>
        <v>#REF!</v>
      </c>
      <c r="BI206" s="45" t="e">
        <f t="shared" si="293"/>
        <v>#REF!</v>
      </c>
      <c r="BJ206" s="45" t="e">
        <f t="shared" si="294"/>
        <v>#REF!</v>
      </c>
      <c r="BK206" s="45"/>
      <c r="CN206" s="106" t="e">
        <f t="shared" si="324"/>
        <v>#REF!</v>
      </c>
      <c r="CO206" s="106">
        <v>205</v>
      </c>
      <c r="CP206" s="101" t="e">
        <f t="shared" si="325"/>
        <v>#REF!</v>
      </c>
      <c r="CQ206" s="101" t="e">
        <f>CP206+COUNTIF($CP$2:CP206,CP206)-1</f>
        <v>#REF!</v>
      </c>
      <c r="CR206" s="103" t="str">
        <f t="shared" si="295"/>
        <v>Svalbard &amp; Jan Mayen Islands</v>
      </c>
      <c r="CS206" s="71" t="e">
        <f t="shared" si="326"/>
        <v>#REF!</v>
      </c>
      <c r="CT206" s="45" t="e">
        <f t="shared" si="296"/>
        <v>#REF!</v>
      </c>
      <c r="CU206" s="45" t="e">
        <f t="shared" si="297"/>
        <v>#REF!</v>
      </c>
      <c r="CV206" s="45" t="e">
        <f t="shared" si="298"/>
        <v>#REF!</v>
      </c>
      <c r="CW206" s="45" t="e">
        <f t="shared" si="299"/>
        <v>#REF!</v>
      </c>
      <c r="CX206" s="45" t="e">
        <f t="shared" si="300"/>
        <v>#REF!</v>
      </c>
      <c r="CY206" s="45" t="e">
        <f t="shared" si="301"/>
        <v>#REF!</v>
      </c>
      <c r="CZ206" s="45" t="e">
        <f t="shared" si="302"/>
        <v>#REF!</v>
      </c>
      <c r="DA206" s="45" t="e">
        <f t="shared" si="303"/>
        <v>#REF!</v>
      </c>
      <c r="DB206" s="45" t="e">
        <f t="shared" si="304"/>
        <v>#REF!</v>
      </c>
      <c r="DC206" s="45" t="e">
        <f t="shared" si="305"/>
        <v>#REF!</v>
      </c>
      <c r="DD206" s="45" t="e">
        <f t="shared" si="306"/>
        <v>#REF!</v>
      </c>
      <c r="DE206" s="45" t="e">
        <f t="shared" si="307"/>
        <v>#REF!</v>
      </c>
      <c r="DF206" s="45" t="e">
        <f t="shared" si="308"/>
        <v>#REF!</v>
      </c>
      <c r="DG206" s="45" t="e">
        <f t="shared" si="309"/>
        <v>#REF!</v>
      </c>
      <c r="DH206" s="45" t="e">
        <f t="shared" si="310"/>
        <v>#REF!</v>
      </c>
      <c r="DI206" s="45" t="e">
        <f t="shared" si="311"/>
        <v>#REF!</v>
      </c>
      <c r="DJ206" s="45" t="e">
        <f t="shared" si="312"/>
        <v>#REF!</v>
      </c>
      <c r="DK206" s="45" t="e">
        <f t="shared" si="313"/>
        <v>#REF!</v>
      </c>
      <c r="DL206" s="45" t="e">
        <f t="shared" si="314"/>
        <v>#REF!</v>
      </c>
      <c r="DM206" s="45" t="e">
        <f t="shared" si="315"/>
        <v>#REF!</v>
      </c>
      <c r="DN206" s="45" t="e">
        <f t="shared" si="316"/>
        <v>#REF!</v>
      </c>
      <c r="DO206" s="45" t="e">
        <f t="shared" si="317"/>
        <v>#REF!</v>
      </c>
      <c r="DP206" s="45" t="e">
        <f t="shared" si="318"/>
        <v>#REF!</v>
      </c>
      <c r="DQ206" s="45" t="e">
        <f t="shared" si="319"/>
        <v>#REF!</v>
      </c>
    </row>
    <row r="207" spans="1:121">
      <c r="A207" s="101">
        <v>206</v>
      </c>
      <c r="B207" s="135" t="e">
        <f t="shared" si="320"/>
        <v>#REF!</v>
      </c>
      <c r="C207" s="136" t="e">
        <f>B207+COUNTIF(B$2:$B207,B207)-1</f>
        <v>#REF!</v>
      </c>
      <c r="D207" s="137" t="str">
        <f>Tables!AI207</f>
        <v>Swaziland</v>
      </c>
      <c r="E207" s="138" t="e">
        <f t="shared" si="321"/>
        <v>#REF!</v>
      </c>
      <c r="F207" s="47" t="e">
        <f>SUMIFS(#REF!,#REF!,'Graph Tables'!$D207)</f>
        <v>#REF!</v>
      </c>
      <c r="G207" s="47" t="e">
        <f>SUMIFS(#REF!,#REF!,'Graph Tables'!$D207)</f>
        <v>#REF!</v>
      </c>
      <c r="H207" s="47" t="e">
        <f>SUMIFS(#REF!,#REF!,'Graph Tables'!$D207)</f>
        <v>#REF!</v>
      </c>
      <c r="I207" s="47" t="e">
        <f>SUMIFS(#REF!,#REF!,'Graph Tables'!$D207)</f>
        <v>#REF!</v>
      </c>
      <c r="J207" s="47" t="e">
        <f>SUMIFS(#REF!,#REF!,'Graph Tables'!$D207)</f>
        <v>#REF!</v>
      </c>
      <c r="K207" s="47" t="e">
        <f>SUMIFS(#REF!,#REF!,'Graph Tables'!$D207)</f>
        <v>#REF!</v>
      </c>
      <c r="L207" s="47" t="e">
        <f>SUMIFS(#REF!,#REF!,'Graph Tables'!$D207)</f>
        <v>#REF!</v>
      </c>
      <c r="M207" s="47" t="e">
        <f>SUMIFS(#REF!,#REF!,'Graph Tables'!$D207)</f>
        <v>#REF!</v>
      </c>
      <c r="N207" s="47" t="e">
        <f>SUMIFS(#REF!,#REF!,'Graph Tables'!$D207)</f>
        <v>#REF!</v>
      </c>
      <c r="O207" s="47" t="e">
        <f>SUMIFS(#REF!,#REF!,'Graph Tables'!$D207)</f>
        <v>#REF!</v>
      </c>
      <c r="P207" s="47" t="e">
        <f>SUMIFS(#REF!,#REF!,'Graph Tables'!$D207)</f>
        <v>#REF!</v>
      </c>
      <c r="Q207" s="47" t="e">
        <f>SUMIFS(#REF!,#REF!,'Graph Tables'!$D207)</f>
        <v>#REF!</v>
      </c>
      <c r="R207" s="47" t="e">
        <f>SUMIFS(#REF!,#REF!,'Graph Tables'!$D207)</f>
        <v>#REF!</v>
      </c>
      <c r="S207" s="47" t="e">
        <f>SUMIFS(#REF!,#REF!,'Graph Tables'!$D207)</f>
        <v>#REF!</v>
      </c>
      <c r="T207" s="47" t="e">
        <f>SUMIFS(#REF!,#REF!,'Graph Tables'!$D207)</f>
        <v>#REF!</v>
      </c>
      <c r="U207" s="47" t="e">
        <f>SUMIFS(#REF!,#REF!,'Graph Tables'!$D207)</f>
        <v>#REF!</v>
      </c>
      <c r="V207" s="47" t="e">
        <f>SUMIFS(#REF!,#REF!,'Graph Tables'!$D207)</f>
        <v>#REF!</v>
      </c>
      <c r="W207" s="47" t="e">
        <f>SUMIFS(#REF!,#REF!,'Graph Tables'!$D207)</f>
        <v>#REF!</v>
      </c>
      <c r="X207" s="47" t="e">
        <f>SUMIFS(#REF!,#REF!,'Graph Tables'!$D207)</f>
        <v>#REF!</v>
      </c>
      <c r="Y207" s="47" t="e">
        <f>SUMIFS(#REF!,#REF!,'Graph Tables'!$D207)</f>
        <v>#REF!</v>
      </c>
      <c r="Z207" s="47" t="e">
        <f>SUMIFS(#REF!,#REF!,'Graph Tables'!$D207)</f>
        <v>#REF!</v>
      </c>
      <c r="AA207" s="47" t="e">
        <f>SUMIFS(#REF!,#REF!,'Graph Tables'!$D207)</f>
        <v>#REF!</v>
      </c>
      <c r="AB207" s="47" t="e">
        <f>SUMIFS(#REF!,#REF!,'Graph Tables'!$D207)</f>
        <v>#REF!</v>
      </c>
      <c r="AC207" s="47" t="e">
        <f>SUMIFS(#REF!,#REF!,'Graph Tables'!$D207)</f>
        <v>#REF!</v>
      </c>
      <c r="AD207" s="47"/>
      <c r="AH207" s="47"/>
      <c r="AI207" s="101" t="e">
        <f t="shared" si="322"/>
        <v>#REF!</v>
      </c>
      <c r="AJ207" s="101" t="e">
        <f>AI207+COUNTIF(AI$2:$AI207,AI207)-1</f>
        <v>#REF!</v>
      </c>
      <c r="AK207" s="103" t="str">
        <f t="shared" si="270"/>
        <v>Swaziland</v>
      </c>
      <c r="AL207" s="71" t="e">
        <f t="shared" si="323"/>
        <v>#REF!</v>
      </c>
      <c r="AM207" s="45" t="e">
        <f t="shared" si="271"/>
        <v>#REF!</v>
      </c>
      <c r="AN207" s="45" t="e">
        <f t="shared" si="272"/>
        <v>#REF!</v>
      </c>
      <c r="AO207" s="45" t="e">
        <f t="shared" si="273"/>
        <v>#REF!</v>
      </c>
      <c r="AP207" s="45" t="e">
        <f t="shared" si="274"/>
        <v>#REF!</v>
      </c>
      <c r="AQ207" s="45" t="e">
        <f t="shared" si="275"/>
        <v>#REF!</v>
      </c>
      <c r="AR207" s="45" t="e">
        <f t="shared" si="276"/>
        <v>#REF!</v>
      </c>
      <c r="AS207" s="45" t="e">
        <f t="shared" si="277"/>
        <v>#REF!</v>
      </c>
      <c r="AT207" s="45" t="e">
        <f t="shared" si="278"/>
        <v>#REF!</v>
      </c>
      <c r="AU207" s="45" t="e">
        <f t="shared" si="279"/>
        <v>#REF!</v>
      </c>
      <c r="AV207" s="45" t="e">
        <f t="shared" si="280"/>
        <v>#REF!</v>
      </c>
      <c r="AW207" s="45" t="e">
        <f t="shared" si="281"/>
        <v>#REF!</v>
      </c>
      <c r="AX207" s="45" t="e">
        <f t="shared" si="282"/>
        <v>#REF!</v>
      </c>
      <c r="AY207" s="45" t="e">
        <f t="shared" si="283"/>
        <v>#REF!</v>
      </c>
      <c r="AZ207" s="45" t="e">
        <f t="shared" si="284"/>
        <v>#REF!</v>
      </c>
      <c r="BA207" s="45" t="e">
        <f t="shared" si="285"/>
        <v>#REF!</v>
      </c>
      <c r="BB207" s="45" t="e">
        <f t="shared" si="286"/>
        <v>#REF!</v>
      </c>
      <c r="BC207" s="45" t="e">
        <f t="shared" si="287"/>
        <v>#REF!</v>
      </c>
      <c r="BD207" s="45" t="e">
        <f t="shared" si="288"/>
        <v>#REF!</v>
      </c>
      <c r="BE207" s="45" t="e">
        <f t="shared" si="289"/>
        <v>#REF!</v>
      </c>
      <c r="BF207" s="45" t="e">
        <f t="shared" si="290"/>
        <v>#REF!</v>
      </c>
      <c r="BG207" s="45" t="e">
        <f t="shared" si="291"/>
        <v>#REF!</v>
      </c>
      <c r="BH207" s="45" t="e">
        <f t="shared" si="292"/>
        <v>#REF!</v>
      </c>
      <c r="BI207" s="45" t="e">
        <f t="shared" si="293"/>
        <v>#REF!</v>
      </c>
      <c r="BJ207" s="45" t="e">
        <f t="shared" si="294"/>
        <v>#REF!</v>
      </c>
      <c r="BK207" s="45"/>
      <c r="CN207" s="106" t="e">
        <f t="shared" si="324"/>
        <v>#REF!</v>
      </c>
      <c r="CO207" s="106">
        <v>206</v>
      </c>
      <c r="CP207" s="101" t="e">
        <f t="shared" si="325"/>
        <v>#REF!</v>
      </c>
      <c r="CQ207" s="101" t="e">
        <f>CP207+COUNTIF($CP$2:CP207,CP207)-1</f>
        <v>#REF!</v>
      </c>
      <c r="CR207" s="103" t="str">
        <f t="shared" si="295"/>
        <v>Swaziland</v>
      </c>
      <c r="CS207" s="71" t="e">
        <f t="shared" si="326"/>
        <v>#REF!</v>
      </c>
      <c r="CT207" s="45" t="e">
        <f t="shared" si="296"/>
        <v>#REF!</v>
      </c>
      <c r="CU207" s="45" t="e">
        <f t="shared" si="297"/>
        <v>#REF!</v>
      </c>
      <c r="CV207" s="45" t="e">
        <f t="shared" si="298"/>
        <v>#REF!</v>
      </c>
      <c r="CW207" s="45" t="e">
        <f t="shared" si="299"/>
        <v>#REF!</v>
      </c>
      <c r="CX207" s="45" t="e">
        <f t="shared" si="300"/>
        <v>#REF!</v>
      </c>
      <c r="CY207" s="45" t="e">
        <f t="shared" si="301"/>
        <v>#REF!</v>
      </c>
      <c r="CZ207" s="45" t="e">
        <f t="shared" si="302"/>
        <v>#REF!</v>
      </c>
      <c r="DA207" s="45" t="e">
        <f t="shared" si="303"/>
        <v>#REF!</v>
      </c>
      <c r="DB207" s="45" t="e">
        <f t="shared" si="304"/>
        <v>#REF!</v>
      </c>
      <c r="DC207" s="45" t="e">
        <f t="shared" si="305"/>
        <v>#REF!</v>
      </c>
      <c r="DD207" s="45" t="e">
        <f t="shared" si="306"/>
        <v>#REF!</v>
      </c>
      <c r="DE207" s="45" t="e">
        <f t="shared" si="307"/>
        <v>#REF!</v>
      </c>
      <c r="DF207" s="45" t="e">
        <f t="shared" si="308"/>
        <v>#REF!</v>
      </c>
      <c r="DG207" s="45" t="e">
        <f t="shared" si="309"/>
        <v>#REF!</v>
      </c>
      <c r="DH207" s="45" t="e">
        <f t="shared" si="310"/>
        <v>#REF!</v>
      </c>
      <c r="DI207" s="45" t="e">
        <f t="shared" si="311"/>
        <v>#REF!</v>
      </c>
      <c r="DJ207" s="45" t="e">
        <f t="shared" si="312"/>
        <v>#REF!</v>
      </c>
      <c r="DK207" s="45" t="e">
        <f t="shared" si="313"/>
        <v>#REF!</v>
      </c>
      <c r="DL207" s="45" t="e">
        <f t="shared" si="314"/>
        <v>#REF!</v>
      </c>
      <c r="DM207" s="45" t="e">
        <f t="shared" si="315"/>
        <v>#REF!</v>
      </c>
      <c r="DN207" s="45" t="e">
        <f t="shared" si="316"/>
        <v>#REF!</v>
      </c>
      <c r="DO207" s="45" t="e">
        <f t="shared" si="317"/>
        <v>#REF!</v>
      </c>
      <c r="DP207" s="45" t="e">
        <f t="shared" si="318"/>
        <v>#REF!</v>
      </c>
      <c r="DQ207" s="45" t="e">
        <f t="shared" si="319"/>
        <v>#REF!</v>
      </c>
    </row>
    <row r="208" spans="1:121">
      <c r="A208" s="101">
        <v>207</v>
      </c>
      <c r="B208" s="135" t="e">
        <f t="shared" si="320"/>
        <v>#REF!</v>
      </c>
      <c r="C208" s="136" t="e">
        <f>B208+COUNTIF(B$2:$B208,B208)-1</f>
        <v>#REF!</v>
      </c>
      <c r="D208" s="137" t="str">
        <f>Tables!AI208</f>
        <v>Sweden</v>
      </c>
      <c r="E208" s="138" t="e">
        <f t="shared" si="321"/>
        <v>#REF!</v>
      </c>
      <c r="F208" s="47" t="e">
        <f>SUMIFS(#REF!,#REF!,'Graph Tables'!$D208)</f>
        <v>#REF!</v>
      </c>
      <c r="G208" s="47" t="e">
        <f>SUMIFS(#REF!,#REF!,'Graph Tables'!$D208)</f>
        <v>#REF!</v>
      </c>
      <c r="H208" s="47" t="e">
        <f>SUMIFS(#REF!,#REF!,'Graph Tables'!$D208)</f>
        <v>#REF!</v>
      </c>
      <c r="I208" s="47" t="e">
        <f>SUMIFS(#REF!,#REF!,'Graph Tables'!$D208)</f>
        <v>#REF!</v>
      </c>
      <c r="J208" s="47" t="e">
        <f>SUMIFS(#REF!,#REF!,'Graph Tables'!$D208)</f>
        <v>#REF!</v>
      </c>
      <c r="K208" s="47" t="e">
        <f>SUMIFS(#REF!,#REF!,'Graph Tables'!$D208)</f>
        <v>#REF!</v>
      </c>
      <c r="L208" s="47" t="e">
        <f>SUMIFS(#REF!,#REF!,'Graph Tables'!$D208)</f>
        <v>#REF!</v>
      </c>
      <c r="M208" s="47" t="e">
        <f>SUMIFS(#REF!,#REF!,'Graph Tables'!$D208)</f>
        <v>#REF!</v>
      </c>
      <c r="N208" s="47" t="e">
        <f>SUMIFS(#REF!,#REF!,'Graph Tables'!$D208)</f>
        <v>#REF!</v>
      </c>
      <c r="O208" s="47" t="e">
        <f>SUMIFS(#REF!,#REF!,'Graph Tables'!$D208)</f>
        <v>#REF!</v>
      </c>
      <c r="P208" s="47" t="e">
        <f>SUMIFS(#REF!,#REF!,'Graph Tables'!$D208)</f>
        <v>#REF!</v>
      </c>
      <c r="Q208" s="47" t="e">
        <f>SUMIFS(#REF!,#REF!,'Graph Tables'!$D208)</f>
        <v>#REF!</v>
      </c>
      <c r="R208" s="47" t="e">
        <f>SUMIFS(#REF!,#REF!,'Graph Tables'!$D208)</f>
        <v>#REF!</v>
      </c>
      <c r="S208" s="47" t="e">
        <f>SUMIFS(#REF!,#REF!,'Graph Tables'!$D208)</f>
        <v>#REF!</v>
      </c>
      <c r="T208" s="47" t="e">
        <f>SUMIFS(#REF!,#REF!,'Graph Tables'!$D208)</f>
        <v>#REF!</v>
      </c>
      <c r="U208" s="47" t="e">
        <f>SUMIFS(#REF!,#REF!,'Graph Tables'!$D208)</f>
        <v>#REF!</v>
      </c>
      <c r="V208" s="47" t="e">
        <f>SUMIFS(#REF!,#REF!,'Graph Tables'!$D208)</f>
        <v>#REF!</v>
      </c>
      <c r="W208" s="47" t="e">
        <f>SUMIFS(#REF!,#REF!,'Graph Tables'!$D208)</f>
        <v>#REF!</v>
      </c>
      <c r="X208" s="47" t="e">
        <f>SUMIFS(#REF!,#REF!,'Graph Tables'!$D208)</f>
        <v>#REF!</v>
      </c>
      <c r="Y208" s="47" t="e">
        <f>SUMIFS(#REF!,#REF!,'Graph Tables'!$D208)</f>
        <v>#REF!</v>
      </c>
      <c r="Z208" s="47" t="e">
        <f>SUMIFS(#REF!,#REF!,'Graph Tables'!$D208)</f>
        <v>#REF!</v>
      </c>
      <c r="AA208" s="47" t="e">
        <f>SUMIFS(#REF!,#REF!,'Graph Tables'!$D208)</f>
        <v>#REF!</v>
      </c>
      <c r="AB208" s="47" t="e">
        <f>SUMIFS(#REF!,#REF!,'Graph Tables'!$D208)</f>
        <v>#REF!</v>
      </c>
      <c r="AC208" s="47" t="e">
        <f>SUMIFS(#REF!,#REF!,'Graph Tables'!$D208)</f>
        <v>#REF!</v>
      </c>
      <c r="AD208" s="47"/>
      <c r="AH208" s="47"/>
      <c r="AI208" s="101" t="e">
        <f t="shared" si="322"/>
        <v>#REF!</v>
      </c>
      <c r="AJ208" s="101" t="e">
        <f>AI208+COUNTIF(AI$2:$AI208,AI208)-1</f>
        <v>#REF!</v>
      </c>
      <c r="AK208" s="103" t="str">
        <f t="shared" si="270"/>
        <v>Sweden</v>
      </c>
      <c r="AL208" s="71" t="e">
        <f t="shared" si="323"/>
        <v>#REF!</v>
      </c>
      <c r="AM208" s="45" t="e">
        <f t="shared" si="271"/>
        <v>#REF!</v>
      </c>
      <c r="AN208" s="45" t="e">
        <f t="shared" si="272"/>
        <v>#REF!</v>
      </c>
      <c r="AO208" s="45" t="e">
        <f t="shared" si="273"/>
        <v>#REF!</v>
      </c>
      <c r="AP208" s="45" t="e">
        <f t="shared" si="274"/>
        <v>#REF!</v>
      </c>
      <c r="AQ208" s="45" t="e">
        <f t="shared" si="275"/>
        <v>#REF!</v>
      </c>
      <c r="AR208" s="45" t="e">
        <f t="shared" si="276"/>
        <v>#REF!</v>
      </c>
      <c r="AS208" s="45" t="e">
        <f t="shared" si="277"/>
        <v>#REF!</v>
      </c>
      <c r="AT208" s="45" t="e">
        <f t="shared" si="278"/>
        <v>#REF!</v>
      </c>
      <c r="AU208" s="45" t="e">
        <f t="shared" si="279"/>
        <v>#REF!</v>
      </c>
      <c r="AV208" s="45" t="e">
        <f t="shared" si="280"/>
        <v>#REF!</v>
      </c>
      <c r="AW208" s="45" t="e">
        <f t="shared" si="281"/>
        <v>#REF!</v>
      </c>
      <c r="AX208" s="45" t="e">
        <f t="shared" si="282"/>
        <v>#REF!</v>
      </c>
      <c r="AY208" s="45" t="e">
        <f t="shared" si="283"/>
        <v>#REF!</v>
      </c>
      <c r="AZ208" s="45" t="e">
        <f t="shared" si="284"/>
        <v>#REF!</v>
      </c>
      <c r="BA208" s="45" t="e">
        <f t="shared" si="285"/>
        <v>#REF!</v>
      </c>
      <c r="BB208" s="45" t="e">
        <f t="shared" si="286"/>
        <v>#REF!</v>
      </c>
      <c r="BC208" s="45" t="e">
        <f t="shared" si="287"/>
        <v>#REF!</v>
      </c>
      <c r="BD208" s="45" t="e">
        <f t="shared" si="288"/>
        <v>#REF!</v>
      </c>
      <c r="BE208" s="45" t="e">
        <f t="shared" si="289"/>
        <v>#REF!</v>
      </c>
      <c r="BF208" s="45" t="e">
        <f t="shared" si="290"/>
        <v>#REF!</v>
      </c>
      <c r="BG208" s="45" t="e">
        <f t="shared" si="291"/>
        <v>#REF!</v>
      </c>
      <c r="BH208" s="45" t="e">
        <f t="shared" si="292"/>
        <v>#REF!</v>
      </c>
      <c r="BI208" s="45" t="e">
        <f t="shared" si="293"/>
        <v>#REF!</v>
      </c>
      <c r="BJ208" s="45" t="e">
        <f t="shared" si="294"/>
        <v>#REF!</v>
      </c>
      <c r="BK208" s="45"/>
      <c r="CN208" s="106" t="e">
        <f t="shared" si="324"/>
        <v>#REF!</v>
      </c>
      <c r="CO208" s="106">
        <v>207</v>
      </c>
      <c r="CP208" s="101" t="e">
        <f t="shared" si="325"/>
        <v>#REF!</v>
      </c>
      <c r="CQ208" s="101" t="e">
        <f>CP208+COUNTIF($CP$2:CP208,CP208)-1</f>
        <v>#REF!</v>
      </c>
      <c r="CR208" s="103" t="str">
        <f t="shared" si="295"/>
        <v>Sweden</v>
      </c>
      <c r="CS208" s="71" t="e">
        <f t="shared" si="326"/>
        <v>#REF!</v>
      </c>
      <c r="CT208" s="45" t="e">
        <f t="shared" si="296"/>
        <v>#REF!</v>
      </c>
      <c r="CU208" s="45" t="e">
        <f t="shared" si="297"/>
        <v>#REF!</v>
      </c>
      <c r="CV208" s="45" t="e">
        <f t="shared" si="298"/>
        <v>#REF!</v>
      </c>
      <c r="CW208" s="45" t="e">
        <f t="shared" si="299"/>
        <v>#REF!</v>
      </c>
      <c r="CX208" s="45" t="e">
        <f t="shared" si="300"/>
        <v>#REF!</v>
      </c>
      <c r="CY208" s="45" t="e">
        <f t="shared" si="301"/>
        <v>#REF!</v>
      </c>
      <c r="CZ208" s="45" t="e">
        <f t="shared" si="302"/>
        <v>#REF!</v>
      </c>
      <c r="DA208" s="45" t="e">
        <f t="shared" si="303"/>
        <v>#REF!</v>
      </c>
      <c r="DB208" s="45" t="e">
        <f t="shared" si="304"/>
        <v>#REF!</v>
      </c>
      <c r="DC208" s="45" t="e">
        <f t="shared" si="305"/>
        <v>#REF!</v>
      </c>
      <c r="DD208" s="45" t="e">
        <f t="shared" si="306"/>
        <v>#REF!</v>
      </c>
      <c r="DE208" s="45" t="e">
        <f t="shared" si="307"/>
        <v>#REF!</v>
      </c>
      <c r="DF208" s="45" t="e">
        <f t="shared" si="308"/>
        <v>#REF!</v>
      </c>
      <c r="DG208" s="45" t="e">
        <f t="shared" si="309"/>
        <v>#REF!</v>
      </c>
      <c r="DH208" s="45" t="e">
        <f t="shared" si="310"/>
        <v>#REF!</v>
      </c>
      <c r="DI208" s="45" t="e">
        <f t="shared" si="311"/>
        <v>#REF!</v>
      </c>
      <c r="DJ208" s="45" t="e">
        <f t="shared" si="312"/>
        <v>#REF!</v>
      </c>
      <c r="DK208" s="45" t="e">
        <f t="shared" si="313"/>
        <v>#REF!</v>
      </c>
      <c r="DL208" s="45" t="e">
        <f t="shared" si="314"/>
        <v>#REF!</v>
      </c>
      <c r="DM208" s="45" t="e">
        <f t="shared" si="315"/>
        <v>#REF!</v>
      </c>
      <c r="DN208" s="45" t="e">
        <f t="shared" si="316"/>
        <v>#REF!</v>
      </c>
      <c r="DO208" s="45" t="e">
        <f t="shared" si="317"/>
        <v>#REF!</v>
      </c>
      <c r="DP208" s="45" t="e">
        <f t="shared" si="318"/>
        <v>#REF!</v>
      </c>
      <c r="DQ208" s="45" t="e">
        <f t="shared" si="319"/>
        <v>#REF!</v>
      </c>
    </row>
    <row r="209" spans="1:121">
      <c r="A209" s="101">
        <v>208</v>
      </c>
      <c r="B209" s="135" t="e">
        <f t="shared" si="320"/>
        <v>#REF!</v>
      </c>
      <c r="C209" s="136" t="e">
        <f>B209+COUNTIF(B$2:$B209,B209)-1</f>
        <v>#REF!</v>
      </c>
      <c r="D209" s="137" t="str">
        <f>Tables!AI209</f>
        <v>Switzerland</v>
      </c>
      <c r="E209" s="138" t="e">
        <f t="shared" si="321"/>
        <v>#REF!</v>
      </c>
      <c r="F209" s="47" t="e">
        <f>SUMIFS(#REF!,#REF!,'Graph Tables'!$D209)</f>
        <v>#REF!</v>
      </c>
      <c r="G209" s="47" t="e">
        <f>SUMIFS(#REF!,#REF!,'Graph Tables'!$D209)</f>
        <v>#REF!</v>
      </c>
      <c r="H209" s="47" t="e">
        <f>SUMIFS(#REF!,#REF!,'Graph Tables'!$D209)</f>
        <v>#REF!</v>
      </c>
      <c r="I209" s="47" t="e">
        <f>SUMIFS(#REF!,#REF!,'Graph Tables'!$D209)</f>
        <v>#REF!</v>
      </c>
      <c r="J209" s="47" t="e">
        <f>SUMIFS(#REF!,#REF!,'Graph Tables'!$D209)</f>
        <v>#REF!</v>
      </c>
      <c r="K209" s="47" t="e">
        <f>SUMIFS(#REF!,#REF!,'Graph Tables'!$D209)</f>
        <v>#REF!</v>
      </c>
      <c r="L209" s="47" t="e">
        <f>SUMIFS(#REF!,#REF!,'Graph Tables'!$D209)</f>
        <v>#REF!</v>
      </c>
      <c r="M209" s="47" t="e">
        <f>SUMIFS(#REF!,#REF!,'Graph Tables'!$D209)</f>
        <v>#REF!</v>
      </c>
      <c r="N209" s="47" t="e">
        <f>SUMIFS(#REF!,#REF!,'Graph Tables'!$D209)</f>
        <v>#REF!</v>
      </c>
      <c r="O209" s="47" t="e">
        <f>SUMIFS(#REF!,#REF!,'Graph Tables'!$D209)</f>
        <v>#REF!</v>
      </c>
      <c r="P209" s="47" t="e">
        <f>SUMIFS(#REF!,#REF!,'Graph Tables'!$D209)</f>
        <v>#REF!</v>
      </c>
      <c r="Q209" s="47" t="e">
        <f>SUMIFS(#REF!,#REF!,'Graph Tables'!$D209)</f>
        <v>#REF!</v>
      </c>
      <c r="R209" s="47" t="e">
        <f>SUMIFS(#REF!,#REF!,'Graph Tables'!$D209)</f>
        <v>#REF!</v>
      </c>
      <c r="S209" s="47" t="e">
        <f>SUMIFS(#REF!,#REF!,'Graph Tables'!$D209)</f>
        <v>#REF!</v>
      </c>
      <c r="T209" s="47" t="e">
        <f>SUMIFS(#REF!,#REF!,'Graph Tables'!$D209)</f>
        <v>#REF!</v>
      </c>
      <c r="U209" s="47" t="e">
        <f>SUMIFS(#REF!,#REF!,'Graph Tables'!$D209)</f>
        <v>#REF!</v>
      </c>
      <c r="V209" s="47" t="e">
        <f>SUMIFS(#REF!,#REF!,'Graph Tables'!$D209)</f>
        <v>#REF!</v>
      </c>
      <c r="W209" s="47" t="e">
        <f>SUMIFS(#REF!,#REF!,'Graph Tables'!$D209)</f>
        <v>#REF!</v>
      </c>
      <c r="X209" s="47" t="e">
        <f>SUMIFS(#REF!,#REF!,'Graph Tables'!$D209)</f>
        <v>#REF!</v>
      </c>
      <c r="Y209" s="47" t="e">
        <f>SUMIFS(#REF!,#REF!,'Graph Tables'!$D209)</f>
        <v>#REF!</v>
      </c>
      <c r="Z209" s="47" t="e">
        <f>SUMIFS(#REF!,#REF!,'Graph Tables'!$D209)</f>
        <v>#REF!</v>
      </c>
      <c r="AA209" s="47" t="e">
        <f>SUMIFS(#REF!,#REF!,'Graph Tables'!$D209)</f>
        <v>#REF!</v>
      </c>
      <c r="AB209" s="47" t="e">
        <f>SUMIFS(#REF!,#REF!,'Graph Tables'!$D209)</f>
        <v>#REF!</v>
      </c>
      <c r="AC209" s="47" t="e">
        <f>SUMIFS(#REF!,#REF!,'Graph Tables'!$D209)</f>
        <v>#REF!</v>
      </c>
      <c r="AD209" s="47"/>
      <c r="AH209" s="47"/>
      <c r="AI209" s="101" t="e">
        <f t="shared" si="322"/>
        <v>#REF!</v>
      </c>
      <c r="AJ209" s="101" t="e">
        <f>AI209+COUNTIF(AI$2:$AI209,AI209)-1</f>
        <v>#REF!</v>
      </c>
      <c r="AK209" s="103" t="str">
        <f t="shared" si="270"/>
        <v>Switzerland</v>
      </c>
      <c r="AL209" s="71" t="e">
        <f t="shared" si="323"/>
        <v>#REF!</v>
      </c>
      <c r="AM209" s="45" t="e">
        <f t="shared" si="271"/>
        <v>#REF!</v>
      </c>
      <c r="AN209" s="45" t="e">
        <f t="shared" si="272"/>
        <v>#REF!</v>
      </c>
      <c r="AO209" s="45" t="e">
        <f t="shared" si="273"/>
        <v>#REF!</v>
      </c>
      <c r="AP209" s="45" t="e">
        <f t="shared" si="274"/>
        <v>#REF!</v>
      </c>
      <c r="AQ209" s="45" t="e">
        <f t="shared" si="275"/>
        <v>#REF!</v>
      </c>
      <c r="AR209" s="45" t="e">
        <f t="shared" si="276"/>
        <v>#REF!</v>
      </c>
      <c r="AS209" s="45" t="e">
        <f t="shared" si="277"/>
        <v>#REF!</v>
      </c>
      <c r="AT209" s="45" t="e">
        <f t="shared" si="278"/>
        <v>#REF!</v>
      </c>
      <c r="AU209" s="45" t="e">
        <f t="shared" si="279"/>
        <v>#REF!</v>
      </c>
      <c r="AV209" s="45" t="e">
        <f t="shared" si="280"/>
        <v>#REF!</v>
      </c>
      <c r="AW209" s="45" t="e">
        <f t="shared" si="281"/>
        <v>#REF!</v>
      </c>
      <c r="AX209" s="45" t="e">
        <f t="shared" si="282"/>
        <v>#REF!</v>
      </c>
      <c r="AY209" s="45" t="e">
        <f t="shared" si="283"/>
        <v>#REF!</v>
      </c>
      <c r="AZ209" s="45" t="e">
        <f t="shared" si="284"/>
        <v>#REF!</v>
      </c>
      <c r="BA209" s="45" t="e">
        <f t="shared" si="285"/>
        <v>#REF!</v>
      </c>
      <c r="BB209" s="45" t="e">
        <f t="shared" si="286"/>
        <v>#REF!</v>
      </c>
      <c r="BC209" s="45" t="e">
        <f t="shared" si="287"/>
        <v>#REF!</v>
      </c>
      <c r="BD209" s="45" t="e">
        <f t="shared" si="288"/>
        <v>#REF!</v>
      </c>
      <c r="BE209" s="45" t="e">
        <f t="shared" si="289"/>
        <v>#REF!</v>
      </c>
      <c r="BF209" s="45" t="e">
        <f t="shared" si="290"/>
        <v>#REF!</v>
      </c>
      <c r="BG209" s="45" t="e">
        <f t="shared" si="291"/>
        <v>#REF!</v>
      </c>
      <c r="BH209" s="45" t="e">
        <f t="shared" si="292"/>
        <v>#REF!</v>
      </c>
      <c r="BI209" s="45" t="e">
        <f t="shared" si="293"/>
        <v>#REF!</v>
      </c>
      <c r="BJ209" s="45" t="e">
        <f t="shared" si="294"/>
        <v>#REF!</v>
      </c>
      <c r="BK209" s="45"/>
      <c r="CN209" s="106" t="e">
        <f t="shared" si="324"/>
        <v>#REF!</v>
      </c>
      <c r="CO209" s="106">
        <v>208</v>
      </c>
      <c r="CP209" s="101" t="e">
        <f t="shared" si="325"/>
        <v>#REF!</v>
      </c>
      <c r="CQ209" s="101" t="e">
        <f>CP209+COUNTIF($CP$2:CP209,CP209)-1</f>
        <v>#REF!</v>
      </c>
      <c r="CR209" s="103" t="str">
        <f t="shared" si="295"/>
        <v>Switzerland</v>
      </c>
      <c r="CS209" s="71" t="e">
        <f t="shared" si="326"/>
        <v>#REF!</v>
      </c>
      <c r="CT209" s="45" t="e">
        <f t="shared" si="296"/>
        <v>#REF!</v>
      </c>
      <c r="CU209" s="45" t="e">
        <f t="shared" si="297"/>
        <v>#REF!</v>
      </c>
      <c r="CV209" s="45" t="e">
        <f t="shared" si="298"/>
        <v>#REF!</v>
      </c>
      <c r="CW209" s="45" t="e">
        <f t="shared" si="299"/>
        <v>#REF!</v>
      </c>
      <c r="CX209" s="45" t="e">
        <f t="shared" si="300"/>
        <v>#REF!</v>
      </c>
      <c r="CY209" s="45" t="e">
        <f t="shared" si="301"/>
        <v>#REF!</v>
      </c>
      <c r="CZ209" s="45" t="e">
        <f t="shared" si="302"/>
        <v>#REF!</v>
      </c>
      <c r="DA209" s="45" t="e">
        <f t="shared" si="303"/>
        <v>#REF!</v>
      </c>
      <c r="DB209" s="45" t="e">
        <f t="shared" si="304"/>
        <v>#REF!</v>
      </c>
      <c r="DC209" s="45" t="e">
        <f t="shared" si="305"/>
        <v>#REF!</v>
      </c>
      <c r="DD209" s="45" t="e">
        <f t="shared" si="306"/>
        <v>#REF!</v>
      </c>
      <c r="DE209" s="45" t="e">
        <f t="shared" si="307"/>
        <v>#REF!</v>
      </c>
      <c r="DF209" s="45" t="e">
        <f t="shared" si="308"/>
        <v>#REF!</v>
      </c>
      <c r="DG209" s="45" t="e">
        <f t="shared" si="309"/>
        <v>#REF!</v>
      </c>
      <c r="DH209" s="45" t="e">
        <f t="shared" si="310"/>
        <v>#REF!</v>
      </c>
      <c r="DI209" s="45" t="e">
        <f t="shared" si="311"/>
        <v>#REF!</v>
      </c>
      <c r="DJ209" s="45" t="e">
        <f t="shared" si="312"/>
        <v>#REF!</v>
      </c>
      <c r="DK209" s="45" t="e">
        <f t="shared" si="313"/>
        <v>#REF!</v>
      </c>
      <c r="DL209" s="45" t="e">
        <f t="shared" si="314"/>
        <v>#REF!</v>
      </c>
      <c r="DM209" s="45" t="e">
        <f t="shared" si="315"/>
        <v>#REF!</v>
      </c>
      <c r="DN209" s="45" t="e">
        <f t="shared" si="316"/>
        <v>#REF!</v>
      </c>
      <c r="DO209" s="45" t="e">
        <f t="shared" si="317"/>
        <v>#REF!</v>
      </c>
      <c r="DP209" s="45" t="e">
        <f t="shared" si="318"/>
        <v>#REF!</v>
      </c>
      <c r="DQ209" s="45" t="e">
        <f t="shared" si="319"/>
        <v>#REF!</v>
      </c>
    </row>
    <row r="210" spans="1:121">
      <c r="A210" s="101">
        <v>209</v>
      </c>
      <c r="B210" s="135" t="e">
        <f t="shared" si="320"/>
        <v>#REF!</v>
      </c>
      <c r="C210" s="136" t="e">
        <f>B210+COUNTIF(B$2:$B210,B210)-1</f>
        <v>#REF!</v>
      </c>
      <c r="D210" s="137" t="str">
        <f>Tables!AI210</f>
        <v>Syrian Arab Republic</v>
      </c>
      <c r="E210" s="138" t="e">
        <f t="shared" si="321"/>
        <v>#REF!</v>
      </c>
      <c r="F210" s="47" t="e">
        <f>SUMIFS(#REF!,#REF!,'Graph Tables'!$D210)</f>
        <v>#REF!</v>
      </c>
      <c r="G210" s="47" t="e">
        <f>SUMIFS(#REF!,#REF!,'Graph Tables'!$D210)</f>
        <v>#REF!</v>
      </c>
      <c r="H210" s="47" t="e">
        <f>SUMIFS(#REF!,#REF!,'Graph Tables'!$D210)</f>
        <v>#REF!</v>
      </c>
      <c r="I210" s="47" t="e">
        <f>SUMIFS(#REF!,#REF!,'Graph Tables'!$D210)</f>
        <v>#REF!</v>
      </c>
      <c r="J210" s="47" t="e">
        <f>SUMIFS(#REF!,#REF!,'Graph Tables'!$D210)</f>
        <v>#REF!</v>
      </c>
      <c r="K210" s="47" t="e">
        <f>SUMIFS(#REF!,#REF!,'Graph Tables'!$D210)</f>
        <v>#REF!</v>
      </c>
      <c r="L210" s="47" t="e">
        <f>SUMIFS(#REF!,#REF!,'Graph Tables'!$D210)</f>
        <v>#REF!</v>
      </c>
      <c r="M210" s="47" t="e">
        <f>SUMIFS(#REF!,#REF!,'Graph Tables'!$D210)</f>
        <v>#REF!</v>
      </c>
      <c r="N210" s="47" t="e">
        <f>SUMIFS(#REF!,#REF!,'Graph Tables'!$D210)</f>
        <v>#REF!</v>
      </c>
      <c r="O210" s="47" t="e">
        <f>SUMIFS(#REF!,#REF!,'Graph Tables'!$D210)</f>
        <v>#REF!</v>
      </c>
      <c r="P210" s="47" t="e">
        <f>SUMIFS(#REF!,#REF!,'Graph Tables'!$D210)</f>
        <v>#REF!</v>
      </c>
      <c r="Q210" s="47" t="e">
        <f>SUMIFS(#REF!,#REF!,'Graph Tables'!$D210)</f>
        <v>#REF!</v>
      </c>
      <c r="R210" s="47" t="e">
        <f>SUMIFS(#REF!,#REF!,'Graph Tables'!$D210)</f>
        <v>#REF!</v>
      </c>
      <c r="S210" s="47" t="e">
        <f>SUMIFS(#REF!,#REF!,'Graph Tables'!$D210)</f>
        <v>#REF!</v>
      </c>
      <c r="T210" s="47" t="e">
        <f>SUMIFS(#REF!,#REF!,'Graph Tables'!$D210)</f>
        <v>#REF!</v>
      </c>
      <c r="U210" s="47" t="e">
        <f>SUMIFS(#REF!,#REF!,'Graph Tables'!$D210)</f>
        <v>#REF!</v>
      </c>
      <c r="V210" s="47" t="e">
        <f>SUMIFS(#REF!,#REF!,'Graph Tables'!$D210)</f>
        <v>#REF!</v>
      </c>
      <c r="W210" s="47" t="e">
        <f>SUMIFS(#REF!,#REF!,'Graph Tables'!$D210)</f>
        <v>#REF!</v>
      </c>
      <c r="X210" s="47" t="e">
        <f>SUMIFS(#REF!,#REF!,'Graph Tables'!$D210)</f>
        <v>#REF!</v>
      </c>
      <c r="Y210" s="47" t="e">
        <f>SUMIFS(#REF!,#REF!,'Graph Tables'!$D210)</f>
        <v>#REF!</v>
      </c>
      <c r="Z210" s="47" t="e">
        <f>SUMIFS(#REF!,#REF!,'Graph Tables'!$D210)</f>
        <v>#REF!</v>
      </c>
      <c r="AA210" s="47" t="e">
        <f>SUMIFS(#REF!,#REF!,'Graph Tables'!$D210)</f>
        <v>#REF!</v>
      </c>
      <c r="AB210" s="47" t="e">
        <f>SUMIFS(#REF!,#REF!,'Graph Tables'!$D210)</f>
        <v>#REF!</v>
      </c>
      <c r="AC210" s="47" t="e">
        <f>SUMIFS(#REF!,#REF!,'Graph Tables'!$D210)</f>
        <v>#REF!</v>
      </c>
      <c r="AD210" s="47"/>
      <c r="AH210" s="47"/>
      <c r="AI210" s="101" t="e">
        <f t="shared" si="322"/>
        <v>#REF!</v>
      </c>
      <c r="AJ210" s="101" t="e">
        <f>AI210+COUNTIF(AI$2:$AI210,AI210)-1</f>
        <v>#REF!</v>
      </c>
      <c r="AK210" s="103" t="str">
        <f t="shared" si="270"/>
        <v>Syrian Arab Republic</v>
      </c>
      <c r="AL210" s="71" t="e">
        <f t="shared" si="323"/>
        <v>#REF!</v>
      </c>
      <c r="AM210" s="45" t="e">
        <f t="shared" si="271"/>
        <v>#REF!</v>
      </c>
      <c r="AN210" s="45" t="e">
        <f t="shared" si="272"/>
        <v>#REF!</v>
      </c>
      <c r="AO210" s="45" t="e">
        <f t="shared" si="273"/>
        <v>#REF!</v>
      </c>
      <c r="AP210" s="45" t="e">
        <f t="shared" si="274"/>
        <v>#REF!</v>
      </c>
      <c r="AQ210" s="45" t="e">
        <f t="shared" si="275"/>
        <v>#REF!</v>
      </c>
      <c r="AR210" s="45" t="e">
        <f t="shared" si="276"/>
        <v>#REF!</v>
      </c>
      <c r="AS210" s="45" t="e">
        <f t="shared" si="277"/>
        <v>#REF!</v>
      </c>
      <c r="AT210" s="45" t="e">
        <f t="shared" si="278"/>
        <v>#REF!</v>
      </c>
      <c r="AU210" s="45" t="e">
        <f t="shared" si="279"/>
        <v>#REF!</v>
      </c>
      <c r="AV210" s="45" t="e">
        <f t="shared" si="280"/>
        <v>#REF!</v>
      </c>
      <c r="AW210" s="45" t="e">
        <f t="shared" si="281"/>
        <v>#REF!</v>
      </c>
      <c r="AX210" s="45" t="e">
        <f t="shared" si="282"/>
        <v>#REF!</v>
      </c>
      <c r="AY210" s="45" t="e">
        <f t="shared" si="283"/>
        <v>#REF!</v>
      </c>
      <c r="AZ210" s="45" t="e">
        <f t="shared" si="284"/>
        <v>#REF!</v>
      </c>
      <c r="BA210" s="45" t="e">
        <f t="shared" si="285"/>
        <v>#REF!</v>
      </c>
      <c r="BB210" s="45" t="e">
        <f t="shared" si="286"/>
        <v>#REF!</v>
      </c>
      <c r="BC210" s="45" t="e">
        <f t="shared" si="287"/>
        <v>#REF!</v>
      </c>
      <c r="BD210" s="45" t="e">
        <f t="shared" si="288"/>
        <v>#REF!</v>
      </c>
      <c r="BE210" s="45" t="e">
        <f t="shared" si="289"/>
        <v>#REF!</v>
      </c>
      <c r="BF210" s="45" t="e">
        <f t="shared" si="290"/>
        <v>#REF!</v>
      </c>
      <c r="BG210" s="45" t="e">
        <f t="shared" si="291"/>
        <v>#REF!</v>
      </c>
      <c r="BH210" s="45" t="e">
        <f t="shared" si="292"/>
        <v>#REF!</v>
      </c>
      <c r="BI210" s="45" t="e">
        <f t="shared" si="293"/>
        <v>#REF!</v>
      </c>
      <c r="BJ210" s="45" t="e">
        <f t="shared" si="294"/>
        <v>#REF!</v>
      </c>
      <c r="BK210" s="45"/>
      <c r="CN210" s="106" t="e">
        <f t="shared" si="324"/>
        <v>#REF!</v>
      </c>
      <c r="CO210" s="106">
        <v>209</v>
      </c>
      <c r="CP210" s="101" t="e">
        <f t="shared" si="325"/>
        <v>#REF!</v>
      </c>
      <c r="CQ210" s="101" t="e">
        <f>CP210+COUNTIF($CP$2:CP210,CP210)-1</f>
        <v>#REF!</v>
      </c>
      <c r="CR210" s="103" t="str">
        <f t="shared" si="295"/>
        <v>Syrian Arab Republic</v>
      </c>
      <c r="CS210" s="71" t="e">
        <f t="shared" si="326"/>
        <v>#REF!</v>
      </c>
      <c r="CT210" s="45" t="e">
        <f t="shared" si="296"/>
        <v>#REF!</v>
      </c>
      <c r="CU210" s="45" t="e">
        <f t="shared" si="297"/>
        <v>#REF!</v>
      </c>
      <c r="CV210" s="45" t="e">
        <f t="shared" si="298"/>
        <v>#REF!</v>
      </c>
      <c r="CW210" s="45" t="e">
        <f t="shared" si="299"/>
        <v>#REF!</v>
      </c>
      <c r="CX210" s="45" t="e">
        <f t="shared" si="300"/>
        <v>#REF!</v>
      </c>
      <c r="CY210" s="45" t="e">
        <f t="shared" si="301"/>
        <v>#REF!</v>
      </c>
      <c r="CZ210" s="45" t="e">
        <f t="shared" si="302"/>
        <v>#REF!</v>
      </c>
      <c r="DA210" s="45" t="e">
        <f t="shared" si="303"/>
        <v>#REF!</v>
      </c>
      <c r="DB210" s="45" t="e">
        <f t="shared" si="304"/>
        <v>#REF!</v>
      </c>
      <c r="DC210" s="45" t="e">
        <f t="shared" si="305"/>
        <v>#REF!</v>
      </c>
      <c r="DD210" s="45" t="e">
        <f t="shared" si="306"/>
        <v>#REF!</v>
      </c>
      <c r="DE210" s="45" t="e">
        <f t="shared" si="307"/>
        <v>#REF!</v>
      </c>
      <c r="DF210" s="45" t="e">
        <f t="shared" si="308"/>
        <v>#REF!</v>
      </c>
      <c r="DG210" s="45" t="e">
        <f t="shared" si="309"/>
        <v>#REF!</v>
      </c>
      <c r="DH210" s="45" t="e">
        <f t="shared" si="310"/>
        <v>#REF!</v>
      </c>
      <c r="DI210" s="45" t="e">
        <f t="shared" si="311"/>
        <v>#REF!</v>
      </c>
      <c r="DJ210" s="45" t="e">
        <f t="shared" si="312"/>
        <v>#REF!</v>
      </c>
      <c r="DK210" s="45" t="e">
        <f t="shared" si="313"/>
        <v>#REF!</v>
      </c>
      <c r="DL210" s="45" t="e">
        <f t="shared" si="314"/>
        <v>#REF!</v>
      </c>
      <c r="DM210" s="45" t="e">
        <f t="shared" si="315"/>
        <v>#REF!</v>
      </c>
      <c r="DN210" s="45" t="e">
        <f t="shared" si="316"/>
        <v>#REF!</v>
      </c>
      <c r="DO210" s="45" t="e">
        <f t="shared" si="317"/>
        <v>#REF!</v>
      </c>
      <c r="DP210" s="45" t="e">
        <f t="shared" si="318"/>
        <v>#REF!</v>
      </c>
      <c r="DQ210" s="45" t="e">
        <f t="shared" si="319"/>
        <v>#REF!</v>
      </c>
    </row>
    <row r="211" spans="1:121">
      <c r="A211" s="101">
        <v>210</v>
      </c>
      <c r="B211" s="135" t="e">
        <f t="shared" si="320"/>
        <v>#REF!</v>
      </c>
      <c r="C211" s="136" t="e">
        <f>B211+COUNTIF(B$2:$B211,B211)-1</f>
        <v>#REF!</v>
      </c>
      <c r="D211" s="137" t="str">
        <f>Tables!AI211</f>
        <v>Taiwan</v>
      </c>
      <c r="E211" s="138" t="e">
        <f t="shared" si="321"/>
        <v>#REF!</v>
      </c>
      <c r="F211" s="47" t="e">
        <f>SUMIFS(#REF!,#REF!,'Graph Tables'!$D211)</f>
        <v>#REF!</v>
      </c>
      <c r="G211" s="47" t="e">
        <f>SUMIFS(#REF!,#REF!,'Graph Tables'!$D211)</f>
        <v>#REF!</v>
      </c>
      <c r="H211" s="47" t="e">
        <f>SUMIFS(#REF!,#REF!,'Graph Tables'!$D211)</f>
        <v>#REF!</v>
      </c>
      <c r="I211" s="47" t="e">
        <f>SUMIFS(#REF!,#REF!,'Graph Tables'!$D211)</f>
        <v>#REF!</v>
      </c>
      <c r="J211" s="47" t="e">
        <f>SUMIFS(#REF!,#REF!,'Graph Tables'!$D211)</f>
        <v>#REF!</v>
      </c>
      <c r="K211" s="47" t="e">
        <f>SUMIFS(#REF!,#REF!,'Graph Tables'!$D211)</f>
        <v>#REF!</v>
      </c>
      <c r="L211" s="47" t="e">
        <f>SUMIFS(#REF!,#REF!,'Graph Tables'!$D211)</f>
        <v>#REF!</v>
      </c>
      <c r="M211" s="47" t="e">
        <f>SUMIFS(#REF!,#REF!,'Graph Tables'!$D211)</f>
        <v>#REF!</v>
      </c>
      <c r="N211" s="47" t="e">
        <f>SUMIFS(#REF!,#REF!,'Graph Tables'!$D211)</f>
        <v>#REF!</v>
      </c>
      <c r="O211" s="47" t="e">
        <f>SUMIFS(#REF!,#REF!,'Graph Tables'!$D211)</f>
        <v>#REF!</v>
      </c>
      <c r="P211" s="47" t="e">
        <f>SUMIFS(#REF!,#REF!,'Graph Tables'!$D211)</f>
        <v>#REF!</v>
      </c>
      <c r="Q211" s="47" t="e">
        <f>SUMIFS(#REF!,#REF!,'Graph Tables'!$D211)</f>
        <v>#REF!</v>
      </c>
      <c r="R211" s="47" t="e">
        <f>SUMIFS(#REF!,#REF!,'Graph Tables'!$D211)</f>
        <v>#REF!</v>
      </c>
      <c r="S211" s="47" t="e">
        <f>SUMIFS(#REF!,#REF!,'Graph Tables'!$D211)</f>
        <v>#REF!</v>
      </c>
      <c r="T211" s="47" t="e">
        <f>SUMIFS(#REF!,#REF!,'Graph Tables'!$D211)</f>
        <v>#REF!</v>
      </c>
      <c r="U211" s="47" t="e">
        <f>SUMIFS(#REF!,#REF!,'Graph Tables'!$D211)</f>
        <v>#REF!</v>
      </c>
      <c r="V211" s="47" t="e">
        <f>SUMIFS(#REF!,#REF!,'Graph Tables'!$D211)</f>
        <v>#REF!</v>
      </c>
      <c r="W211" s="47" t="e">
        <f>SUMIFS(#REF!,#REF!,'Graph Tables'!$D211)</f>
        <v>#REF!</v>
      </c>
      <c r="X211" s="47" t="e">
        <f>SUMIFS(#REF!,#REF!,'Graph Tables'!$D211)</f>
        <v>#REF!</v>
      </c>
      <c r="Y211" s="47" t="e">
        <f>SUMIFS(#REF!,#REF!,'Graph Tables'!$D211)</f>
        <v>#REF!</v>
      </c>
      <c r="Z211" s="47" t="e">
        <f>SUMIFS(#REF!,#REF!,'Graph Tables'!$D211)</f>
        <v>#REF!</v>
      </c>
      <c r="AA211" s="47" t="e">
        <f>SUMIFS(#REF!,#REF!,'Graph Tables'!$D211)</f>
        <v>#REF!</v>
      </c>
      <c r="AB211" s="47" t="e">
        <f>SUMIFS(#REF!,#REF!,'Graph Tables'!$D211)</f>
        <v>#REF!</v>
      </c>
      <c r="AC211" s="47" t="e">
        <f>SUMIFS(#REF!,#REF!,'Graph Tables'!$D211)</f>
        <v>#REF!</v>
      </c>
      <c r="AD211" s="47"/>
      <c r="AH211" s="47"/>
      <c r="AI211" s="101" t="e">
        <f t="shared" si="322"/>
        <v>#REF!</v>
      </c>
      <c r="AJ211" s="101" t="e">
        <f>AI211+COUNTIF(AI$2:$AI211,AI211)-1</f>
        <v>#REF!</v>
      </c>
      <c r="AK211" s="103" t="str">
        <f t="shared" si="270"/>
        <v>Taiwan</v>
      </c>
      <c r="AL211" s="71" t="e">
        <f t="shared" si="323"/>
        <v>#REF!</v>
      </c>
      <c r="AM211" s="45" t="e">
        <f t="shared" si="271"/>
        <v>#REF!</v>
      </c>
      <c r="AN211" s="45" t="e">
        <f t="shared" si="272"/>
        <v>#REF!</v>
      </c>
      <c r="AO211" s="45" t="e">
        <f t="shared" si="273"/>
        <v>#REF!</v>
      </c>
      <c r="AP211" s="45" t="e">
        <f t="shared" si="274"/>
        <v>#REF!</v>
      </c>
      <c r="AQ211" s="45" t="e">
        <f t="shared" si="275"/>
        <v>#REF!</v>
      </c>
      <c r="AR211" s="45" t="e">
        <f t="shared" si="276"/>
        <v>#REF!</v>
      </c>
      <c r="AS211" s="45" t="e">
        <f t="shared" si="277"/>
        <v>#REF!</v>
      </c>
      <c r="AT211" s="45" t="e">
        <f t="shared" si="278"/>
        <v>#REF!</v>
      </c>
      <c r="AU211" s="45" t="e">
        <f t="shared" si="279"/>
        <v>#REF!</v>
      </c>
      <c r="AV211" s="45" t="e">
        <f t="shared" si="280"/>
        <v>#REF!</v>
      </c>
      <c r="AW211" s="45" t="e">
        <f t="shared" si="281"/>
        <v>#REF!</v>
      </c>
      <c r="AX211" s="45" t="e">
        <f t="shared" si="282"/>
        <v>#REF!</v>
      </c>
      <c r="AY211" s="45" t="e">
        <f t="shared" si="283"/>
        <v>#REF!</v>
      </c>
      <c r="AZ211" s="45" t="e">
        <f t="shared" si="284"/>
        <v>#REF!</v>
      </c>
      <c r="BA211" s="45" t="e">
        <f t="shared" si="285"/>
        <v>#REF!</v>
      </c>
      <c r="BB211" s="45" t="e">
        <f t="shared" si="286"/>
        <v>#REF!</v>
      </c>
      <c r="BC211" s="45" t="e">
        <f t="shared" si="287"/>
        <v>#REF!</v>
      </c>
      <c r="BD211" s="45" t="e">
        <f t="shared" si="288"/>
        <v>#REF!</v>
      </c>
      <c r="BE211" s="45" t="e">
        <f t="shared" si="289"/>
        <v>#REF!</v>
      </c>
      <c r="BF211" s="45" t="e">
        <f t="shared" si="290"/>
        <v>#REF!</v>
      </c>
      <c r="BG211" s="45" t="e">
        <f t="shared" si="291"/>
        <v>#REF!</v>
      </c>
      <c r="BH211" s="45" t="e">
        <f t="shared" si="292"/>
        <v>#REF!</v>
      </c>
      <c r="BI211" s="45" t="e">
        <f t="shared" si="293"/>
        <v>#REF!</v>
      </c>
      <c r="BJ211" s="45" t="e">
        <f t="shared" si="294"/>
        <v>#REF!</v>
      </c>
      <c r="BK211" s="45"/>
      <c r="CN211" s="106" t="e">
        <f t="shared" si="324"/>
        <v>#REF!</v>
      </c>
      <c r="CO211" s="106">
        <v>210</v>
      </c>
      <c r="CP211" s="101" t="e">
        <f t="shared" si="325"/>
        <v>#REF!</v>
      </c>
      <c r="CQ211" s="101" t="e">
        <f>CP211+COUNTIF($CP$2:CP211,CP211)-1</f>
        <v>#REF!</v>
      </c>
      <c r="CR211" s="103" t="str">
        <f t="shared" si="295"/>
        <v>Taiwan</v>
      </c>
      <c r="CS211" s="71" t="e">
        <f t="shared" si="326"/>
        <v>#REF!</v>
      </c>
      <c r="CT211" s="45" t="e">
        <f t="shared" si="296"/>
        <v>#REF!</v>
      </c>
      <c r="CU211" s="45" t="e">
        <f t="shared" si="297"/>
        <v>#REF!</v>
      </c>
      <c r="CV211" s="45" t="e">
        <f t="shared" si="298"/>
        <v>#REF!</v>
      </c>
      <c r="CW211" s="45" t="e">
        <f t="shared" si="299"/>
        <v>#REF!</v>
      </c>
      <c r="CX211" s="45" t="e">
        <f t="shared" si="300"/>
        <v>#REF!</v>
      </c>
      <c r="CY211" s="45" t="e">
        <f t="shared" si="301"/>
        <v>#REF!</v>
      </c>
      <c r="CZ211" s="45" t="e">
        <f t="shared" si="302"/>
        <v>#REF!</v>
      </c>
      <c r="DA211" s="45" t="e">
        <f t="shared" si="303"/>
        <v>#REF!</v>
      </c>
      <c r="DB211" s="45" t="e">
        <f t="shared" si="304"/>
        <v>#REF!</v>
      </c>
      <c r="DC211" s="45" t="e">
        <f t="shared" si="305"/>
        <v>#REF!</v>
      </c>
      <c r="DD211" s="45" t="e">
        <f t="shared" si="306"/>
        <v>#REF!</v>
      </c>
      <c r="DE211" s="45" t="e">
        <f t="shared" si="307"/>
        <v>#REF!</v>
      </c>
      <c r="DF211" s="45" t="e">
        <f t="shared" si="308"/>
        <v>#REF!</v>
      </c>
      <c r="DG211" s="45" t="e">
        <f t="shared" si="309"/>
        <v>#REF!</v>
      </c>
      <c r="DH211" s="45" t="e">
        <f t="shared" si="310"/>
        <v>#REF!</v>
      </c>
      <c r="DI211" s="45" t="e">
        <f t="shared" si="311"/>
        <v>#REF!</v>
      </c>
      <c r="DJ211" s="45" t="e">
        <f t="shared" si="312"/>
        <v>#REF!</v>
      </c>
      <c r="DK211" s="45" t="e">
        <f t="shared" si="313"/>
        <v>#REF!</v>
      </c>
      <c r="DL211" s="45" t="e">
        <f t="shared" si="314"/>
        <v>#REF!</v>
      </c>
      <c r="DM211" s="45" t="e">
        <f t="shared" si="315"/>
        <v>#REF!</v>
      </c>
      <c r="DN211" s="45" t="e">
        <f t="shared" si="316"/>
        <v>#REF!</v>
      </c>
      <c r="DO211" s="45" t="e">
        <f t="shared" si="317"/>
        <v>#REF!</v>
      </c>
      <c r="DP211" s="45" t="e">
        <f t="shared" si="318"/>
        <v>#REF!</v>
      </c>
      <c r="DQ211" s="45" t="e">
        <f t="shared" si="319"/>
        <v>#REF!</v>
      </c>
    </row>
    <row r="212" spans="1:121">
      <c r="A212" s="101">
        <v>211</v>
      </c>
      <c r="B212" s="135" t="e">
        <f t="shared" si="320"/>
        <v>#REF!</v>
      </c>
      <c r="C212" s="136" t="e">
        <f>B212+COUNTIF(B$2:$B212,B212)-1</f>
        <v>#REF!</v>
      </c>
      <c r="D212" s="137" t="str">
        <f>Tables!AI212</f>
        <v>Tajikistan</v>
      </c>
      <c r="E212" s="138" t="e">
        <f t="shared" si="321"/>
        <v>#REF!</v>
      </c>
      <c r="F212" s="47" t="e">
        <f>SUMIFS(#REF!,#REF!,'Graph Tables'!$D212)</f>
        <v>#REF!</v>
      </c>
      <c r="G212" s="47" t="e">
        <f>SUMIFS(#REF!,#REF!,'Graph Tables'!$D212)</f>
        <v>#REF!</v>
      </c>
      <c r="H212" s="47" t="e">
        <f>SUMIFS(#REF!,#REF!,'Graph Tables'!$D212)</f>
        <v>#REF!</v>
      </c>
      <c r="I212" s="47" t="e">
        <f>SUMIFS(#REF!,#REF!,'Graph Tables'!$D212)</f>
        <v>#REF!</v>
      </c>
      <c r="J212" s="47" t="e">
        <f>SUMIFS(#REF!,#REF!,'Graph Tables'!$D212)</f>
        <v>#REF!</v>
      </c>
      <c r="K212" s="47" t="e">
        <f>SUMIFS(#REF!,#REF!,'Graph Tables'!$D212)</f>
        <v>#REF!</v>
      </c>
      <c r="L212" s="47" t="e">
        <f>SUMIFS(#REF!,#REF!,'Graph Tables'!$D212)</f>
        <v>#REF!</v>
      </c>
      <c r="M212" s="47" t="e">
        <f>SUMIFS(#REF!,#REF!,'Graph Tables'!$D212)</f>
        <v>#REF!</v>
      </c>
      <c r="N212" s="47" t="e">
        <f>SUMIFS(#REF!,#REF!,'Graph Tables'!$D212)</f>
        <v>#REF!</v>
      </c>
      <c r="O212" s="47" t="e">
        <f>SUMIFS(#REF!,#REF!,'Graph Tables'!$D212)</f>
        <v>#REF!</v>
      </c>
      <c r="P212" s="47" t="e">
        <f>SUMIFS(#REF!,#REF!,'Graph Tables'!$D212)</f>
        <v>#REF!</v>
      </c>
      <c r="Q212" s="47" t="e">
        <f>SUMIFS(#REF!,#REF!,'Graph Tables'!$D212)</f>
        <v>#REF!</v>
      </c>
      <c r="R212" s="47" t="e">
        <f>SUMIFS(#REF!,#REF!,'Graph Tables'!$D212)</f>
        <v>#REF!</v>
      </c>
      <c r="S212" s="47" t="e">
        <f>SUMIFS(#REF!,#REF!,'Graph Tables'!$D212)</f>
        <v>#REF!</v>
      </c>
      <c r="T212" s="47" t="e">
        <f>SUMIFS(#REF!,#REF!,'Graph Tables'!$D212)</f>
        <v>#REF!</v>
      </c>
      <c r="U212" s="47" t="e">
        <f>SUMIFS(#REF!,#REF!,'Graph Tables'!$D212)</f>
        <v>#REF!</v>
      </c>
      <c r="V212" s="47" t="e">
        <f>SUMIFS(#REF!,#REF!,'Graph Tables'!$D212)</f>
        <v>#REF!</v>
      </c>
      <c r="W212" s="47" t="e">
        <f>SUMIFS(#REF!,#REF!,'Graph Tables'!$D212)</f>
        <v>#REF!</v>
      </c>
      <c r="X212" s="47" t="e">
        <f>SUMIFS(#REF!,#REF!,'Graph Tables'!$D212)</f>
        <v>#REF!</v>
      </c>
      <c r="Y212" s="47" t="e">
        <f>SUMIFS(#REF!,#REF!,'Graph Tables'!$D212)</f>
        <v>#REF!</v>
      </c>
      <c r="Z212" s="47" t="e">
        <f>SUMIFS(#REF!,#REF!,'Graph Tables'!$D212)</f>
        <v>#REF!</v>
      </c>
      <c r="AA212" s="47" t="e">
        <f>SUMIFS(#REF!,#REF!,'Graph Tables'!$D212)</f>
        <v>#REF!</v>
      </c>
      <c r="AB212" s="47" t="e">
        <f>SUMIFS(#REF!,#REF!,'Graph Tables'!$D212)</f>
        <v>#REF!</v>
      </c>
      <c r="AC212" s="47" t="e">
        <f>SUMIFS(#REF!,#REF!,'Graph Tables'!$D212)</f>
        <v>#REF!</v>
      </c>
      <c r="AD212" s="47"/>
      <c r="AH212" s="47"/>
      <c r="AI212" s="101" t="e">
        <f t="shared" si="322"/>
        <v>#REF!</v>
      </c>
      <c r="AJ212" s="101" t="e">
        <f>AI212+COUNTIF(AI$2:$AI212,AI212)-1</f>
        <v>#REF!</v>
      </c>
      <c r="AK212" s="103" t="str">
        <f t="shared" si="270"/>
        <v>Tajikistan</v>
      </c>
      <c r="AL212" s="71" t="e">
        <f t="shared" si="323"/>
        <v>#REF!</v>
      </c>
      <c r="AM212" s="45" t="e">
        <f t="shared" si="271"/>
        <v>#REF!</v>
      </c>
      <c r="AN212" s="45" t="e">
        <f t="shared" si="272"/>
        <v>#REF!</v>
      </c>
      <c r="AO212" s="45" t="e">
        <f t="shared" si="273"/>
        <v>#REF!</v>
      </c>
      <c r="AP212" s="45" t="e">
        <f t="shared" si="274"/>
        <v>#REF!</v>
      </c>
      <c r="AQ212" s="45" t="e">
        <f t="shared" si="275"/>
        <v>#REF!</v>
      </c>
      <c r="AR212" s="45" t="e">
        <f t="shared" si="276"/>
        <v>#REF!</v>
      </c>
      <c r="AS212" s="45" t="e">
        <f t="shared" si="277"/>
        <v>#REF!</v>
      </c>
      <c r="AT212" s="45" t="e">
        <f t="shared" si="278"/>
        <v>#REF!</v>
      </c>
      <c r="AU212" s="45" t="e">
        <f t="shared" si="279"/>
        <v>#REF!</v>
      </c>
      <c r="AV212" s="45" t="e">
        <f t="shared" si="280"/>
        <v>#REF!</v>
      </c>
      <c r="AW212" s="45" t="e">
        <f t="shared" si="281"/>
        <v>#REF!</v>
      </c>
      <c r="AX212" s="45" t="e">
        <f t="shared" si="282"/>
        <v>#REF!</v>
      </c>
      <c r="AY212" s="45" t="e">
        <f t="shared" si="283"/>
        <v>#REF!</v>
      </c>
      <c r="AZ212" s="45" t="e">
        <f t="shared" si="284"/>
        <v>#REF!</v>
      </c>
      <c r="BA212" s="45" t="e">
        <f t="shared" si="285"/>
        <v>#REF!</v>
      </c>
      <c r="BB212" s="45" t="e">
        <f t="shared" si="286"/>
        <v>#REF!</v>
      </c>
      <c r="BC212" s="45" t="e">
        <f t="shared" si="287"/>
        <v>#REF!</v>
      </c>
      <c r="BD212" s="45" t="e">
        <f t="shared" si="288"/>
        <v>#REF!</v>
      </c>
      <c r="BE212" s="45" t="e">
        <f t="shared" si="289"/>
        <v>#REF!</v>
      </c>
      <c r="BF212" s="45" t="e">
        <f t="shared" si="290"/>
        <v>#REF!</v>
      </c>
      <c r="BG212" s="45" t="e">
        <f t="shared" si="291"/>
        <v>#REF!</v>
      </c>
      <c r="BH212" s="45" t="e">
        <f t="shared" si="292"/>
        <v>#REF!</v>
      </c>
      <c r="BI212" s="45" t="e">
        <f t="shared" si="293"/>
        <v>#REF!</v>
      </c>
      <c r="BJ212" s="45" t="e">
        <f t="shared" si="294"/>
        <v>#REF!</v>
      </c>
      <c r="BK212" s="45"/>
      <c r="CN212" s="106" t="e">
        <f t="shared" si="324"/>
        <v>#REF!</v>
      </c>
      <c r="CO212" s="106">
        <v>211</v>
      </c>
      <c r="CP212" s="101" t="e">
        <f t="shared" si="325"/>
        <v>#REF!</v>
      </c>
      <c r="CQ212" s="101" t="e">
        <f>CP212+COUNTIF($CP$2:CP212,CP212)-1</f>
        <v>#REF!</v>
      </c>
      <c r="CR212" s="103" t="str">
        <f t="shared" si="295"/>
        <v>Tajikistan</v>
      </c>
      <c r="CS212" s="71" t="e">
        <f t="shared" si="326"/>
        <v>#REF!</v>
      </c>
      <c r="CT212" s="45" t="e">
        <f t="shared" si="296"/>
        <v>#REF!</v>
      </c>
      <c r="CU212" s="45" t="e">
        <f t="shared" si="297"/>
        <v>#REF!</v>
      </c>
      <c r="CV212" s="45" t="e">
        <f t="shared" si="298"/>
        <v>#REF!</v>
      </c>
      <c r="CW212" s="45" t="e">
        <f t="shared" si="299"/>
        <v>#REF!</v>
      </c>
      <c r="CX212" s="45" t="e">
        <f t="shared" si="300"/>
        <v>#REF!</v>
      </c>
      <c r="CY212" s="45" t="e">
        <f t="shared" si="301"/>
        <v>#REF!</v>
      </c>
      <c r="CZ212" s="45" t="e">
        <f t="shared" si="302"/>
        <v>#REF!</v>
      </c>
      <c r="DA212" s="45" t="e">
        <f t="shared" si="303"/>
        <v>#REF!</v>
      </c>
      <c r="DB212" s="45" t="e">
        <f t="shared" si="304"/>
        <v>#REF!</v>
      </c>
      <c r="DC212" s="45" t="e">
        <f t="shared" si="305"/>
        <v>#REF!</v>
      </c>
      <c r="DD212" s="45" t="e">
        <f t="shared" si="306"/>
        <v>#REF!</v>
      </c>
      <c r="DE212" s="45" t="e">
        <f t="shared" si="307"/>
        <v>#REF!</v>
      </c>
      <c r="DF212" s="45" t="e">
        <f t="shared" si="308"/>
        <v>#REF!</v>
      </c>
      <c r="DG212" s="45" t="e">
        <f t="shared" si="309"/>
        <v>#REF!</v>
      </c>
      <c r="DH212" s="45" t="e">
        <f t="shared" si="310"/>
        <v>#REF!</v>
      </c>
      <c r="DI212" s="45" t="e">
        <f t="shared" si="311"/>
        <v>#REF!</v>
      </c>
      <c r="DJ212" s="45" t="e">
        <f t="shared" si="312"/>
        <v>#REF!</v>
      </c>
      <c r="DK212" s="45" t="e">
        <f t="shared" si="313"/>
        <v>#REF!</v>
      </c>
      <c r="DL212" s="45" t="e">
        <f t="shared" si="314"/>
        <v>#REF!</v>
      </c>
      <c r="DM212" s="45" t="e">
        <f t="shared" si="315"/>
        <v>#REF!</v>
      </c>
      <c r="DN212" s="45" t="e">
        <f t="shared" si="316"/>
        <v>#REF!</v>
      </c>
      <c r="DO212" s="45" t="e">
        <f t="shared" si="317"/>
        <v>#REF!</v>
      </c>
      <c r="DP212" s="45" t="e">
        <f t="shared" si="318"/>
        <v>#REF!</v>
      </c>
      <c r="DQ212" s="45" t="e">
        <f t="shared" si="319"/>
        <v>#REF!</v>
      </c>
    </row>
    <row r="213" spans="1:121">
      <c r="A213" s="101">
        <v>212</v>
      </c>
      <c r="B213" s="135" t="e">
        <f t="shared" si="320"/>
        <v>#REF!</v>
      </c>
      <c r="C213" s="136" t="e">
        <f>B213+COUNTIF(B$2:$B213,B213)-1</f>
        <v>#REF!</v>
      </c>
      <c r="D213" s="137" t="str">
        <f>Tables!AI213</f>
        <v>Tanzania</v>
      </c>
      <c r="E213" s="138" t="e">
        <f t="shared" si="321"/>
        <v>#REF!</v>
      </c>
      <c r="F213" s="47" t="e">
        <f>SUMIFS(#REF!,#REF!,'Graph Tables'!$D213)</f>
        <v>#REF!</v>
      </c>
      <c r="G213" s="47" t="e">
        <f>SUMIFS(#REF!,#REF!,'Graph Tables'!$D213)</f>
        <v>#REF!</v>
      </c>
      <c r="H213" s="47" t="e">
        <f>SUMIFS(#REF!,#REF!,'Graph Tables'!$D213)</f>
        <v>#REF!</v>
      </c>
      <c r="I213" s="47" t="e">
        <f>SUMIFS(#REF!,#REF!,'Graph Tables'!$D213)</f>
        <v>#REF!</v>
      </c>
      <c r="J213" s="47" t="e">
        <f>SUMIFS(#REF!,#REF!,'Graph Tables'!$D213)</f>
        <v>#REF!</v>
      </c>
      <c r="K213" s="47" t="e">
        <f>SUMIFS(#REF!,#REF!,'Graph Tables'!$D213)</f>
        <v>#REF!</v>
      </c>
      <c r="L213" s="47" t="e">
        <f>SUMIFS(#REF!,#REF!,'Graph Tables'!$D213)</f>
        <v>#REF!</v>
      </c>
      <c r="M213" s="47" t="e">
        <f>SUMIFS(#REF!,#REF!,'Graph Tables'!$D213)</f>
        <v>#REF!</v>
      </c>
      <c r="N213" s="47" t="e">
        <f>SUMIFS(#REF!,#REF!,'Graph Tables'!$D213)</f>
        <v>#REF!</v>
      </c>
      <c r="O213" s="47" t="e">
        <f>SUMIFS(#REF!,#REF!,'Graph Tables'!$D213)</f>
        <v>#REF!</v>
      </c>
      <c r="P213" s="47" t="e">
        <f>SUMIFS(#REF!,#REF!,'Graph Tables'!$D213)</f>
        <v>#REF!</v>
      </c>
      <c r="Q213" s="47" t="e">
        <f>SUMIFS(#REF!,#REF!,'Graph Tables'!$D213)</f>
        <v>#REF!</v>
      </c>
      <c r="R213" s="47" t="e">
        <f>SUMIFS(#REF!,#REF!,'Graph Tables'!$D213)</f>
        <v>#REF!</v>
      </c>
      <c r="S213" s="47" t="e">
        <f>SUMIFS(#REF!,#REF!,'Graph Tables'!$D213)</f>
        <v>#REF!</v>
      </c>
      <c r="T213" s="47" t="e">
        <f>SUMIFS(#REF!,#REF!,'Graph Tables'!$D213)</f>
        <v>#REF!</v>
      </c>
      <c r="U213" s="47" t="e">
        <f>SUMIFS(#REF!,#REF!,'Graph Tables'!$D213)</f>
        <v>#REF!</v>
      </c>
      <c r="V213" s="47" t="e">
        <f>SUMIFS(#REF!,#REF!,'Graph Tables'!$D213)</f>
        <v>#REF!</v>
      </c>
      <c r="W213" s="47" t="e">
        <f>SUMIFS(#REF!,#REF!,'Graph Tables'!$D213)</f>
        <v>#REF!</v>
      </c>
      <c r="X213" s="47" t="e">
        <f>SUMIFS(#REF!,#REF!,'Graph Tables'!$D213)</f>
        <v>#REF!</v>
      </c>
      <c r="Y213" s="47" t="e">
        <f>SUMIFS(#REF!,#REF!,'Graph Tables'!$D213)</f>
        <v>#REF!</v>
      </c>
      <c r="Z213" s="47" t="e">
        <f>SUMIFS(#REF!,#REF!,'Graph Tables'!$D213)</f>
        <v>#REF!</v>
      </c>
      <c r="AA213" s="47" t="e">
        <f>SUMIFS(#REF!,#REF!,'Graph Tables'!$D213)</f>
        <v>#REF!</v>
      </c>
      <c r="AB213" s="47" t="e">
        <f>SUMIFS(#REF!,#REF!,'Graph Tables'!$D213)</f>
        <v>#REF!</v>
      </c>
      <c r="AC213" s="47" t="e">
        <f>SUMIFS(#REF!,#REF!,'Graph Tables'!$D213)</f>
        <v>#REF!</v>
      </c>
      <c r="AD213" s="47"/>
      <c r="AH213" s="47"/>
      <c r="AI213" s="101" t="e">
        <f t="shared" si="322"/>
        <v>#REF!</v>
      </c>
      <c r="AJ213" s="101" t="e">
        <f>AI213+COUNTIF(AI$2:$AI213,AI213)-1</f>
        <v>#REF!</v>
      </c>
      <c r="AK213" s="103" t="str">
        <f t="shared" si="270"/>
        <v>Tanzania</v>
      </c>
      <c r="AL213" s="71" t="e">
        <f t="shared" si="323"/>
        <v>#REF!</v>
      </c>
      <c r="AM213" s="45" t="e">
        <f t="shared" si="271"/>
        <v>#REF!</v>
      </c>
      <c r="AN213" s="45" t="e">
        <f t="shared" si="272"/>
        <v>#REF!</v>
      </c>
      <c r="AO213" s="45" t="e">
        <f t="shared" si="273"/>
        <v>#REF!</v>
      </c>
      <c r="AP213" s="45" t="e">
        <f t="shared" si="274"/>
        <v>#REF!</v>
      </c>
      <c r="AQ213" s="45" t="e">
        <f t="shared" si="275"/>
        <v>#REF!</v>
      </c>
      <c r="AR213" s="45" t="e">
        <f t="shared" si="276"/>
        <v>#REF!</v>
      </c>
      <c r="AS213" s="45" t="e">
        <f t="shared" si="277"/>
        <v>#REF!</v>
      </c>
      <c r="AT213" s="45" t="e">
        <f t="shared" si="278"/>
        <v>#REF!</v>
      </c>
      <c r="AU213" s="45" t="e">
        <f t="shared" si="279"/>
        <v>#REF!</v>
      </c>
      <c r="AV213" s="45" t="e">
        <f t="shared" si="280"/>
        <v>#REF!</v>
      </c>
      <c r="AW213" s="45" t="e">
        <f t="shared" si="281"/>
        <v>#REF!</v>
      </c>
      <c r="AX213" s="45" t="e">
        <f t="shared" si="282"/>
        <v>#REF!</v>
      </c>
      <c r="AY213" s="45" t="e">
        <f t="shared" si="283"/>
        <v>#REF!</v>
      </c>
      <c r="AZ213" s="45" t="e">
        <f t="shared" si="284"/>
        <v>#REF!</v>
      </c>
      <c r="BA213" s="45" t="e">
        <f t="shared" si="285"/>
        <v>#REF!</v>
      </c>
      <c r="BB213" s="45" t="e">
        <f t="shared" si="286"/>
        <v>#REF!</v>
      </c>
      <c r="BC213" s="45" t="e">
        <f t="shared" si="287"/>
        <v>#REF!</v>
      </c>
      <c r="BD213" s="45" t="e">
        <f t="shared" si="288"/>
        <v>#REF!</v>
      </c>
      <c r="BE213" s="45" t="e">
        <f t="shared" si="289"/>
        <v>#REF!</v>
      </c>
      <c r="BF213" s="45" t="e">
        <f t="shared" si="290"/>
        <v>#REF!</v>
      </c>
      <c r="BG213" s="45" t="e">
        <f t="shared" si="291"/>
        <v>#REF!</v>
      </c>
      <c r="BH213" s="45" t="e">
        <f t="shared" si="292"/>
        <v>#REF!</v>
      </c>
      <c r="BI213" s="45" t="e">
        <f t="shared" si="293"/>
        <v>#REF!</v>
      </c>
      <c r="BJ213" s="45" t="e">
        <f t="shared" si="294"/>
        <v>#REF!</v>
      </c>
      <c r="BK213" s="45"/>
      <c r="CN213" s="106" t="e">
        <f t="shared" si="324"/>
        <v>#REF!</v>
      </c>
      <c r="CO213" s="106">
        <v>212</v>
      </c>
      <c r="CP213" s="101" t="e">
        <f t="shared" si="325"/>
        <v>#REF!</v>
      </c>
      <c r="CQ213" s="101" t="e">
        <f>CP213+COUNTIF($CP$2:CP213,CP213)-1</f>
        <v>#REF!</v>
      </c>
      <c r="CR213" s="103" t="str">
        <f t="shared" si="295"/>
        <v>Tanzania</v>
      </c>
      <c r="CS213" s="71" t="e">
        <f t="shared" si="326"/>
        <v>#REF!</v>
      </c>
      <c r="CT213" s="45" t="e">
        <f t="shared" si="296"/>
        <v>#REF!</v>
      </c>
      <c r="CU213" s="45" t="e">
        <f t="shared" si="297"/>
        <v>#REF!</v>
      </c>
      <c r="CV213" s="45" t="e">
        <f t="shared" si="298"/>
        <v>#REF!</v>
      </c>
      <c r="CW213" s="45" t="e">
        <f t="shared" si="299"/>
        <v>#REF!</v>
      </c>
      <c r="CX213" s="45" t="e">
        <f t="shared" si="300"/>
        <v>#REF!</v>
      </c>
      <c r="CY213" s="45" t="e">
        <f t="shared" si="301"/>
        <v>#REF!</v>
      </c>
      <c r="CZ213" s="45" t="e">
        <f t="shared" si="302"/>
        <v>#REF!</v>
      </c>
      <c r="DA213" s="45" t="e">
        <f t="shared" si="303"/>
        <v>#REF!</v>
      </c>
      <c r="DB213" s="45" t="e">
        <f t="shared" si="304"/>
        <v>#REF!</v>
      </c>
      <c r="DC213" s="45" t="e">
        <f t="shared" si="305"/>
        <v>#REF!</v>
      </c>
      <c r="DD213" s="45" t="e">
        <f t="shared" si="306"/>
        <v>#REF!</v>
      </c>
      <c r="DE213" s="45" t="e">
        <f t="shared" si="307"/>
        <v>#REF!</v>
      </c>
      <c r="DF213" s="45" t="e">
        <f t="shared" si="308"/>
        <v>#REF!</v>
      </c>
      <c r="DG213" s="45" t="e">
        <f t="shared" si="309"/>
        <v>#REF!</v>
      </c>
      <c r="DH213" s="45" t="e">
        <f t="shared" si="310"/>
        <v>#REF!</v>
      </c>
      <c r="DI213" s="45" t="e">
        <f t="shared" si="311"/>
        <v>#REF!</v>
      </c>
      <c r="DJ213" s="45" t="e">
        <f t="shared" si="312"/>
        <v>#REF!</v>
      </c>
      <c r="DK213" s="45" t="e">
        <f t="shared" si="313"/>
        <v>#REF!</v>
      </c>
      <c r="DL213" s="45" t="e">
        <f t="shared" si="314"/>
        <v>#REF!</v>
      </c>
      <c r="DM213" s="45" t="e">
        <f t="shared" si="315"/>
        <v>#REF!</v>
      </c>
      <c r="DN213" s="45" t="e">
        <f t="shared" si="316"/>
        <v>#REF!</v>
      </c>
      <c r="DO213" s="45" t="e">
        <f t="shared" si="317"/>
        <v>#REF!</v>
      </c>
      <c r="DP213" s="45" t="e">
        <f t="shared" si="318"/>
        <v>#REF!</v>
      </c>
      <c r="DQ213" s="45" t="e">
        <f t="shared" si="319"/>
        <v>#REF!</v>
      </c>
    </row>
    <row r="214" spans="1:121">
      <c r="A214" s="101">
        <v>213</v>
      </c>
      <c r="B214" s="135" t="e">
        <f t="shared" si="320"/>
        <v>#REF!</v>
      </c>
      <c r="C214" s="136" t="e">
        <f>B214+COUNTIF(B$2:$B214,B214)-1</f>
        <v>#REF!</v>
      </c>
      <c r="D214" s="137" t="str">
        <f>Tables!AI214</f>
        <v>Thailand</v>
      </c>
      <c r="E214" s="138" t="e">
        <f t="shared" si="321"/>
        <v>#REF!</v>
      </c>
      <c r="F214" s="47" t="e">
        <f>SUMIFS(#REF!,#REF!,'Graph Tables'!$D214)</f>
        <v>#REF!</v>
      </c>
      <c r="G214" s="47" t="e">
        <f>SUMIFS(#REF!,#REF!,'Graph Tables'!$D214)</f>
        <v>#REF!</v>
      </c>
      <c r="H214" s="47" t="e">
        <f>SUMIFS(#REF!,#REF!,'Graph Tables'!$D214)</f>
        <v>#REF!</v>
      </c>
      <c r="I214" s="47" t="e">
        <f>SUMIFS(#REF!,#REF!,'Graph Tables'!$D214)</f>
        <v>#REF!</v>
      </c>
      <c r="J214" s="47" t="e">
        <f>SUMIFS(#REF!,#REF!,'Graph Tables'!$D214)</f>
        <v>#REF!</v>
      </c>
      <c r="K214" s="47" t="e">
        <f>SUMIFS(#REF!,#REF!,'Graph Tables'!$D214)</f>
        <v>#REF!</v>
      </c>
      <c r="L214" s="47" t="e">
        <f>SUMIFS(#REF!,#REF!,'Graph Tables'!$D214)</f>
        <v>#REF!</v>
      </c>
      <c r="M214" s="47" t="e">
        <f>SUMIFS(#REF!,#REF!,'Graph Tables'!$D214)</f>
        <v>#REF!</v>
      </c>
      <c r="N214" s="47" t="e">
        <f>SUMIFS(#REF!,#REF!,'Graph Tables'!$D214)</f>
        <v>#REF!</v>
      </c>
      <c r="O214" s="47" t="e">
        <f>SUMIFS(#REF!,#REF!,'Graph Tables'!$D214)</f>
        <v>#REF!</v>
      </c>
      <c r="P214" s="47" t="e">
        <f>SUMIFS(#REF!,#REF!,'Graph Tables'!$D214)</f>
        <v>#REF!</v>
      </c>
      <c r="Q214" s="47" t="e">
        <f>SUMIFS(#REF!,#REF!,'Graph Tables'!$D214)</f>
        <v>#REF!</v>
      </c>
      <c r="R214" s="47" t="e">
        <f>SUMIFS(#REF!,#REF!,'Graph Tables'!$D214)</f>
        <v>#REF!</v>
      </c>
      <c r="S214" s="47" t="e">
        <f>SUMIFS(#REF!,#REF!,'Graph Tables'!$D214)</f>
        <v>#REF!</v>
      </c>
      <c r="T214" s="47" t="e">
        <f>SUMIFS(#REF!,#REF!,'Graph Tables'!$D214)</f>
        <v>#REF!</v>
      </c>
      <c r="U214" s="47" t="e">
        <f>SUMIFS(#REF!,#REF!,'Graph Tables'!$D214)</f>
        <v>#REF!</v>
      </c>
      <c r="V214" s="47" t="e">
        <f>SUMIFS(#REF!,#REF!,'Graph Tables'!$D214)</f>
        <v>#REF!</v>
      </c>
      <c r="W214" s="47" t="e">
        <f>SUMIFS(#REF!,#REF!,'Graph Tables'!$D214)</f>
        <v>#REF!</v>
      </c>
      <c r="X214" s="47" t="e">
        <f>SUMIFS(#REF!,#REF!,'Graph Tables'!$D214)</f>
        <v>#REF!</v>
      </c>
      <c r="Y214" s="47" t="e">
        <f>SUMIFS(#REF!,#REF!,'Graph Tables'!$D214)</f>
        <v>#REF!</v>
      </c>
      <c r="Z214" s="47" t="e">
        <f>SUMIFS(#REF!,#REF!,'Graph Tables'!$D214)</f>
        <v>#REF!</v>
      </c>
      <c r="AA214" s="47" t="e">
        <f>SUMIFS(#REF!,#REF!,'Graph Tables'!$D214)</f>
        <v>#REF!</v>
      </c>
      <c r="AB214" s="47" t="e">
        <f>SUMIFS(#REF!,#REF!,'Graph Tables'!$D214)</f>
        <v>#REF!</v>
      </c>
      <c r="AC214" s="47" t="e">
        <f>SUMIFS(#REF!,#REF!,'Graph Tables'!$D214)</f>
        <v>#REF!</v>
      </c>
      <c r="AD214" s="47"/>
      <c r="AH214" s="47"/>
      <c r="AI214" s="101" t="e">
        <f t="shared" si="322"/>
        <v>#REF!</v>
      </c>
      <c r="AJ214" s="101" t="e">
        <f>AI214+COUNTIF(AI$2:$AI214,AI214)-1</f>
        <v>#REF!</v>
      </c>
      <c r="AK214" s="103" t="str">
        <f t="shared" si="270"/>
        <v>Thailand</v>
      </c>
      <c r="AL214" s="71" t="e">
        <f t="shared" si="323"/>
        <v>#REF!</v>
      </c>
      <c r="AM214" s="45" t="e">
        <f t="shared" si="271"/>
        <v>#REF!</v>
      </c>
      <c r="AN214" s="45" t="e">
        <f t="shared" si="272"/>
        <v>#REF!</v>
      </c>
      <c r="AO214" s="45" t="e">
        <f t="shared" si="273"/>
        <v>#REF!</v>
      </c>
      <c r="AP214" s="45" t="e">
        <f t="shared" si="274"/>
        <v>#REF!</v>
      </c>
      <c r="AQ214" s="45" t="e">
        <f t="shared" si="275"/>
        <v>#REF!</v>
      </c>
      <c r="AR214" s="45" t="e">
        <f t="shared" si="276"/>
        <v>#REF!</v>
      </c>
      <c r="AS214" s="45" t="e">
        <f t="shared" si="277"/>
        <v>#REF!</v>
      </c>
      <c r="AT214" s="45" t="e">
        <f t="shared" si="278"/>
        <v>#REF!</v>
      </c>
      <c r="AU214" s="45" t="e">
        <f t="shared" si="279"/>
        <v>#REF!</v>
      </c>
      <c r="AV214" s="45" t="e">
        <f t="shared" si="280"/>
        <v>#REF!</v>
      </c>
      <c r="AW214" s="45" t="e">
        <f t="shared" si="281"/>
        <v>#REF!</v>
      </c>
      <c r="AX214" s="45" t="e">
        <f t="shared" si="282"/>
        <v>#REF!</v>
      </c>
      <c r="AY214" s="45" t="e">
        <f t="shared" si="283"/>
        <v>#REF!</v>
      </c>
      <c r="AZ214" s="45" t="e">
        <f t="shared" si="284"/>
        <v>#REF!</v>
      </c>
      <c r="BA214" s="45" t="e">
        <f t="shared" si="285"/>
        <v>#REF!</v>
      </c>
      <c r="BB214" s="45" t="e">
        <f t="shared" si="286"/>
        <v>#REF!</v>
      </c>
      <c r="BC214" s="45" t="e">
        <f t="shared" si="287"/>
        <v>#REF!</v>
      </c>
      <c r="BD214" s="45" t="e">
        <f t="shared" si="288"/>
        <v>#REF!</v>
      </c>
      <c r="BE214" s="45" t="e">
        <f t="shared" si="289"/>
        <v>#REF!</v>
      </c>
      <c r="BF214" s="45" t="e">
        <f t="shared" si="290"/>
        <v>#REF!</v>
      </c>
      <c r="BG214" s="45" t="e">
        <f t="shared" si="291"/>
        <v>#REF!</v>
      </c>
      <c r="BH214" s="45" t="e">
        <f t="shared" si="292"/>
        <v>#REF!</v>
      </c>
      <c r="BI214" s="45" t="e">
        <f t="shared" si="293"/>
        <v>#REF!</v>
      </c>
      <c r="BJ214" s="45" t="e">
        <f t="shared" si="294"/>
        <v>#REF!</v>
      </c>
      <c r="BK214" s="45"/>
      <c r="CN214" s="106" t="e">
        <f t="shared" si="324"/>
        <v>#REF!</v>
      </c>
      <c r="CO214" s="106">
        <v>213</v>
      </c>
      <c r="CP214" s="101" t="e">
        <f t="shared" si="325"/>
        <v>#REF!</v>
      </c>
      <c r="CQ214" s="101" t="e">
        <f>CP214+COUNTIF($CP$2:CP214,CP214)-1</f>
        <v>#REF!</v>
      </c>
      <c r="CR214" s="103" t="str">
        <f t="shared" si="295"/>
        <v>Thailand</v>
      </c>
      <c r="CS214" s="71" t="e">
        <f t="shared" si="326"/>
        <v>#REF!</v>
      </c>
      <c r="CT214" s="45" t="e">
        <f t="shared" si="296"/>
        <v>#REF!</v>
      </c>
      <c r="CU214" s="45" t="e">
        <f t="shared" si="297"/>
        <v>#REF!</v>
      </c>
      <c r="CV214" s="45" t="e">
        <f t="shared" si="298"/>
        <v>#REF!</v>
      </c>
      <c r="CW214" s="45" t="e">
        <f t="shared" si="299"/>
        <v>#REF!</v>
      </c>
      <c r="CX214" s="45" t="e">
        <f t="shared" si="300"/>
        <v>#REF!</v>
      </c>
      <c r="CY214" s="45" t="e">
        <f t="shared" si="301"/>
        <v>#REF!</v>
      </c>
      <c r="CZ214" s="45" t="e">
        <f t="shared" si="302"/>
        <v>#REF!</v>
      </c>
      <c r="DA214" s="45" t="e">
        <f t="shared" si="303"/>
        <v>#REF!</v>
      </c>
      <c r="DB214" s="45" t="e">
        <f t="shared" si="304"/>
        <v>#REF!</v>
      </c>
      <c r="DC214" s="45" t="e">
        <f t="shared" si="305"/>
        <v>#REF!</v>
      </c>
      <c r="DD214" s="45" t="e">
        <f t="shared" si="306"/>
        <v>#REF!</v>
      </c>
      <c r="DE214" s="45" t="e">
        <f t="shared" si="307"/>
        <v>#REF!</v>
      </c>
      <c r="DF214" s="45" t="e">
        <f t="shared" si="308"/>
        <v>#REF!</v>
      </c>
      <c r="DG214" s="45" t="e">
        <f t="shared" si="309"/>
        <v>#REF!</v>
      </c>
      <c r="DH214" s="45" t="e">
        <f t="shared" si="310"/>
        <v>#REF!</v>
      </c>
      <c r="DI214" s="45" t="e">
        <f t="shared" si="311"/>
        <v>#REF!</v>
      </c>
      <c r="DJ214" s="45" t="e">
        <f t="shared" si="312"/>
        <v>#REF!</v>
      </c>
      <c r="DK214" s="45" t="e">
        <f t="shared" si="313"/>
        <v>#REF!</v>
      </c>
      <c r="DL214" s="45" t="e">
        <f t="shared" si="314"/>
        <v>#REF!</v>
      </c>
      <c r="DM214" s="45" t="e">
        <f t="shared" si="315"/>
        <v>#REF!</v>
      </c>
      <c r="DN214" s="45" t="e">
        <f t="shared" si="316"/>
        <v>#REF!</v>
      </c>
      <c r="DO214" s="45" t="e">
        <f t="shared" si="317"/>
        <v>#REF!</v>
      </c>
      <c r="DP214" s="45" t="e">
        <f t="shared" si="318"/>
        <v>#REF!</v>
      </c>
      <c r="DQ214" s="45" t="e">
        <f t="shared" si="319"/>
        <v>#REF!</v>
      </c>
    </row>
    <row r="215" spans="1:121">
      <c r="A215" s="101">
        <v>214</v>
      </c>
      <c r="B215" s="135" t="e">
        <f t="shared" si="320"/>
        <v>#REF!</v>
      </c>
      <c r="C215" s="136" t="e">
        <f>B215+COUNTIF(B$2:$B215,B215)-1</f>
        <v>#REF!</v>
      </c>
      <c r="D215" s="137" t="str">
        <f>Tables!AI215</f>
        <v>Timor-Leste</v>
      </c>
      <c r="E215" s="138" t="e">
        <f t="shared" si="321"/>
        <v>#REF!</v>
      </c>
      <c r="F215" s="47" t="e">
        <f>SUMIFS(#REF!,#REF!,'Graph Tables'!$D215)</f>
        <v>#REF!</v>
      </c>
      <c r="G215" s="47" t="e">
        <f>SUMIFS(#REF!,#REF!,'Graph Tables'!$D215)</f>
        <v>#REF!</v>
      </c>
      <c r="H215" s="47" t="e">
        <f>SUMIFS(#REF!,#REF!,'Graph Tables'!$D215)</f>
        <v>#REF!</v>
      </c>
      <c r="I215" s="47" t="e">
        <f>SUMIFS(#REF!,#REF!,'Graph Tables'!$D215)</f>
        <v>#REF!</v>
      </c>
      <c r="J215" s="47" t="e">
        <f>SUMIFS(#REF!,#REF!,'Graph Tables'!$D215)</f>
        <v>#REF!</v>
      </c>
      <c r="K215" s="47" t="e">
        <f>SUMIFS(#REF!,#REF!,'Graph Tables'!$D215)</f>
        <v>#REF!</v>
      </c>
      <c r="L215" s="47" t="e">
        <f>SUMIFS(#REF!,#REF!,'Graph Tables'!$D215)</f>
        <v>#REF!</v>
      </c>
      <c r="M215" s="47" t="e">
        <f>SUMIFS(#REF!,#REF!,'Graph Tables'!$D215)</f>
        <v>#REF!</v>
      </c>
      <c r="N215" s="47" t="e">
        <f>SUMIFS(#REF!,#REF!,'Graph Tables'!$D215)</f>
        <v>#REF!</v>
      </c>
      <c r="O215" s="47" t="e">
        <f>SUMIFS(#REF!,#REF!,'Graph Tables'!$D215)</f>
        <v>#REF!</v>
      </c>
      <c r="P215" s="47" t="e">
        <f>SUMIFS(#REF!,#REF!,'Graph Tables'!$D215)</f>
        <v>#REF!</v>
      </c>
      <c r="Q215" s="47" t="e">
        <f>SUMIFS(#REF!,#REF!,'Graph Tables'!$D215)</f>
        <v>#REF!</v>
      </c>
      <c r="R215" s="47" t="e">
        <f>SUMIFS(#REF!,#REF!,'Graph Tables'!$D215)</f>
        <v>#REF!</v>
      </c>
      <c r="S215" s="47" t="e">
        <f>SUMIFS(#REF!,#REF!,'Graph Tables'!$D215)</f>
        <v>#REF!</v>
      </c>
      <c r="T215" s="47" t="e">
        <f>SUMIFS(#REF!,#REF!,'Graph Tables'!$D215)</f>
        <v>#REF!</v>
      </c>
      <c r="U215" s="47" t="e">
        <f>SUMIFS(#REF!,#REF!,'Graph Tables'!$D215)</f>
        <v>#REF!</v>
      </c>
      <c r="V215" s="47" t="e">
        <f>SUMIFS(#REF!,#REF!,'Graph Tables'!$D215)</f>
        <v>#REF!</v>
      </c>
      <c r="W215" s="47" t="e">
        <f>SUMIFS(#REF!,#REF!,'Graph Tables'!$D215)</f>
        <v>#REF!</v>
      </c>
      <c r="X215" s="47" t="e">
        <f>SUMIFS(#REF!,#REF!,'Graph Tables'!$D215)</f>
        <v>#REF!</v>
      </c>
      <c r="Y215" s="47" t="e">
        <f>SUMIFS(#REF!,#REF!,'Graph Tables'!$D215)</f>
        <v>#REF!</v>
      </c>
      <c r="Z215" s="47" t="e">
        <f>SUMIFS(#REF!,#REF!,'Graph Tables'!$D215)</f>
        <v>#REF!</v>
      </c>
      <c r="AA215" s="47" t="e">
        <f>SUMIFS(#REF!,#REF!,'Graph Tables'!$D215)</f>
        <v>#REF!</v>
      </c>
      <c r="AB215" s="47" t="e">
        <f>SUMIFS(#REF!,#REF!,'Graph Tables'!$D215)</f>
        <v>#REF!</v>
      </c>
      <c r="AC215" s="47" t="e">
        <f>SUMIFS(#REF!,#REF!,'Graph Tables'!$D215)</f>
        <v>#REF!</v>
      </c>
      <c r="AD215" s="47"/>
      <c r="AH215" s="47"/>
      <c r="AI215" s="101" t="e">
        <f t="shared" si="322"/>
        <v>#REF!</v>
      </c>
      <c r="AJ215" s="101" t="e">
        <f>AI215+COUNTIF(AI$2:$AI215,AI215)-1</f>
        <v>#REF!</v>
      </c>
      <c r="AK215" s="103" t="str">
        <f t="shared" si="270"/>
        <v>Timor-Leste</v>
      </c>
      <c r="AL215" s="71" t="e">
        <f t="shared" si="323"/>
        <v>#REF!</v>
      </c>
      <c r="AM215" s="45" t="e">
        <f t="shared" si="271"/>
        <v>#REF!</v>
      </c>
      <c r="AN215" s="45" t="e">
        <f t="shared" si="272"/>
        <v>#REF!</v>
      </c>
      <c r="AO215" s="45" t="e">
        <f t="shared" si="273"/>
        <v>#REF!</v>
      </c>
      <c r="AP215" s="45" t="e">
        <f t="shared" si="274"/>
        <v>#REF!</v>
      </c>
      <c r="AQ215" s="45" t="e">
        <f t="shared" si="275"/>
        <v>#REF!</v>
      </c>
      <c r="AR215" s="45" t="e">
        <f t="shared" si="276"/>
        <v>#REF!</v>
      </c>
      <c r="AS215" s="45" t="e">
        <f t="shared" si="277"/>
        <v>#REF!</v>
      </c>
      <c r="AT215" s="45" t="e">
        <f t="shared" si="278"/>
        <v>#REF!</v>
      </c>
      <c r="AU215" s="45" t="e">
        <f t="shared" si="279"/>
        <v>#REF!</v>
      </c>
      <c r="AV215" s="45" t="e">
        <f t="shared" si="280"/>
        <v>#REF!</v>
      </c>
      <c r="AW215" s="45" t="e">
        <f t="shared" si="281"/>
        <v>#REF!</v>
      </c>
      <c r="AX215" s="45" t="e">
        <f t="shared" si="282"/>
        <v>#REF!</v>
      </c>
      <c r="AY215" s="45" t="e">
        <f t="shared" si="283"/>
        <v>#REF!</v>
      </c>
      <c r="AZ215" s="45" t="e">
        <f t="shared" si="284"/>
        <v>#REF!</v>
      </c>
      <c r="BA215" s="45" t="e">
        <f t="shared" si="285"/>
        <v>#REF!</v>
      </c>
      <c r="BB215" s="45" t="e">
        <f t="shared" si="286"/>
        <v>#REF!</v>
      </c>
      <c r="BC215" s="45" t="e">
        <f t="shared" si="287"/>
        <v>#REF!</v>
      </c>
      <c r="BD215" s="45" t="e">
        <f t="shared" si="288"/>
        <v>#REF!</v>
      </c>
      <c r="BE215" s="45" t="e">
        <f t="shared" si="289"/>
        <v>#REF!</v>
      </c>
      <c r="BF215" s="45" t="e">
        <f t="shared" si="290"/>
        <v>#REF!</v>
      </c>
      <c r="BG215" s="45" t="e">
        <f t="shared" si="291"/>
        <v>#REF!</v>
      </c>
      <c r="BH215" s="45" t="e">
        <f t="shared" si="292"/>
        <v>#REF!</v>
      </c>
      <c r="BI215" s="45" t="e">
        <f t="shared" si="293"/>
        <v>#REF!</v>
      </c>
      <c r="BJ215" s="45" t="e">
        <f t="shared" si="294"/>
        <v>#REF!</v>
      </c>
      <c r="BK215" s="45"/>
      <c r="CN215" s="106" t="e">
        <f t="shared" si="324"/>
        <v>#REF!</v>
      </c>
      <c r="CO215" s="106">
        <v>214</v>
      </c>
      <c r="CP215" s="101" t="e">
        <f t="shared" si="325"/>
        <v>#REF!</v>
      </c>
      <c r="CQ215" s="101" t="e">
        <f>CP215+COUNTIF($CP$2:CP215,CP215)-1</f>
        <v>#REF!</v>
      </c>
      <c r="CR215" s="103" t="str">
        <f t="shared" si="295"/>
        <v>Timor-Leste</v>
      </c>
      <c r="CS215" s="71" t="e">
        <f t="shared" si="326"/>
        <v>#REF!</v>
      </c>
      <c r="CT215" s="45" t="e">
        <f t="shared" si="296"/>
        <v>#REF!</v>
      </c>
      <c r="CU215" s="45" t="e">
        <f t="shared" si="297"/>
        <v>#REF!</v>
      </c>
      <c r="CV215" s="45" t="e">
        <f t="shared" si="298"/>
        <v>#REF!</v>
      </c>
      <c r="CW215" s="45" t="e">
        <f t="shared" si="299"/>
        <v>#REF!</v>
      </c>
      <c r="CX215" s="45" t="e">
        <f t="shared" si="300"/>
        <v>#REF!</v>
      </c>
      <c r="CY215" s="45" t="e">
        <f t="shared" si="301"/>
        <v>#REF!</v>
      </c>
      <c r="CZ215" s="45" t="e">
        <f t="shared" si="302"/>
        <v>#REF!</v>
      </c>
      <c r="DA215" s="45" t="e">
        <f t="shared" si="303"/>
        <v>#REF!</v>
      </c>
      <c r="DB215" s="45" t="e">
        <f t="shared" si="304"/>
        <v>#REF!</v>
      </c>
      <c r="DC215" s="45" t="e">
        <f t="shared" si="305"/>
        <v>#REF!</v>
      </c>
      <c r="DD215" s="45" t="e">
        <f t="shared" si="306"/>
        <v>#REF!</v>
      </c>
      <c r="DE215" s="45" t="e">
        <f t="shared" si="307"/>
        <v>#REF!</v>
      </c>
      <c r="DF215" s="45" t="e">
        <f t="shared" si="308"/>
        <v>#REF!</v>
      </c>
      <c r="DG215" s="45" t="e">
        <f t="shared" si="309"/>
        <v>#REF!</v>
      </c>
      <c r="DH215" s="45" t="e">
        <f t="shared" si="310"/>
        <v>#REF!</v>
      </c>
      <c r="DI215" s="45" t="e">
        <f t="shared" si="311"/>
        <v>#REF!</v>
      </c>
      <c r="DJ215" s="45" t="e">
        <f t="shared" si="312"/>
        <v>#REF!</v>
      </c>
      <c r="DK215" s="45" t="e">
        <f t="shared" si="313"/>
        <v>#REF!</v>
      </c>
      <c r="DL215" s="45" t="e">
        <f t="shared" si="314"/>
        <v>#REF!</v>
      </c>
      <c r="DM215" s="45" t="e">
        <f t="shared" si="315"/>
        <v>#REF!</v>
      </c>
      <c r="DN215" s="45" t="e">
        <f t="shared" si="316"/>
        <v>#REF!</v>
      </c>
      <c r="DO215" s="45" t="e">
        <f t="shared" si="317"/>
        <v>#REF!</v>
      </c>
      <c r="DP215" s="45" t="e">
        <f t="shared" si="318"/>
        <v>#REF!</v>
      </c>
      <c r="DQ215" s="45" t="e">
        <f t="shared" si="319"/>
        <v>#REF!</v>
      </c>
    </row>
    <row r="216" spans="1:121">
      <c r="A216" s="101">
        <v>215</v>
      </c>
      <c r="B216" s="135" t="e">
        <f t="shared" si="320"/>
        <v>#REF!</v>
      </c>
      <c r="C216" s="136" t="e">
        <f>B216+COUNTIF(B$2:$B216,B216)-1</f>
        <v>#REF!</v>
      </c>
      <c r="D216" s="137" t="str">
        <f>Tables!AI216</f>
        <v>Togo</v>
      </c>
      <c r="E216" s="138" t="e">
        <f t="shared" si="321"/>
        <v>#REF!</v>
      </c>
      <c r="F216" s="47" t="e">
        <f>SUMIFS(#REF!,#REF!,'Graph Tables'!$D216)</f>
        <v>#REF!</v>
      </c>
      <c r="G216" s="47" t="e">
        <f>SUMIFS(#REF!,#REF!,'Graph Tables'!$D216)</f>
        <v>#REF!</v>
      </c>
      <c r="H216" s="47" t="e">
        <f>SUMIFS(#REF!,#REF!,'Graph Tables'!$D216)</f>
        <v>#REF!</v>
      </c>
      <c r="I216" s="47" t="e">
        <f>SUMIFS(#REF!,#REF!,'Graph Tables'!$D216)</f>
        <v>#REF!</v>
      </c>
      <c r="J216" s="47" t="e">
        <f>SUMIFS(#REF!,#REF!,'Graph Tables'!$D216)</f>
        <v>#REF!</v>
      </c>
      <c r="K216" s="47" t="e">
        <f>SUMIFS(#REF!,#REF!,'Graph Tables'!$D216)</f>
        <v>#REF!</v>
      </c>
      <c r="L216" s="47" t="e">
        <f>SUMIFS(#REF!,#REF!,'Graph Tables'!$D216)</f>
        <v>#REF!</v>
      </c>
      <c r="M216" s="47" t="e">
        <f>SUMIFS(#REF!,#REF!,'Graph Tables'!$D216)</f>
        <v>#REF!</v>
      </c>
      <c r="N216" s="47" t="e">
        <f>SUMIFS(#REF!,#REF!,'Graph Tables'!$D216)</f>
        <v>#REF!</v>
      </c>
      <c r="O216" s="47" t="e">
        <f>SUMIFS(#REF!,#REF!,'Graph Tables'!$D216)</f>
        <v>#REF!</v>
      </c>
      <c r="P216" s="47" t="e">
        <f>SUMIFS(#REF!,#REF!,'Graph Tables'!$D216)</f>
        <v>#REF!</v>
      </c>
      <c r="Q216" s="47" t="e">
        <f>SUMIFS(#REF!,#REF!,'Graph Tables'!$D216)</f>
        <v>#REF!</v>
      </c>
      <c r="R216" s="47" t="e">
        <f>SUMIFS(#REF!,#REF!,'Graph Tables'!$D216)</f>
        <v>#REF!</v>
      </c>
      <c r="S216" s="47" t="e">
        <f>SUMIFS(#REF!,#REF!,'Graph Tables'!$D216)</f>
        <v>#REF!</v>
      </c>
      <c r="T216" s="47" t="e">
        <f>SUMIFS(#REF!,#REF!,'Graph Tables'!$D216)</f>
        <v>#REF!</v>
      </c>
      <c r="U216" s="47" t="e">
        <f>SUMIFS(#REF!,#REF!,'Graph Tables'!$D216)</f>
        <v>#REF!</v>
      </c>
      <c r="V216" s="47" t="e">
        <f>SUMIFS(#REF!,#REF!,'Graph Tables'!$D216)</f>
        <v>#REF!</v>
      </c>
      <c r="W216" s="47" t="e">
        <f>SUMIFS(#REF!,#REF!,'Graph Tables'!$D216)</f>
        <v>#REF!</v>
      </c>
      <c r="X216" s="47" t="e">
        <f>SUMIFS(#REF!,#REF!,'Graph Tables'!$D216)</f>
        <v>#REF!</v>
      </c>
      <c r="Y216" s="47" t="e">
        <f>SUMIFS(#REF!,#REF!,'Graph Tables'!$D216)</f>
        <v>#REF!</v>
      </c>
      <c r="Z216" s="47" t="e">
        <f>SUMIFS(#REF!,#REF!,'Graph Tables'!$D216)</f>
        <v>#REF!</v>
      </c>
      <c r="AA216" s="47" t="e">
        <f>SUMIFS(#REF!,#REF!,'Graph Tables'!$D216)</f>
        <v>#REF!</v>
      </c>
      <c r="AB216" s="47" t="e">
        <f>SUMIFS(#REF!,#REF!,'Graph Tables'!$D216)</f>
        <v>#REF!</v>
      </c>
      <c r="AC216" s="47" t="e">
        <f>SUMIFS(#REF!,#REF!,'Graph Tables'!$D216)</f>
        <v>#REF!</v>
      </c>
      <c r="AD216" s="47"/>
      <c r="AH216" s="47"/>
      <c r="AI216" s="101" t="e">
        <f t="shared" si="322"/>
        <v>#REF!</v>
      </c>
      <c r="AJ216" s="101" t="e">
        <f>AI216+COUNTIF(AI$2:$AI216,AI216)-1</f>
        <v>#REF!</v>
      </c>
      <c r="AK216" s="103" t="str">
        <f t="shared" si="270"/>
        <v>Togo</v>
      </c>
      <c r="AL216" s="71" t="e">
        <f t="shared" si="323"/>
        <v>#REF!</v>
      </c>
      <c r="AM216" s="45" t="e">
        <f t="shared" si="271"/>
        <v>#REF!</v>
      </c>
      <c r="AN216" s="45" t="e">
        <f t="shared" si="272"/>
        <v>#REF!</v>
      </c>
      <c r="AO216" s="45" t="e">
        <f t="shared" si="273"/>
        <v>#REF!</v>
      </c>
      <c r="AP216" s="45" t="e">
        <f t="shared" si="274"/>
        <v>#REF!</v>
      </c>
      <c r="AQ216" s="45" t="e">
        <f t="shared" si="275"/>
        <v>#REF!</v>
      </c>
      <c r="AR216" s="45" t="e">
        <f t="shared" si="276"/>
        <v>#REF!</v>
      </c>
      <c r="AS216" s="45" t="e">
        <f t="shared" si="277"/>
        <v>#REF!</v>
      </c>
      <c r="AT216" s="45" t="e">
        <f t="shared" si="278"/>
        <v>#REF!</v>
      </c>
      <c r="AU216" s="45" t="e">
        <f t="shared" si="279"/>
        <v>#REF!</v>
      </c>
      <c r="AV216" s="45" t="e">
        <f t="shared" si="280"/>
        <v>#REF!</v>
      </c>
      <c r="AW216" s="45" t="e">
        <f t="shared" si="281"/>
        <v>#REF!</v>
      </c>
      <c r="AX216" s="45" t="e">
        <f t="shared" si="282"/>
        <v>#REF!</v>
      </c>
      <c r="AY216" s="45" t="e">
        <f t="shared" si="283"/>
        <v>#REF!</v>
      </c>
      <c r="AZ216" s="45" t="e">
        <f t="shared" si="284"/>
        <v>#REF!</v>
      </c>
      <c r="BA216" s="45" t="e">
        <f t="shared" si="285"/>
        <v>#REF!</v>
      </c>
      <c r="BB216" s="45" t="e">
        <f t="shared" si="286"/>
        <v>#REF!</v>
      </c>
      <c r="BC216" s="45" t="e">
        <f t="shared" si="287"/>
        <v>#REF!</v>
      </c>
      <c r="BD216" s="45" t="e">
        <f t="shared" si="288"/>
        <v>#REF!</v>
      </c>
      <c r="BE216" s="45" t="e">
        <f t="shared" si="289"/>
        <v>#REF!</v>
      </c>
      <c r="BF216" s="45" t="e">
        <f t="shared" si="290"/>
        <v>#REF!</v>
      </c>
      <c r="BG216" s="45" t="e">
        <f t="shared" si="291"/>
        <v>#REF!</v>
      </c>
      <c r="BH216" s="45" t="e">
        <f t="shared" si="292"/>
        <v>#REF!</v>
      </c>
      <c r="BI216" s="45" t="e">
        <f t="shared" si="293"/>
        <v>#REF!</v>
      </c>
      <c r="BJ216" s="45" t="e">
        <f t="shared" si="294"/>
        <v>#REF!</v>
      </c>
      <c r="BK216" s="45"/>
      <c r="CN216" s="106" t="e">
        <f t="shared" si="324"/>
        <v>#REF!</v>
      </c>
      <c r="CO216" s="106">
        <v>215</v>
      </c>
      <c r="CP216" s="101" t="e">
        <f t="shared" si="325"/>
        <v>#REF!</v>
      </c>
      <c r="CQ216" s="101" t="e">
        <f>CP216+COUNTIF($CP$2:CP216,CP216)-1</f>
        <v>#REF!</v>
      </c>
      <c r="CR216" s="103" t="str">
        <f t="shared" si="295"/>
        <v>Togo</v>
      </c>
      <c r="CS216" s="71" t="e">
        <f t="shared" si="326"/>
        <v>#REF!</v>
      </c>
      <c r="CT216" s="45" t="e">
        <f t="shared" si="296"/>
        <v>#REF!</v>
      </c>
      <c r="CU216" s="45" t="e">
        <f t="shared" si="297"/>
        <v>#REF!</v>
      </c>
      <c r="CV216" s="45" t="e">
        <f t="shared" si="298"/>
        <v>#REF!</v>
      </c>
      <c r="CW216" s="45" t="e">
        <f t="shared" si="299"/>
        <v>#REF!</v>
      </c>
      <c r="CX216" s="45" t="e">
        <f t="shared" si="300"/>
        <v>#REF!</v>
      </c>
      <c r="CY216" s="45" t="e">
        <f t="shared" si="301"/>
        <v>#REF!</v>
      </c>
      <c r="CZ216" s="45" t="e">
        <f t="shared" si="302"/>
        <v>#REF!</v>
      </c>
      <c r="DA216" s="45" t="e">
        <f t="shared" si="303"/>
        <v>#REF!</v>
      </c>
      <c r="DB216" s="45" t="e">
        <f t="shared" si="304"/>
        <v>#REF!</v>
      </c>
      <c r="DC216" s="45" t="e">
        <f t="shared" si="305"/>
        <v>#REF!</v>
      </c>
      <c r="DD216" s="45" t="e">
        <f t="shared" si="306"/>
        <v>#REF!</v>
      </c>
      <c r="DE216" s="45" t="e">
        <f t="shared" si="307"/>
        <v>#REF!</v>
      </c>
      <c r="DF216" s="45" t="e">
        <f t="shared" si="308"/>
        <v>#REF!</v>
      </c>
      <c r="DG216" s="45" t="e">
        <f t="shared" si="309"/>
        <v>#REF!</v>
      </c>
      <c r="DH216" s="45" t="e">
        <f t="shared" si="310"/>
        <v>#REF!</v>
      </c>
      <c r="DI216" s="45" t="e">
        <f t="shared" si="311"/>
        <v>#REF!</v>
      </c>
      <c r="DJ216" s="45" t="e">
        <f t="shared" si="312"/>
        <v>#REF!</v>
      </c>
      <c r="DK216" s="45" t="e">
        <f t="shared" si="313"/>
        <v>#REF!</v>
      </c>
      <c r="DL216" s="45" t="e">
        <f t="shared" si="314"/>
        <v>#REF!</v>
      </c>
      <c r="DM216" s="45" t="e">
        <f t="shared" si="315"/>
        <v>#REF!</v>
      </c>
      <c r="DN216" s="45" t="e">
        <f t="shared" si="316"/>
        <v>#REF!</v>
      </c>
      <c r="DO216" s="45" t="e">
        <f t="shared" si="317"/>
        <v>#REF!</v>
      </c>
      <c r="DP216" s="45" t="e">
        <f t="shared" si="318"/>
        <v>#REF!</v>
      </c>
      <c r="DQ216" s="45" t="e">
        <f t="shared" si="319"/>
        <v>#REF!</v>
      </c>
    </row>
    <row r="217" spans="1:121">
      <c r="A217" s="101">
        <v>216</v>
      </c>
      <c r="B217" s="135" t="e">
        <f t="shared" si="320"/>
        <v>#REF!</v>
      </c>
      <c r="C217" s="136" t="e">
        <f>B217+COUNTIF(B$2:$B217,B217)-1</f>
        <v>#REF!</v>
      </c>
      <c r="D217" s="137" t="str">
        <f>Tables!AI217</f>
        <v>Tokelau</v>
      </c>
      <c r="E217" s="138" t="e">
        <f t="shared" si="321"/>
        <v>#REF!</v>
      </c>
      <c r="F217" s="47" t="e">
        <f>SUMIFS(#REF!,#REF!,'Graph Tables'!$D217)</f>
        <v>#REF!</v>
      </c>
      <c r="G217" s="47" t="e">
        <f>SUMIFS(#REF!,#REF!,'Graph Tables'!$D217)</f>
        <v>#REF!</v>
      </c>
      <c r="H217" s="47" t="e">
        <f>SUMIFS(#REF!,#REF!,'Graph Tables'!$D217)</f>
        <v>#REF!</v>
      </c>
      <c r="I217" s="47" t="e">
        <f>SUMIFS(#REF!,#REF!,'Graph Tables'!$D217)</f>
        <v>#REF!</v>
      </c>
      <c r="J217" s="47" t="e">
        <f>SUMIFS(#REF!,#REF!,'Graph Tables'!$D217)</f>
        <v>#REF!</v>
      </c>
      <c r="K217" s="47" t="e">
        <f>SUMIFS(#REF!,#REF!,'Graph Tables'!$D217)</f>
        <v>#REF!</v>
      </c>
      <c r="L217" s="47" t="e">
        <f>SUMIFS(#REF!,#REF!,'Graph Tables'!$D217)</f>
        <v>#REF!</v>
      </c>
      <c r="M217" s="47" t="e">
        <f>SUMIFS(#REF!,#REF!,'Graph Tables'!$D217)</f>
        <v>#REF!</v>
      </c>
      <c r="N217" s="47" t="e">
        <f>SUMIFS(#REF!,#REF!,'Graph Tables'!$D217)</f>
        <v>#REF!</v>
      </c>
      <c r="O217" s="47" t="e">
        <f>SUMIFS(#REF!,#REF!,'Graph Tables'!$D217)</f>
        <v>#REF!</v>
      </c>
      <c r="P217" s="47" t="e">
        <f>SUMIFS(#REF!,#REF!,'Graph Tables'!$D217)</f>
        <v>#REF!</v>
      </c>
      <c r="Q217" s="47" t="e">
        <f>SUMIFS(#REF!,#REF!,'Graph Tables'!$D217)</f>
        <v>#REF!</v>
      </c>
      <c r="R217" s="47" t="e">
        <f>SUMIFS(#REF!,#REF!,'Graph Tables'!$D217)</f>
        <v>#REF!</v>
      </c>
      <c r="S217" s="47" t="e">
        <f>SUMIFS(#REF!,#REF!,'Graph Tables'!$D217)</f>
        <v>#REF!</v>
      </c>
      <c r="T217" s="47" t="e">
        <f>SUMIFS(#REF!,#REF!,'Graph Tables'!$D217)</f>
        <v>#REF!</v>
      </c>
      <c r="U217" s="47" t="e">
        <f>SUMIFS(#REF!,#REF!,'Graph Tables'!$D217)</f>
        <v>#REF!</v>
      </c>
      <c r="V217" s="47" t="e">
        <f>SUMIFS(#REF!,#REF!,'Graph Tables'!$D217)</f>
        <v>#REF!</v>
      </c>
      <c r="W217" s="47" t="e">
        <f>SUMIFS(#REF!,#REF!,'Graph Tables'!$D217)</f>
        <v>#REF!</v>
      </c>
      <c r="X217" s="47" t="e">
        <f>SUMIFS(#REF!,#REF!,'Graph Tables'!$D217)</f>
        <v>#REF!</v>
      </c>
      <c r="Y217" s="47" t="e">
        <f>SUMIFS(#REF!,#REF!,'Graph Tables'!$D217)</f>
        <v>#REF!</v>
      </c>
      <c r="Z217" s="47" t="e">
        <f>SUMIFS(#REF!,#REF!,'Graph Tables'!$D217)</f>
        <v>#REF!</v>
      </c>
      <c r="AA217" s="47" t="e">
        <f>SUMIFS(#REF!,#REF!,'Graph Tables'!$D217)</f>
        <v>#REF!</v>
      </c>
      <c r="AB217" s="47" t="e">
        <f>SUMIFS(#REF!,#REF!,'Graph Tables'!$D217)</f>
        <v>#REF!</v>
      </c>
      <c r="AC217" s="47" t="e">
        <f>SUMIFS(#REF!,#REF!,'Graph Tables'!$D217)</f>
        <v>#REF!</v>
      </c>
      <c r="AD217" s="47"/>
      <c r="AH217" s="47"/>
      <c r="AI217" s="101" t="e">
        <f t="shared" si="322"/>
        <v>#REF!</v>
      </c>
      <c r="AJ217" s="101" t="e">
        <f>AI217+COUNTIF(AI$2:$AI217,AI217)-1</f>
        <v>#REF!</v>
      </c>
      <c r="AK217" s="103" t="str">
        <f t="shared" si="270"/>
        <v>Tokelau</v>
      </c>
      <c r="AL217" s="71" t="e">
        <f t="shared" si="323"/>
        <v>#REF!</v>
      </c>
      <c r="AM217" s="45" t="e">
        <f t="shared" si="271"/>
        <v>#REF!</v>
      </c>
      <c r="AN217" s="45" t="e">
        <f t="shared" si="272"/>
        <v>#REF!</v>
      </c>
      <c r="AO217" s="45" t="e">
        <f t="shared" si="273"/>
        <v>#REF!</v>
      </c>
      <c r="AP217" s="45" t="e">
        <f t="shared" si="274"/>
        <v>#REF!</v>
      </c>
      <c r="AQ217" s="45" t="e">
        <f t="shared" si="275"/>
        <v>#REF!</v>
      </c>
      <c r="AR217" s="45" t="e">
        <f t="shared" si="276"/>
        <v>#REF!</v>
      </c>
      <c r="AS217" s="45" t="e">
        <f t="shared" si="277"/>
        <v>#REF!</v>
      </c>
      <c r="AT217" s="45" t="e">
        <f t="shared" si="278"/>
        <v>#REF!</v>
      </c>
      <c r="AU217" s="45" t="e">
        <f t="shared" si="279"/>
        <v>#REF!</v>
      </c>
      <c r="AV217" s="45" t="e">
        <f t="shared" si="280"/>
        <v>#REF!</v>
      </c>
      <c r="AW217" s="45" t="e">
        <f t="shared" si="281"/>
        <v>#REF!</v>
      </c>
      <c r="AX217" s="45" t="e">
        <f t="shared" si="282"/>
        <v>#REF!</v>
      </c>
      <c r="AY217" s="45" t="e">
        <f t="shared" si="283"/>
        <v>#REF!</v>
      </c>
      <c r="AZ217" s="45" t="e">
        <f t="shared" si="284"/>
        <v>#REF!</v>
      </c>
      <c r="BA217" s="45" t="e">
        <f t="shared" si="285"/>
        <v>#REF!</v>
      </c>
      <c r="BB217" s="45" t="e">
        <f t="shared" si="286"/>
        <v>#REF!</v>
      </c>
      <c r="BC217" s="45" t="e">
        <f t="shared" si="287"/>
        <v>#REF!</v>
      </c>
      <c r="BD217" s="45" t="e">
        <f t="shared" si="288"/>
        <v>#REF!</v>
      </c>
      <c r="BE217" s="45" t="e">
        <f t="shared" si="289"/>
        <v>#REF!</v>
      </c>
      <c r="BF217" s="45" t="e">
        <f t="shared" si="290"/>
        <v>#REF!</v>
      </c>
      <c r="BG217" s="45" t="e">
        <f t="shared" si="291"/>
        <v>#REF!</v>
      </c>
      <c r="BH217" s="45" t="e">
        <f t="shared" si="292"/>
        <v>#REF!</v>
      </c>
      <c r="BI217" s="45" t="e">
        <f t="shared" si="293"/>
        <v>#REF!</v>
      </c>
      <c r="BJ217" s="45" t="e">
        <f t="shared" si="294"/>
        <v>#REF!</v>
      </c>
      <c r="BK217" s="45"/>
      <c r="CN217" s="106" t="e">
        <f t="shared" si="324"/>
        <v>#REF!</v>
      </c>
      <c r="CO217" s="106">
        <v>216</v>
      </c>
      <c r="CP217" s="101" t="e">
        <f t="shared" si="325"/>
        <v>#REF!</v>
      </c>
      <c r="CQ217" s="101" t="e">
        <f>CP217+COUNTIF($CP$2:CP217,CP217)-1</f>
        <v>#REF!</v>
      </c>
      <c r="CR217" s="103" t="str">
        <f t="shared" si="295"/>
        <v>Tokelau</v>
      </c>
      <c r="CS217" s="71" t="e">
        <f t="shared" si="326"/>
        <v>#REF!</v>
      </c>
      <c r="CT217" s="45" t="e">
        <f t="shared" si="296"/>
        <v>#REF!</v>
      </c>
      <c r="CU217" s="45" t="e">
        <f t="shared" si="297"/>
        <v>#REF!</v>
      </c>
      <c r="CV217" s="45" t="e">
        <f t="shared" si="298"/>
        <v>#REF!</v>
      </c>
      <c r="CW217" s="45" t="e">
        <f t="shared" si="299"/>
        <v>#REF!</v>
      </c>
      <c r="CX217" s="45" t="e">
        <f t="shared" si="300"/>
        <v>#REF!</v>
      </c>
      <c r="CY217" s="45" t="e">
        <f t="shared" si="301"/>
        <v>#REF!</v>
      </c>
      <c r="CZ217" s="45" t="e">
        <f t="shared" si="302"/>
        <v>#REF!</v>
      </c>
      <c r="DA217" s="45" t="e">
        <f t="shared" si="303"/>
        <v>#REF!</v>
      </c>
      <c r="DB217" s="45" t="e">
        <f t="shared" si="304"/>
        <v>#REF!</v>
      </c>
      <c r="DC217" s="45" t="e">
        <f t="shared" si="305"/>
        <v>#REF!</v>
      </c>
      <c r="DD217" s="45" t="e">
        <f t="shared" si="306"/>
        <v>#REF!</v>
      </c>
      <c r="DE217" s="45" t="e">
        <f t="shared" si="307"/>
        <v>#REF!</v>
      </c>
      <c r="DF217" s="45" t="e">
        <f t="shared" si="308"/>
        <v>#REF!</v>
      </c>
      <c r="DG217" s="45" t="e">
        <f t="shared" si="309"/>
        <v>#REF!</v>
      </c>
      <c r="DH217" s="45" t="e">
        <f t="shared" si="310"/>
        <v>#REF!</v>
      </c>
      <c r="DI217" s="45" t="e">
        <f t="shared" si="311"/>
        <v>#REF!</v>
      </c>
      <c r="DJ217" s="45" t="e">
        <f t="shared" si="312"/>
        <v>#REF!</v>
      </c>
      <c r="DK217" s="45" t="e">
        <f t="shared" si="313"/>
        <v>#REF!</v>
      </c>
      <c r="DL217" s="45" t="e">
        <f t="shared" si="314"/>
        <v>#REF!</v>
      </c>
      <c r="DM217" s="45" t="e">
        <f t="shared" si="315"/>
        <v>#REF!</v>
      </c>
      <c r="DN217" s="45" t="e">
        <f t="shared" si="316"/>
        <v>#REF!</v>
      </c>
      <c r="DO217" s="45" t="e">
        <f t="shared" si="317"/>
        <v>#REF!</v>
      </c>
      <c r="DP217" s="45" t="e">
        <f t="shared" si="318"/>
        <v>#REF!</v>
      </c>
      <c r="DQ217" s="45" t="e">
        <f t="shared" si="319"/>
        <v>#REF!</v>
      </c>
    </row>
    <row r="218" spans="1:121">
      <c r="A218" s="101">
        <v>217</v>
      </c>
      <c r="B218" s="135" t="e">
        <f t="shared" si="320"/>
        <v>#REF!</v>
      </c>
      <c r="C218" s="136" t="e">
        <f>B218+COUNTIF(B$2:$B218,B218)-1</f>
        <v>#REF!</v>
      </c>
      <c r="D218" s="137" t="str">
        <f>Tables!AI218</f>
        <v>Tonga</v>
      </c>
      <c r="E218" s="138" t="e">
        <f t="shared" si="321"/>
        <v>#REF!</v>
      </c>
      <c r="F218" s="47" t="e">
        <f>SUMIFS(#REF!,#REF!,'Graph Tables'!$D218)</f>
        <v>#REF!</v>
      </c>
      <c r="G218" s="47" t="e">
        <f>SUMIFS(#REF!,#REF!,'Graph Tables'!$D218)</f>
        <v>#REF!</v>
      </c>
      <c r="H218" s="47" t="e">
        <f>SUMIFS(#REF!,#REF!,'Graph Tables'!$D218)</f>
        <v>#REF!</v>
      </c>
      <c r="I218" s="47" t="e">
        <f>SUMIFS(#REF!,#REF!,'Graph Tables'!$D218)</f>
        <v>#REF!</v>
      </c>
      <c r="J218" s="47" t="e">
        <f>SUMIFS(#REF!,#REF!,'Graph Tables'!$D218)</f>
        <v>#REF!</v>
      </c>
      <c r="K218" s="47" t="e">
        <f>SUMIFS(#REF!,#REF!,'Graph Tables'!$D218)</f>
        <v>#REF!</v>
      </c>
      <c r="L218" s="47" t="e">
        <f>SUMIFS(#REF!,#REF!,'Graph Tables'!$D218)</f>
        <v>#REF!</v>
      </c>
      <c r="M218" s="47" t="e">
        <f>SUMIFS(#REF!,#REF!,'Graph Tables'!$D218)</f>
        <v>#REF!</v>
      </c>
      <c r="N218" s="47" t="e">
        <f>SUMIFS(#REF!,#REF!,'Graph Tables'!$D218)</f>
        <v>#REF!</v>
      </c>
      <c r="O218" s="47" t="e">
        <f>SUMIFS(#REF!,#REF!,'Graph Tables'!$D218)</f>
        <v>#REF!</v>
      </c>
      <c r="P218" s="47" t="e">
        <f>SUMIFS(#REF!,#REF!,'Graph Tables'!$D218)</f>
        <v>#REF!</v>
      </c>
      <c r="Q218" s="47" t="e">
        <f>SUMIFS(#REF!,#REF!,'Graph Tables'!$D218)</f>
        <v>#REF!</v>
      </c>
      <c r="R218" s="47" t="e">
        <f>SUMIFS(#REF!,#REF!,'Graph Tables'!$D218)</f>
        <v>#REF!</v>
      </c>
      <c r="S218" s="47" t="e">
        <f>SUMIFS(#REF!,#REF!,'Graph Tables'!$D218)</f>
        <v>#REF!</v>
      </c>
      <c r="T218" s="47" t="e">
        <f>SUMIFS(#REF!,#REF!,'Graph Tables'!$D218)</f>
        <v>#REF!</v>
      </c>
      <c r="U218" s="47" t="e">
        <f>SUMIFS(#REF!,#REF!,'Graph Tables'!$D218)</f>
        <v>#REF!</v>
      </c>
      <c r="V218" s="47" t="e">
        <f>SUMIFS(#REF!,#REF!,'Graph Tables'!$D218)</f>
        <v>#REF!</v>
      </c>
      <c r="W218" s="47" t="e">
        <f>SUMIFS(#REF!,#REF!,'Graph Tables'!$D218)</f>
        <v>#REF!</v>
      </c>
      <c r="X218" s="47" t="e">
        <f>SUMIFS(#REF!,#REF!,'Graph Tables'!$D218)</f>
        <v>#REF!</v>
      </c>
      <c r="Y218" s="47" t="e">
        <f>SUMIFS(#REF!,#REF!,'Graph Tables'!$D218)</f>
        <v>#REF!</v>
      </c>
      <c r="Z218" s="47" t="e">
        <f>SUMIFS(#REF!,#REF!,'Graph Tables'!$D218)</f>
        <v>#REF!</v>
      </c>
      <c r="AA218" s="47" t="e">
        <f>SUMIFS(#REF!,#REF!,'Graph Tables'!$D218)</f>
        <v>#REF!</v>
      </c>
      <c r="AB218" s="47" t="e">
        <f>SUMIFS(#REF!,#REF!,'Graph Tables'!$D218)</f>
        <v>#REF!</v>
      </c>
      <c r="AC218" s="47" t="e">
        <f>SUMIFS(#REF!,#REF!,'Graph Tables'!$D218)</f>
        <v>#REF!</v>
      </c>
      <c r="AD218" s="47"/>
      <c r="AH218" s="47"/>
      <c r="AI218" s="101" t="e">
        <f t="shared" si="322"/>
        <v>#REF!</v>
      </c>
      <c r="AJ218" s="101" t="e">
        <f>AI218+COUNTIF(AI$2:$AI218,AI218)-1</f>
        <v>#REF!</v>
      </c>
      <c r="AK218" s="103" t="str">
        <f t="shared" si="270"/>
        <v>Tonga</v>
      </c>
      <c r="AL218" s="71" t="e">
        <f t="shared" si="323"/>
        <v>#REF!</v>
      </c>
      <c r="AM218" s="45" t="e">
        <f t="shared" si="271"/>
        <v>#REF!</v>
      </c>
      <c r="AN218" s="45" t="e">
        <f t="shared" si="272"/>
        <v>#REF!</v>
      </c>
      <c r="AO218" s="45" t="e">
        <f t="shared" si="273"/>
        <v>#REF!</v>
      </c>
      <c r="AP218" s="45" t="e">
        <f t="shared" si="274"/>
        <v>#REF!</v>
      </c>
      <c r="AQ218" s="45" t="e">
        <f t="shared" si="275"/>
        <v>#REF!</v>
      </c>
      <c r="AR218" s="45" t="e">
        <f t="shared" si="276"/>
        <v>#REF!</v>
      </c>
      <c r="AS218" s="45" t="e">
        <f t="shared" si="277"/>
        <v>#REF!</v>
      </c>
      <c r="AT218" s="45" t="e">
        <f t="shared" si="278"/>
        <v>#REF!</v>
      </c>
      <c r="AU218" s="45" t="e">
        <f t="shared" si="279"/>
        <v>#REF!</v>
      </c>
      <c r="AV218" s="45" t="e">
        <f t="shared" si="280"/>
        <v>#REF!</v>
      </c>
      <c r="AW218" s="45" t="e">
        <f t="shared" si="281"/>
        <v>#REF!</v>
      </c>
      <c r="AX218" s="45" t="e">
        <f t="shared" si="282"/>
        <v>#REF!</v>
      </c>
      <c r="AY218" s="45" t="e">
        <f t="shared" si="283"/>
        <v>#REF!</v>
      </c>
      <c r="AZ218" s="45" t="e">
        <f t="shared" si="284"/>
        <v>#REF!</v>
      </c>
      <c r="BA218" s="45" t="e">
        <f t="shared" si="285"/>
        <v>#REF!</v>
      </c>
      <c r="BB218" s="45" t="e">
        <f t="shared" si="286"/>
        <v>#REF!</v>
      </c>
      <c r="BC218" s="45" t="e">
        <f t="shared" si="287"/>
        <v>#REF!</v>
      </c>
      <c r="BD218" s="45" t="e">
        <f t="shared" si="288"/>
        <v>#REF!</v>
      </c>
      <c r="BE218" s="45" t="e">
        <f t="shared" si="289"/>
        <v>#REF!</v>
      </c>
      <c r="BF218" s="45" t="e">
        <f t="shared" si="290"/>
        <v>#REF!</v>
      </c>
      <c r="BG218" s="45" t="e">
        <f t="shared" si="291"/>
        <v>#REF!</v>
      </c>
      <c r="BH218" s="45" t="e">
        <f t="shared" si="292"/>
        <v>#REF!</v>
      </c>
      <c r="BI218" s="45" t="e">
        <f t="shared" si="293"/>
        <v>#REF!</v>
      </c>
      <c r="BJ218" s="45" t="e">
        <f t="shared" si="294"/>
        <v>#REF!</v>
      </c>
      <c r="BK218" s="45"/>
      <c r="CN218" s="106" t="e">
        <f t="shared" si="324"/>
        <v>#REF!</v>
      </c>
      <c r="CO218" s="106">
        <v>217</v>
      </c>
      <c r="CP218" s="101" t="e">
        <f t="shared" si="325"/>
        <v>#REF!</v>
      </c>
      <c r="CQ218" s="101" t="e">
        <f>CP218+COUNTIF($CP$2:CP218,CP218)-1</f>
        <v>#REF!</v>
      </c>
      <c r="CR218" s="103" t="str">
        <f t="shared" si="295"/>
        <v>Tonga</v>
      </c>
      <c r="CS218" s="71" t="e">
        <f t="shared" si="326"/>
        <v>#REF!</v>
      </c>
      <c r="CT218" s="45" t="e">
        <f t="shared" si="296"/>
        <v>#REF!</v>
      </c>
      <c r="CU218" s="45" t="e">
        <f t="shared" si="297"/>
        <v>#REF!</v>
      </c>
      <c r="CV218" s="45" t="e">
        <f t="shared" si="298"/>
        <v>#REF!</v>
      </c>
      <c r="CW218" s="45" t="e">
        <f t="shared" si="299"/>
        <v>#REF!</v>
      </c>
      <c r="CX218" s="45" t="e">
        <f t="shared" si="300"/>
        <v>#REF!</v>
      </c>
      <c r="CY218" s="45" t="e">
        <f t="shared" si="301"/>
        <v>#REF!</v>
      </c>
      <c r="CZ218" s="45" t="e">
        <f t="shared" si="302"/>
        <v>#REF!</v>
      </c>
      <c r="DA218" s="45" t="e">
        <f t="shared" si="303"/>
        <v>#REF!</v>
      </c>
      <c r="DB218" s="45" t="e">
        <f t="shared" si="304"/>
        <v>#REF!</v>
      </c>
      <c r="DC218" s="45" t="e">
        <f t="shared" si="305"/>
        <v>#REF!</v>
      </c>
      <c r="DD218" s="45" t="e">
        <f t="shared" si="306"/>
        <v>#REF!</v>
      </c>
      <c r="DE218" s="45" t="e">
        <f t="shared" si="307"/>
        <v>#REF!</v>
      </c>
      <c r="DF218" s="45" t="e">
        <f t="shared" si="308"/>
        <v>#REF!</v>
      </c>
      <c r="DG218" s="45" t="e">
        <f t="shared" si="309"/>
        <v>#REF!</v>
      </c>
      <c r="DH218" s="45" t="e">
        <f t="shared" si="310"/>
        <v>#REF!</v>
      </c>
      <c r="DI218" s="45" t="e">
        <f t="shared" si="311"/>
        <v>#REF!</v>
      </c>
      <c r="DJ218" s="45" t="e">
        <f t="shared" si="312"/>
        <v>#REF!</v>
      </c>
      <c r="DK218" s="45" t="e">
        <f t="shared" si="313"/>
        <v>#REF!</v>
      </c>
      <c r="DL218" s="45" t="e">
        <f t="shared" si="314"/>
        <v>#REF!</v>
      </c>
      <c r="DM218" s="45" t="e">
        <f t="shared" si="315"/>
        <v>#REF!</v>
      </c>
      <c r="DN218" s="45" t="e">
        <f t="shared" si="316"/>
        <v>#REF!</v>
      </c>
      <c r="DO218" s="45" t="e">
        <f t="shared" si="317"/>
        <v>#REF!</v>
      </c>
      <c r="DP218" s="45" t="e">
        <f t="shared" si="318"/>
        <v>#REF!</v>
      </c>
      <c r="DQ218" s="45" t="e">
        <f t="shared" si="319"/>
        <v>#REF!</v>
      </c>
    </row>
    <row r="219" spans="1:121">
      <c r="A219" s="101">
        <v>218</v>
      </c>
      <c r="B219" s="135" t="e">
        <f t="shared" si="320"/>
        <v>#REF!</v>
      </c>
      <c r="C219" s="136" t="e">
        <f>B219+COUNTIF(B$2:$B219,B219)-1</f>
        <v>#REF!</v>
      </c>
      <c r="D219" s="137" t="str">
        <f>Tables!AI219</f>
        <v>Trinidad and Tobago</v>
      </c>
      <c r="E219" s="138" t="e">
        <f t="shared" si="321"/>
        <v>#REF!</v>
      </c>
      <c r="F219" s="47" t="e">
        <f>SUMIFS(#REF!,#REF!,'Graph Tables'!$D219)</f>
        <v>#REF!</v>
      </c>
      <c r="G219" s="47" t="e">
        <f>SUMIFS(#REF!,#REF!,'Graph Tables'!$D219)</f>
        <v>#REF!</v>
      </c>
      <c r="H219" s="47" t="e">
        <f>SUMIFS(#REF!,#REF!,'Graph Tables'!$D219)</f>
        <v>#REF!</v>
      </c>
      <c r="I219" s="47" t="e">
        <f>SUMIFS(#REF!,#REF!,'Graph Tables'!$D219)</f>
        <v>#REF!</v>
      </c>
      <c r="J219" s="47" t="e">
        <f>SUMIFS(#REF!,#REF!,'Graph Tables'!$D219)</f>
        <v>#REF!</v>
      </c>
      <c r="K219" s="47" t="e">
        <f>SUMIFS(#REF!,#REF!,'Graph Tables'!$D219)</f>
        <v>#REF!</v>
      </c>
      <c r="L219" s="47" t="e">
        <f>SUMIFS(#REF!,#REF!,'Graph Tables'!$D219)</f>
        <v>#REF!</v>
      </c>
      <c r="M219" s="47" t="e">
        <f>SUMIFS(#REF!,#REF!,'Graph Tables'!$D219)</f>
        <v>#REF!</v>
      </c>
      <c r="N219" s="47" t="e">
        <f>SUMIFS(#REF!,#REF!,'Graph Tables'!$D219)</f>
        <v>#REF!</v>
      </c>
      <c r="O219" s="47" t="e">
        <f>SUMIFS(#REF!,#REF!,'Graph Tables'!$D219)</f>
        <v>#REF!</v>
      </c>
      <c r="P219" s="47" t="e">
        <f>SUMIFS(#REF!,#REF!,'Graph Tables'!$D219)</f>
        <v>#REF!</v>
      </c>
      <c r="Q219" s="47" t="e">
        <f>SUMIFS(#REF!,#REF!,'Graph Tables'!$D219)</f>
        <v>#REF!</v>
      </c>
      <c r="R219" s="47" t="e">
        <f>SUMIFS(#REF!,#REF!,'Graph Tables'!$D219)</f>
        <v>#REF!</v>
      </c>
      <c r="S219" s="47" t="e">
        <f>SUMIFS(#REF!,#REF!,'Graph Tables'!$D219)</f>
        <v>#REF!</v>
      </c>
      <c r="T219" s="47" t="e">
        <f>SUMIFS(#REF!,#REF!,'Graph Tables'!$D219)</f>
        <v>#REF!</v>
      </c>
      <c r="U219" s="47" t="e">
        <f>SUMIFS(#REF!,#REF!,'Graph Tables'!$D219)</f>
        <v>#REF!</v>
      </c>
      <c r="V219" s="47" t="e">
        <f>SUMIFS(#REF!,#REF!,'Graph Tables'!$D219)</f>
        <v>#REF!</v>
      </c>
      <c r="W219" s="47" t="e">
        <f>SUMIFS(#REF!,#REF!,'Graph Tables'!$D219)</f>
        <v>#REF!</v>
      </c>
      <c r="X219" s="47" t="e">
        <f>SUMIFS(#REF!,#REF!,'Graph Tables'!$D219)</f>
        <v>#REF!</v>
      </c>
      <c r="Y219" s="47" t="e">
        <f>SUMIFS(#REF!,#REF!,'Graph Tables'!$D219)</f>
        <v>#REF!</v>
      </c>
      <c r="Z219" s="47" t="e">
        <f>SUMIFS(#REF!,#REF!,'Graph Tables'!$D219)</f>
        <v>#REF!</v>
      </c>
      <c r="AA219" s="47" t="e">
        <f>SUMIFS(#REF!,#REF!,'Graph Tables'!$D219)</f>
        <v>#REF!</v>
      </c>
      <c r="AB219" s="47" t="e">
        <f>SUMIFS(#REF!,#REF!,'Graph Tables'!$D219)</f>
        <v>#REF!</v>
      </c>
      <c r="AC219" s="47" t="e">
        <f>SUMIFS(#REF!,#REF!,'Graph Tables'!$D219)</f>
        <v>#REF!</v>
      </c>
      <c r="AD219" s="47"/>
      <c r="AH219" s="47"/>
      <c r="AI219" s="101" t="e">
        <f t="shared" si="322"/>
        <v>#REF!</v>
      </c>
      <c r="AJ219" s="101" t="e">
        <f>AI219+COUNTIF(AI$2:$AI219,AI219)-1</f>
        <v>#REF!</v>
      </c>
      <c r="AK219" s="103" t="str">
        <f t="shared" si="270"/>
        <v>Trinidad and Tobago</v>
      </c>
      <c r="AL219" s="71" t="e">
        <f t="shared" si="323"/>
        <v>#REF!</v>
      </c>
      <c r="AM219" s="45" t="e">
        <f t="shared" si="271"/>
        <v>#REF!</v>
      </c>
      <c r="AN219" s="45" t="e">
        <f t="shared" si="272"/>
        <v>#REF!</v>
      </c>
      <c r="AO219" s="45" t="e">
        <f t="shared" si="273"/>
        <v>#REF!</v>
      </c>
      <c r="AP219" s="45" t="e">
        <f t="shared" si="274"/>
        <v>#REF!</v>
      </c>
      <c r="AQ219" s="45" t="e">
        <f t="shared" si="275"/>
        <v>#REF!</v>
      </c>
      <c r="AR219" s="45" t="e">
        <f t="shared" si="276"/>
        <v>#REF!</v>
      </c>
      <c r="AS219" s="45" t="e">
        <f t="shared" si="277"/>
        <v>#REF!</v>
      </c>
      <c r="AT219" s="45" t="e">
        <f t="shared" si="278"/>
        <v>#REF!</v>
      </c>
      <c r="AU219" s="45" t="e">
        <f t="shared" si="279"/>
        <v>#REF!</v>
      </c>
      <c r="AV219" s="45" t="e">
        <f t="shared" si="280"/>
        <v>#REF!</v>
      </c>
      <c r="AW219" s="45" t="e">
        <f t="shared" si="281"/>
        <v>#REF!</v>
      </c>
      <c r="AX219" s="45" t="e">
        <f t="shared" si="282"/>
        <v>#REF!</v>
      </c>
      <c r="AY219" s="45" t="e">
        <f t="shared" si="283"/>
        <v>#REF!</v>
      </c>
      <c r="AZ219" s="45" t="e">
        <f t="shared" si="284"/>
        <v>#REF!</v>
      </c>
      <c r="BA219" s="45" t="e">
        <f t="shared" si="285"/>
        <v>#REF!</v>
      </c>
      <c r="BB219" s="45" t="e">
        <f t="shared" si="286"/>
        <v>#REF!</v>
      </c>
      <c r="BC219" s="45" t="e">
        <f t="shared" si="287"/>
        <v>#REF!</v>
      </c>
      <c r="BD219" s="45" t="e">
        <f t="shared" si="288"/>
        <v>#REF!</v>
      </c>
      <c r="BE219" s="45" t="e">
        <f t="shared" si="289"/>
        <v>#REF!</v>
      </c>
      <c r="BF219" s="45" t="e">
        <f t="shared" si="290"/>
        <v>#REF!</v>
      </c>
      <c r="BG219" s="45" t="e">
        <f t="shared" si="291"/>
        <v>#REF!</v>
      </c>
      <c r="BH219" s="45" t="e">
        <f t="shared" si="292"/>
        <v>#REF!</v>
      </c>
      <c r="BI219" s="45" t="e">
        <f t="shared" si="293"/>
        <v>#REF!</v>
      </c>
      <c r="BJ219" s="45" t="e">
        <f t="shared" si="294"/>
        <v>#REF!</v>
      </c>
      <c r="BK219" s="45"/>
      <c r="CN219" s="106" t="e">
        <f t="shared" si="324"/>
        <v>#REF!</v>
      </c>
      <c r="CO219" s="106">
        <v>218</v>
      </c>
      <c r="CP219" s="101" t="e">
        <f t="shared" si="325"/>
        <v>#REF!</v>
      </c>
      <c r="CQ219" s="101" t="e">
        <f>CP219+COUNTIF($CP$2:CP219,CP219)-1</f>
        <v>#REF!</v>
      </c>
      <c r="CR219" s="103" t="str">
        <f t="shared" si="295"/>
        <v>Trinidad and Tobago</v>
      </c>
      <c r="CS219" s="71" t="e">
        <f t="shared" si="326"/>
        <v>#REF!</v>
      </c>
      <c r="CT219" s="45" t="e">
        <f t="shared" si="296"/>
        <v>#REF!</v>
      </c>
      <c r="CU219" s="45" t="e">
        <f t="shared" si="297"/>
        <v>#REF!</v>
      </c>
      <c r="CV219" s="45" t="e">
        <f t="shared" si="298"/>
        <v>#REF!</v>
      </c>
      <c r="CW219" s="45" t="e">
        <f t="shared" si="299"/>
        <v>#REF!</v>
      </c>
      <c r="CX219" s="45" t="e">
        <f t="shared" si="300"/>
        <v>#REF!</v>
      </c>
      <c r="CY219" s="45" t="e">
        <f t="shared" si="301"/>
        <v>#REF!</v>
      </c>
      <c r="CZ219" s="45" t="e">
        <f t="shared" si="302"/>
        <v>#REF!</v>
      </c>
      <c r="DA219" s="45" t="e">
        <f t="shared" si="303"/>
        <v>#REF!</v>
      </c>
      <c r="DB219" s="45" t="e">
        <f t="shared" si="304"/>
        <v>#REF!</v>
      </c>
      <c r="DC219" s="45" t="e">
        <f t="shared" si="305"/>
        <v>#REF!</v>
      </c>
      <c r="DD219" s="45" t="e">
        <f t="shared" si="306"/>
        <v>#REF!</v>
      </c>
      <c r="DE219" s="45" t="e">
        <f t="shared" si="307"/>
        <v>#REF!</v>
      </c>
      <c r="DF219" s="45" t="e">
        <f t="shared" si="308"/>
        <v>#REF!</v>
      </c>
      <c r="DG219" s="45" t="e">
        <f t="shared" si="309"/>
        <v>#REF!</v>
      </c>
      <c r="DH219" s="45" t="e">
        <f t="shared" si="310"/>
        <v>#REF!</v>
      </c>
      <c r="DI219" s="45" t="e">
        <f t="shared" si="311"/>
        <v>#REF!</v>
      </c>
      <c r="DJ219" s="45" t="e">
        <f t="shared" si="312"/>
        <v>#REF!</v>
      </c>
      <c r="DK219" s="45" t="e">
        <f t="shared" si="313"/>
        <v>#REF!</v>
      </c>
      <c r="DL219" s="45" t="e">
        <f t="shared" si="314"/>
        <v>#REF!</v>
      </c>
      <c r="DM219" s="45" t="e">
        <f t="shared" si="315"/>
        <v>#REF!</v>
      </c>
      <c r="DN219" s="45" t="e">
        <f t="shared" si="316"/>
        <v>#REF!</v>
      </c>
      <c r="DO219" s="45" t="e">
        <f t="shared" si="317"/>
        <v>#REF!</v>
      </c>
      <c r="DP219" s="45" t="e">
        <f t="shared" si="318"/>
        <v>#REF!</v>
      </c>
      <c r="DQ219" s="45" t="e">
        <f t="shared" si="319"/>
        <v>#REF!</v>
      </c>
    </row>
    <row r="220" spans="1:121">
      <c r="A220" s="101">
        <v>219</v>
      </c>
      <c r="B220" s="135" t="e">
        <f t="shared" si="320"/>
        <v>#REF!</v>
      </c>
      <c r="C220" s="136" t="e">
        <f>B220+COUNTIF(B$2:$B220,B220)-1</f>
        <v>#REF!</v>
      </c>
      <c r="D220" s="137" t="str">
        <f>Tables!AI220</f>
        <v>Tunisia</v>
      </c>
      <c r="E220" s="138" t="e">
        <f t="shared" si="321"/>
        <v>#REF!</v>
      </c>
      <c r="F220" s="47" t="e">
        <f>SUMIFS(#REF!,#REF!,'Graph Tables'!$D220)</f>
        <v>#REF!</v>
      </c>
      <c r="G220" s="47" t="e">
        <f>SUMIFS(#REF!,#REF!,'Graph Tables'!$D220)</f>
        <v>#REF!</v>
      </c>
      <c r="H220" s="47" t="e">
        <f>SUMIFS(#REF!,#REF!,'Graph Tables'!$D220)</f>
        <v>#REF!</v>
      </c>
      <c r="I220" s="47" t="e">
        <f>SUMIFS(#REF!,#REF!,'Graph Tables'!$D220)</f>
        <v>#REF!</v>
      </c>
      <c r="J220" s="47" t="e">
        <f>SUMIFS(#REF!,#REF!,'Graph Tables'!$D220)</f>
        <v>#REF!</v>
      </c>
      <c r="K220" s="47" t="e">
        <f>SUMIFS(#REF!,#REF!,'Graph Tables'!$D220)</f>
        <v>#REF!</v>
      </c>
      <c r="L220" s="47" t="e">
        <f>SUMIFS(#REF!,#REF!,'Graph Tables'!$D220)</f>
        <v>#REF!</v>
      </c>
      <c r="M220" s="47" t="e">
        <f>SUMIFS(#REF!,#REF!,'Graph Tables'!$D220)</f>
        <v>#REF!</v>
      </c>
      <c r="N220" s="47" t="e">
        <f>SUMIFS(#REF!,#REF!,'Graph Tables'!$D220)</f>
        <v>#REF!</v>
      </c>
      <c r="O220" s="47" t="e">
        <f>SUMIFS(#REF!,#REF!,'Graph Tables'!$D220)</f>
        <v>#REF!</v>
      </c>
      <c r="P220" s="47" t="e">
        <f>SUMIFS(#REF!,#REF!,'Graph Tables'!$D220)</f>
        <v>#REF!</v>
      </c>
      <c r="Q220" s="47" t="e">
        <f>SUMIFS(#REF!,#REF!,'Graph Tables'!$D220)</f>
        <v>#REF!</v>
      </c>
      <c r="R220" s="47" t="e">
        <f>SUMIFS(#REF!,#REF!,'Graph Tables'!$D220)</f>
        <v>#REF!</v>
      </c>
      <c r="S220" s="47" t="e">
        <f>SUMIFS(#REF!,#REF!,'Graph Tables'!$D220)</f>
        <v>#REF!</v>
      </c>
      <c r="T220" s="47" t="e">
        <f>SUMIFS(#REF!,#REF!,'Graph Tables'!$D220)</f>
        <v>#REF!</v>
      </c>
      <c r="U220" s="47" t="e">
        <f>SUMIFS(#REF!,#REF!,'Graph Tables'!$D220)</f>
        <v>#REF!</v>
      </c>
      <c r="V220" s="47" t="e">
        <f>SUMIFS(#REF!,#REF!,'Graph Tables'!$D220)</f>
        <v>#REF!</v>
      </c>
      <c r="W220" s="47" t="e">
        <f>SUMIFS(#REF!,#REF!,'Graph Tables'!$D220)</f>
        <v>#REF!</v>
      </c>
      <c r="X220" s="47" t="e">
        <f>SUMIFS(#REF!,#REF!,'Graph Tables'!$D220)</f>
        <v>#REF!</v>
      </c>
      <c r="Y220" s="47" t="e">
        <f>SUMIFS(#REF!,#REF!,'Graph Tables'!$D220)</f>
        <v>#REF!</v>
      </c>
      <c r="Z220" s="47" t="e">
        <f>SUMIFS(#REF!,#REF!,'Graph Tables'!$D220)</f>
        <v>#REF!</v>
      </c>
      <c r="AA220" s="47" t="e">
        <f>SUMIFS(#REF!,#REF!,'Graph Tables'!$D220)</f>
        <v>#REF!</v>
      </c>
      <c r="AB220" s="47" t="e">
        <f>SUMIFS(#REF!,#REF!,'Graph Tables'!$D220)</f>
        <v>#REF!</v>
      </c>
      <c r="AC220" s="47" t="e">
        <f>SUMIFS(#REF!,#REF!,'Graph Tables'!$D220)</f>
        <v>#REF!</v>
      </c>
      <c r="AD220" s="47"/>
      <c r="AH220" s="47"/>
      <c r="AI220" s="101" t="e">
        <f t="shared" si="322"/>
        <v>#REF!</v>
      </c>
      <c r="AJ220" s="101" t="e">
        <f>AI220+COUNTIF(AI$2:$AI220,AI220)-1</f>
        <v>#REF!</v>
      </c>
      <c r="AK220" s="103" t="str">
        <f t="shared" si="270"/>
        <v>Tunisia</v>
      </c>
      <c r="AL220" s="71" t="e">
        <f t="shared" si="323"/>
        <v>#REF!</v>
      </c>
      <c r="AM220" s="45" t="e">
        <f t="shared" si="271"/>
        <v>#REF!</v>
      </c>
      <c r="AN220" s="45" t="e">
        <f t="shared" si="272"/>
        <v>#REF!</v>
      </c>
      <c r="AO220" s="45" t="e">
        <f t="shared" si="273"/>
        <v>#REF!</v>
      </c>
      <c r="AP220" s="45" t="e">
        <f t="shared" si="274"/>
        <v>#REF!</v>
      </c>
      <c r="AQ220" s="45" t="e">
        <f t="shared" si="275"/>
        <v>#REF!</v>
      </c>
      <c r="AR220" s="45" t="e">
        <f t="shared" si="276"/>
        <v>#REF!</v>
      </c>
      <c r="AS220" s="45" t="e">
        <f t="shared" si="277"/>
        <v>#REF!</v>
      </c>
      <c r="AT220" s="45" t="e">
        <f t="shared" si="278"/>
        <v>#REF!</v>
      </c>
      <c r="AU220" s="45" t="e">
        <f t="shared" si="279"/>
        <v>#REF!</v>
      </c>
      <c r="AV220" s="45" t="e">
        <f t="shared" si="280"/>
        <v>#REF!</v>
      </c>
      <c r="AW220" s="45" t="e">
        <f t="shared" si="281"/>
        <v>#REF!</v>
      </c>
      <c r="AX220" s="45" t="e">
        <f t="shared" si="282"/>
        <v>#REF!</v>
      </c>
      <c r="AY220" s="45" t="e">
        <f t="shared" si="283"/>
        <v>#REF!</v>
      </c>
      <c r="AZ220" s="45" t="e">
        <f t="shared" si="284"/>
        <v>#REF!</v>
      </c>
      <c r="BA220" s="45" t="e">
        <f t="shared" si="285"/>
        <v>#REF!</v>
      </c>
      <c r="BB220" s="45" t="e">
        <f t="shared" si="286"/>
        <v>#REF!</v>
      </c>
      <c r="BC220" s="45" t="e">
        <f t="shared" si="287"/>
        <v>#REF!</v>
      </c>
      <c r="BD220" s="45" t="e">
        <f t="shared" si="288"/>
        <v>#REF!</v>
      </c>
      <c r="BE220" s="45" t="e">
        <f t="shared" si="289"/>
        <v>#REF!</v>
      </c>
      <c r="BF220" s="45" t="e">
        <f t="shared" si="290"/>
        <v>#REF!</v>
      </c>
      <c r="BG220" s="45" t="e">
        <f t="shared" si="291"/>
        <v>#REF!</v>
      </c>
      <c r="BH220" s="45" t="e">
        <f t="shared" si="292"/>
        <v>#REF!</v>
      </c>
      <c r="BI220" s="45" t="e">
        <f t="shared" si="293"/>
        <v>#REF!</v>
      </c>
      <c r="BJ220" s="45" t="e">
        <f t="shared" si="294"/>
        <v>#REF!</v>
      </c>
      <c r="BK220" s="45"/>
      <c r="CN220" s="106" t="e">
        <f t="shared" si="324"/>
        <v>#REF!</v>
      </c>
      <c r="CO220" s="106">
        <v>219</v>
      </c>
      <c r="CP220" s="101" t="e">
        <f t="shared" si="325"/>
        <v>#REF!</v>
      </c>
      <c r="CQ220" s="101" t="e">
        <f>CP220+COUNTIF($CP$2:CP220,CP220)-1</f>
        <v>#REF!</v>
      </c>
      <c r="CR220" s="103" t="str">
        <f t="shared" si="295"/>
        <v>Tunisia</v>
      </c>
      <c r="CS220" s="71" t="e">
        <f t="shared" si="326"/>
        <v>#REF!</v>
      </c>
      <c r="CT220" s="45" t="e">
        <f t="shared" si="296"/>
        <v>#REF!</v>
      </c>
      <c r="CU220" s="45" t="e">
        <f t="shared" si="297"/>
        <v>#REF!</v>
      </c>
      <c r="CV220" s="45" t="e">
        <f t="shared" si="298"/>
        <v>#REF!</v>
      </c>
      <c r="CW220" s="45" t="e">
        <f t="shared" si="299"/>
        <v>#REF!</v>
      </c>
      <c r="CX220" s="45" t="e">
        <f t="shared" si="300"/>
        <v>#REF!</v>
      </c>
      <c r="CY220" s="45" t="e">
        <f t="shared" si="301"/>
        <v>#REF!</v>
      </c>
      <c r="CZ220" s="45" t="e">
        <f t="shared" si="302"/>
        <v>#REF!</v>
      </c>
      <c r="DA220" s="45" t="e">
        <f t="shared" si="303"/>
        <v>#REF!</v>
      </c>
      <c r="DB220" s="45" t="e">
        <f t="shared" si="304"/>
        <v>#REF!</v>
      </c>
      <c r="DC220" s="45" t="e">
        <f t="shared" si="305"/>
        <v>#REF!</v>
      </c>
      <c r="DD220" s="45" t="e">
        <f t="shared" si="306"/>
        <v>#REF!</v>
      </c>
      <c r="DE220" s="45" t="e">
        <f t="shared" si="307"/>
        <v>#REF!</v>
      </c>
      <c r="DF220" s="45" t="e">
        <f t="shared" si="308"/>
        <v>#REF!</v>
      </c>
      <c r="DG220" s="45" t="e">
        <f t="shared" si="309"/>
        <v>#REF!</v>
      </c>
      <c r="DH220" s="45" t="e">
        <f t="shared" si="310"/>
        <v>#REF!</v>
      </c>
      <c r="DI220" s="45" t="e">
        <f t="shared" si="311"/>
        <v>#REF!</v>
      </c>
      <c r="DJ220" s="45" t="e">
        <f t="shared" si="312"/>
        <v>#REF!</v>
      </c>
      <c r="DK220" s="45" t="e">
        <f t="shared" si="313"/>
        <v>#REF!</v>
      </c>
      <c r="DL220" s="45" t="e">
        <f t="shared" si="314"/>
        <v>#REF!</v>
      </c>
      <c r="DM220" s="45" t="e">
        <f t="shared" si="315"/>
        <v>#REF!</v>
      </c>
      <c r="DN220" s="45" t="e">
        <f t="shared" si="316"/>
        <v>#REF!</v>
      </c>
      <c r="DO220" s="45" t="e">
        <f t="shared" si="317"/>
        <v>#REF!</v>
      </c>
      <c r="DP220" s="45" t="e">
        <f t="shared" si="318"/>
        <v>#REF!</v>
      </c>
      <c r="DQ220" s="45" t="e">
        <f t="shared" si="319"/>
        <v>#REF!</v>
      </c>
    </row>
    <row r="221" spans="1:121">
      <c r="A221" s="101">
        <v>220</v>
      </c>
      <c r="B221" s="135" t="e">
        <f t="shared" si="320"/>
        <v>#REF!</v>
      </c>
      <c r="C221" s="136" t="e">
        <f>B221+COUNTIF(B$2:$B221,B221)-1</f>
        <v>#REF!</v>
      </c>
      <c r="D221" s="137" t="str">
        <f>Tables!AI221</f>
        <v>Turkey</v>
      </c>
      <c r="E221" s="138" t="e">
        <f t="shared" si="321"/>
        <v>#REF!</v>
      </c>
      <c r="F221" s="47" t="e">
        <f>SUMIFS(#REF!,#REF!,'Graph Tables'!$D221)</f>
        <v>#REF!</v>
      </c>
      <c r="G221" s="47" t="e">
        <f>SUMIFS(#REF!,#REF!,'Graph Tables'!$D221)</f>
        <v>#REF!</v>
      </c>
      <c r="H221" s="47" t="e">
        <f>SUMIFS(#REF!,#REF!,'Graph Tables'!$D221)</f>
        <v>#REF!</v>
      </c>
      <c r="I221" s="47" t="e">
        <f>SUMIFS(#REF!,#REF!,'Graph Tables'!$D221)</f>
        <v>#REF!</v>
      </c>
      <c r="J221" s="47" t="e">
        <f>SUMIFS(#REF!,#REF!,'Graph Tables'!$D221)</f>
        <v>#REF!</v>
      </c>
      <c r="K221" s="47" t="e">
        <f>SUMIFS(#REF!,#REF!,'Graph Tables'!$D221)</f>
        <v>#REF!</v>
      </c>
      <c r="L221" s="47" t="e">
        <f>SUMIFS(#REF!,#REF!,'Graph Tables'!$D221)</f>
        <v>#REF!</v>
      </c>
      <c r="M221" s="47" t="e">
        <f>SUMIFS(#REF!,#REF!,'Graph Tables'!$D221)</f>
        <v>#REF!</v>
      </c>
      <c r="N221" s="47" t="e">
        <f>SUMIFS(#REF!,#REF!,'Graph Tables'!$D221)</f>
        <v>#REF!</v>
      </c>
      <c r="O221" s="47" t="e">
        <f>SUMIFS(#REF!,#REF!,'Graph Tables'!$D221)</f>
        <v>#REF!</v>
      </c>
      <c r="P221" s="47" t="e">
        <f>SUMIFS(#REF!,#REF!,'Graph Tables'!$D221)</f>
        <v>#REF!</v>
      </c>
      <c r="Q221" s="47" t="e">
        <f>SUMIFS(#REF!,#REF!,'Graph Tables'!$D221)</f>
        <v>#REF!</v>
      </c>
      <c r="R221" s="47" t="e">
        <f>SUMIFS(#REF!,#REF!,'Graph Tables'!$D221)</f>
        <v>#REF!</v>
      </c>
      <c r="S221" s="47" t="e">
        <f>SUMIFS(#REF!,#REF!,'Graph Tables'!$D221)</f>
        <v>#REF!</v>
      </c>
      <c r="T221" s="47" t="e">
        <f>SUMIFS(#REF!,#REF!,'Graph Tables'!$D221)</f>
        <v>#REF!</v>
      </c>
      <c r="U221" s="47" t="e">
        <f>SUMIFS(#REF!,#REF!,'Graph Tables'!$D221)</f>
        <v>#REF!</v>
      </c>
      <c r="V221" s="47" t="e">
        <f>SUMIFS(#REF!,#REF!,'Graph Tables'!$D221)</f>
        <v>#REF!</v>
      </c>
      <c r="W221" s="47" t="e">
        <f>SUMIFS(#REF!,#REF!,'Graph Tables'!$D221)</f>
        <v>#REF!</v>
      </c>
      <c r="X221" s="47" t="e">
        <f>SUMIFS(#REF!,#REF!,'Graph Tables'!$D221)</f>
        <v>#REF!</v>
      </c>
      <c r="Y221" s="47" t="e">
        <f>SUMIFS(#REF!,#REF!,'Graph Tables'!$D221)</f>
        <v>#REF!</v>
      </c>
      <c r="Z221" s="47" t="e">
        <f>SUMIFS(#REF!,#REF!,'Graph Tables'!$D221)</f>
        <v>#REF!</v>
      </c>
      <c r="AA221" s="47" t="e">
        <f>SUMIFS(#REF!,#REF!,'Graph Tables'!$D221)</f>
        <v>#REF!</v>
      </c>
      <c r="AB221" s="47" t="e">
        <f>SUMIFS(#REF!,#REF!,'Graph Tables'!$D221)</f>
        <v>#REF!</v>
      </c>
      <c r="AC221" s="47" t="e">
        <f>SUMIFS(#REF!,#REF!,'Graph Tables'!$D221)</f>
        <v>#REF!</v>
      </c>
      <c r="AD221" s="47"/>
      <c r="AH221" s="47"/>
      <c r="AI221" s="101" t="e">
        <f t="shared" si="322"/>
        <v>#REF!</v>
      </c>
      <c r="AJ221" s="101" t="e">
        <f>AI221+COUNTIF(AI$2:$AI221,AI221)-1</f>
        <v>#REF!</v>
      </c>
      <c r="AK221" s="103" t="str">
        <f t="shared" si="270"/>
        <v>Turkey</v>
      </c>
      <c r="AL221" s="71" t="e">
        <f t="shared" si="323"/>
        <v>#REF!</v>
      </c>
      <c r="AM221" s="45" t="e">
        <f t="shared" si="271"/>
        <v>#REF!</v>
      </c>
      <c r="AN221" s="45" t="e">
        <f t="shared" si="272"/>
        <v>#REF!</v>
      </c>
      <c r="AO221" s="45" t="e">
        <f t="shared" si="273"/>
        <v>#REF!</v>
      </c>
      <c r="AP221" s="45" t="e">
        <f t="shared" si="274"/>
        <v>#REF!</v>
      </c>
      <c r="AQ221" s="45" t="e">
        <f t="shared" si="275"/>
        <v>#REF!</v>
      </c>
      <c r="AR221" s="45" t="e">
        <f t="shared" si="276"/>
        <v>#REF!</v>
      </c>
      <c r="AS221" s="45" t="e">
        <f t="shared" si="277"/>
        <v>#REF!</v>
      </c>
      <c r="AT221" s="45" t="e">
        <f t="shared" si="278"/>
        <v>#REF!</v>
      </c>
      <c r="AU221" s="45" t="e">
        <f t="shared" si="279"/>
        <v>#REF!</v>
      </c>
      <c r="AV221" s="45" t="e">
        <f t="shared" si="280"/>
        <v>#REF!</v>
      </c>
      <c r="AW221" s="45" t="e">
        <f t="shared" si="281"/>
        <v>#REF!</v>
      </c>
      <c r="AX221" s="45" t="e">
        <f t="shared" si="282"/>
        <v>#REF!</v>
      </c>
      <c r="AY221" s="45" t="e">
        <f t="shared" si="283"/>
        <v>#REF!</v>
      </c>
      <c r="AZ221" s="45" t="e">
        <f t="shared" si="284"/>
        <v>#REF!</v>
      </c>
      <c r="BA221" s="45" t="e">
        <f t="shared" si="285"/>
        <v>#REF!</v>
      </c>
      <c r="BB221" s="45" t="e">
        <f t="shared" si="286"/>
        <v>#REF!</v>
      </c>
      <c r="BC221" s="45" t="e">
        <f t="shared" si="287"/>
        <v>#REF!</v>
      </c>
      <c r="BD221" s="45" t="e">
        <f t="shared" si="288"/>
        <v>#REF!</v>
      </c>
      <c r="BE221" s="45" t="e">
        <f t="shared" si="289"/>
        <v>#REF!</v>
      </c>
      <c r="BF221" s="45" t="e">
        <f t="shared" si="290"/>
        <v>#REF!</v>
      </c>
      <c r="BG221" s="45" t="e">
        <f t="shared" si="291"/>
        <v>#REF!</v>
      </c>
      <c r="BH221" s="45" t="e">
        <f t="shared" si="292"/>
        <v>#REF!</v>
      </c>
      <c r="BI221" s="45" t="e">
        <f t="shared" si="293"/>
        <v>#REF!</v>
      </c>
      <c r="BJ221" s="45" t="e">
        <f t="shared" si="294"/>
        <v>#REF!</v>
      </c>
      <c r="BK221" s="45"/>
      <c r="CN221" s="106" t="e">
        <f t="shared" si="324"/>
        <v>#REF!</v>
      </c>
      <c r="CO221" s="106">
        <v>220</v>
      </c>
      <c r="CP221" s="101" t="e">
        <f t="shared" si="325"/>
        <v>#REF!</v>
      </c>
      <c r="CQ221" s="101" t="e">
        <f>CP221+COUNTIF($CP$2:CP221,CP221)-1</f>
        <v>#REF!</v>
      </c>
      <c r="CR221" s="103" t="str">
        <f t="shared" si="295"/>
        <v>Turkey</v>
      </c>
      <c r="CS221" s="71" t="e">
        <f t="shared" si="326"/>
        <v>#REF!</v>
      </c>
      <c r="CT221" s="45" t="e">
        <f t="shared" si="296"/>
        <v>#REF!</v>
      </c>
      <c r="CU221" s="45" t="e">
        <f t="shared" si="297"/>
        <v>#REF!</v>
      </c>
      <c r="CV221" s="45" t="e">
        <f t="shared" si="298"/>
        <v>#REF!</v>
      </c>
      <c r="CW221" s="45" t="e">
        <f t="shared" si="299"/>
        <v>#REF!</v>
      </c>
      <c r="CX221" s="45" t="e">
        <f t="shared" si="300"/>
        <v>#REF!</v>
      </c>
      <c r="CY221" s="45" t="e">
        <f t="shared" si="301"/>
        <v>#REF!</v>
      </c>
      <c r="CZ221" s="45" t="e">
        <f t="shared" si="302"/>
        <v>#REF!</v>
      </c>
      <c r="DA221" s="45" t="e">
        <f t="shared" si="303"/>
        <v>#REF!</v>
      </c>
      <c r="DB221" s="45" t="e">
        <f t="shared" si="304"/>
        <v>#REF!</v>
      </c>
      <c r="DC221" s="45" t="e">
        <f t="shared" si="305"/>
        <v>#REF!</v>
      </c>
      <c r="DD221" s="45" t="e">
        <f t="shared" si="306"/>
        <v>#REF!</v>
      </c>
      <c r="DE221" s="45" t="e">
        <f t="shared" si="307"/>
        <v>#REF!</v>
      </c>
      <c r="DF221" s="45" t="e">
        <f t="shared" si="308"/>
        <v>#REF!</v>
      </c>
      <c r="DG221" s="45" t="e">
        <f t="shared" si="309"/>
        <v>#REF!</v>
      </c>
      <c r="DH221" s="45" t="e">
        <f t="shared" si="310"/>
        <v>#REF!</v>
      </c>
      <c r="DI221" s="45" t="e">
        <f t="shared" si="311"/>
        <v>#REF!</v>
      </c>
      <c r="DJ221" s="45" t="e">
        <f t="shared" si="312"/>
        <v>#REF!</v>
      </c>
      <c r="DK221" s="45" t="e">
        <f t="shared" si="313"/>
        <v>#REF!</v>
      </c>
      <c r="DL221" s="45" t="e">
        <f t="shared" si="314"/>
        <v>#REF!</v>
      </c>
      <c r="DM221" s="45" t="e">
        <f t="shared" si="315"/>
        <v>#REF!</v>
      </c>
      <c r="DN221" s="45" t="e">
        <f t="shared" si="316"/>
        <v>#REF!</v>
      </c>
      <c r="DO221" s="45" t="e">
        <f t="shared" si="317"/>
        <v>#REF!</v>
      </c>
      <c r="DP221" s="45" t="e">
        <f t="shared" si="318"/>
        <v>#REF!</v>
      </c>
      <c r="DQ221" s="45" t="e">
        <f t="shared" si="319"/>
        <v>#REF!</v>
      </c>
    </row>
    <row r="222" spans="1:121">
      <c r="A222" s="101">
        <v>221</v>
      </c>
      <c r="B222" s="135" t="e">
        <f t="shared" si="320"/>
        <v>#REF!</v>
      </c>
      <c r="C222" s="136" t="e">
        <f>B222+COUNTIF(B$2:$B222,B222)-1</f>
        <v>#REF!</v>
      </c>
      <c r="D222" s="137" t="str">
        <f>Tables!AI222</f>
        <v>Turkmenistan</v>
      </c>
      <c r="E222" s="138" t="e">
        <f t="shared" si="321"/>
        <v>#REF!</v>
      </c>
      <c r="F222" s="47" t="e">
        <f>SUMIFS(#REF!,#REF!,'Graph Tables'!$D222)</f>
        <v>#REF!</v>
      </c>
      <c r="G222" s="47" t="e">
        <f>SUMIFS(#REF!,#REF!,'Graph Tables'!$D222)</f>
        <v>#REF!</v>
      </c>
      <c r="H222" s="47" t="e">
        <f>SUMIFS(#REF!,#REF!,'Graph Tables'!$D222)</f>
        <v>#REF!</v>
      </c>
      <c r="I222" s="47" t="e">
        <f>SUMIFS(#REF!,#REF!,'Graph Tables'!$D222)</f>
        <v>#REF!</v>
      </c>
      <c r="J222" s="47" t="e">
        <f>SUMIFS(#REF!,#REF!,'Graph Tables'!$D222)</f>
        <v>#REF!</v>
      </c>
      <c r="K222" s="47" t="e">
        <f>SUMIFS(#REF!,#REF!,'Graph Tables'!$D222)</f>
        <v>#REF!</v>
      </c>
      <c r="L222" s="47" t="e">
        <f>SUMIFS(#REF!,#REF!,'Graph Tables'!$D222)</f>
        <v>#REF!</v>
      </c>
      <c r="M222" s="47" t="e">
        <f>SUMIFS(#REF!,#REF!,'Graph Tables'!$D222)</f>
        <v>#REF!</v>
      </c>
      <c r="N222" s="47" t="e">
        <f>SUMIFS(#REF!,#REF!,'Graph Tables'!$D222)</f>
        <v>#REF!</v>
      </c>
      <c r="O222" s="47" t="e">
        <f>SUMIFS(#REF!,#REF!,'Graph Tables'!$D222)</f>
        <v>#REF!</v>
      </c>
      <c r="P222" s="47" t="e">
        <f>SUMIFS(#REF!,#REF!,'Graph Tables'!$D222)</f>
        <v>#REF!</v>
      </c>
      <c r="Q222" s="47" t="e">
        <f>SUMIFS(#REF!,#REF!,'Graph Tables'!$D222)</f>
        <v>#REF!</v>
      </c>
      <c r="R222" s="47" t="e">
        <f>SUMIFS(#REF!,#REF!,'Graph Tables'!$D222)</f>
        <v>#REF!</v>
      </c>
      <c r="S222" s="47" t="e">
        <f>SUMIFS(#REF!,#REF!,'Graph Tables'!$D222)</f>
        <v>#REF!</v>
      </c>
      <c r="T222" s="47" t="e">
        <f>SUMIFS(#REF!,#REF!,'Graph Tables'!$D222)</f>
        <v>#REF!</v>
      </c>
      <c r="U222" s="47" t="e">
        <f>SUMIFS(#REF!,#REF!,'Graph Tables'!$D222)</f>
        <v>#REF!</v>
      </c>
      <c r="V222" s="47" t="e">
        <f>SUMIFS(#REF!,#REF!,'Graph Tables'!$D222)</f>
        <v>#REF!</v>
      </c>
      <c r="W222" s="47" t="e">
        <f>SUMIFS(#REF!,#REF!,'Graph Tables'!$D222)</f>
        <v>#REF!</v>
      </c>
      <c r="X222" s="47" t="e">
        <f>SUMIFS(#REF!,#REF!,'Graph Tables'!$D222)</f>
        <v>#REF!</v>
      </c>
      <c r="Y222" s="47" t="e">
        <f>SUMIFS(#REF!,#REF!,'Graph Tables'!$D222)</f>
        <v>#REF!</v>
      </c>
      <c r="Z222" s="47" t="e">
        <f>SUMIFS(#REF!,#REF!,'Graph Tables'!$D222)</f>
        <v>#REF!</v>
      </c>
      <c r="AA222" s="47" t="e">
        <f>SUMIFS(#REF!,#REF!,'Graph Tables'!$D222)</f>
        <v>#REF!</v>
      </c>
      <c r="AB222" s="47" t="e">
        <f>SUMIFS(#REF!,#REF!,'Graph Tables'!$D222)</f>
        <v>#REF!</v>
      </c>
      <c r="AC222" s="47" t="e">
        <f>SUMIFS(#REF!,#REF!,'Graph Tables'!$D222)</f>
        <v>#REF!</v>
      </c>
      <c r="AD222" s="47"/>
      <c r="AH222" s="47"/>
      <c r="AI222" s="101" t="e">
        <f t="shared" si="322"/>
        <v>#REF!</v>
      </c>
      <c r="AJ222" s="101" t="e">
        <f>AI222+COUNTIF(AI$2:$AI222,AI222)-1</f>
        <v>#REF!</v>
      </c>
      <c r="AK222" s="103" t="str">
        <f t="shared" si="270"/>
        <v>Turkmenistan</v>
      </c>
      <c r="AL222" s="71" t="e">
        <f t="shared" si="323"/>
        <v>#REF!</v>
      </c>
      <c r="AM222" s="45" t="e">
        <f t="shared" si="271"/>
        <v>#REF!</v>
      </c>
      <c r="AN222" s="45" t="e">
        <f t="shared" si="272"/>
        <v>#REF!</v>
      </c>
      <c r="AO222" s="45" t="e">
        <f t="shared" si="273"/>
        <v>#REF!</v>
      </c>
      <c r="AP222" s="45" t="e">
        <f t="shared" si="274"/>
        <v>#REF!</v>
      </c>
      <c r="AQ222" s="45" t="e">
        <f t="shared" si="275"/>
        <v>#REF!</v>
      </c>
      <c r="AR222" s="45" t="e">
        <f t="shared" si="276"/>
        <v>#REF!</v>
      </c>
      <c r="AS222" s="45" t="e">
        <f t="shared" si="277"/>
        <v>#REF!</v>
      </c>
      <c r="AT222" s="45" t="e">
        <f t="shared" si="278"/>
        <v>#REF!</v>
      </c>
      <c r="AU222" s="45" t="e">
        <f t="shared" si="279"/>
        <v>#REF!</v>
      </c>
      <c r="AV222" s="45" t="e">
        <f t="shared" si="280"/>
        <v>#REF!</v>
      </c>
      <c r="AW222" s="45" t="e">
        <f t="shared" si="281"/>
        <v>#REF!</v>
      </c>
      <c r="AX222" s="45" t="e">
        <f t="shared" si="282"/>
        <v>#REF!</v>
      </c>
      <c r="AY222" s="45" t="e">
        <f t="shared" si="283"/>
        <v>#REF!</v>
      </c>
      <c r="AZ222" s="45" t="e">
        <f t="shared" si="284"/>
        <v>#REF!</v>
      </c>
      <c r="BA222" s="45" t="e">
        <f t="shared" si="285"/>
        <v>#REF!</v>
      </c>
      <c r="BB222" s="45" t="e">
        <f t="shared" si="286"/>
        <v>#REF!</v>
      </c>
      <c r="BC222" s="45" t="e">
        <f t="shared" si="287"/>
        <v>#REF!</v>
      </c>
      <c r="BD222" s="45" t="e">
        <f t="shared" si="288"/>
        <v>#REF!</v>
      </c>
      <c r="BE222" s="45" t="e">
        <f t="shared" si="289"/>
        <v>#REF!</v>
      </c>
      <c r="BF222" s="45" t="e">
        <f t="shared" si="290"/>
        <v>#REF!</v>
      </c>
      <c r="BG222" s="45" t="e">
        <f t="shared" si="291"/>
        <v>#REF!</v>
      </c>
      <c r="BH222" s="45" t="e">
        <f t="shared" si="292"/>
        <v>#REF!</v>
      </c>
      <c r="BI222" s="45" t="e">
        <f t="shared" si="293"/>
        <v>#REF!</v>
      </c>
      <c r="BJ222" s="45" t="e">
        <f t="shared" si="294"/>
        <v>#REF!</v>
      </c>
      <c r="BK222" s="45"/>
      <c r="CN222" s="106" t="e">
        <f t="shared" si="324"/>
        <v>#REF!</v>
      </c>
      <c r="CO222" s="106">
        <v>221</v>
      </c>
      <c r="CP222" s="101" t="e">
        <f t="shared" si="325"/>
        <v>#REF!</v>
      </c>
      <c r="CQ222" s="101" t="e">
        <f>CP222+COUNTIF($CP$2:CP222,CP222)-1</f>
        <v>#REF!</v>
      </c>
      <c r="CR222" s="103" t="str">
        <f t="shared" si="295"/>
        <v>Turkmenistan</v>
      </c>
      <c r="CS222" s="71" t="e">
        <f t="shared" si="326"/>
        <v>#REF!</v>
      </c>
      <c r="CT222" s="45" t="e">
        <f t="shared" si="296"/>
        <v>#REF!</v>
      </c>
      <c r="CU222" s="45" t="e">
        <f t="shared" si="297"/>
        <v>#REF!</v>
      </c>
      <c r="CV222" s="45" t="e">
        <f t="shared" si="298"/>
        <v>#REF!</v>
      </c>
      <c r="CW222" s="45" t="e">
        <f t="shared" si="299"/>
        <v>#REF!</v>
      </c>
      <c r="CX222" s="45" t="e">
        <f t="shared" si="300"/>
        <v>#REF!</v>
      </c>
      <c r="CY222" s="45" t="e">
        <f t="shared" si="301"/>
        <v>#REF!</v>
      </c>
      <c r="CZ222" s="45" t="e">
        <f t="shared" si="302"/>
        <v>#REF!</v>
      </c>
      <c r="DA222" s="45" t="e">
        <f t="shared" si="303"/>
        <v>#REF!</v>
      </c>
      <c r="DB222" s="45" t="e">
        <f t="shared" si="304"/>
        <v>#REF!</v>
      </c>
      <c r="DC222" s="45" t="e">
        <f t="shared" si="305"/>
        <v>#REF!</v>
      </c>
      <c r="DD222" s="45" t="e">
        <f t="shared" si="306"/>
        <v>#REF!</v>
      </c>
      <c r="DE222" s="45" t="e">
        <f t="shared" si="307"/>
        <v>#REF!</v>
      </c>
      <c r="DF222" s="45" t="e">
        <f t="shared" si="308"/>
        <v>#REF!</v>
      </c>
      <c r="DG222" s="45" t="e">
        <f t="shared" si="309"/>
        <v>#REF!</v>
      </c>
      <c r="DH222" s="45" t="e">
        <f t="shared" si="310"/>
        <v>#REF!</v>
      </c>
      <c r="DI222" s="45" t="e">
        <f t="shared" si="311"/>
        <v>#REF!</v>
      </c>
      <c r="DJ222" s="45" t="e">
        <f t="shared" si="312"/>
        <v>#REF!</v>
      </c>
      <c r="DK222" s="45" t="e">
        <f t="shared" si="313"/>
        <v>#REF!</v>
      </c>
      <c r="DL222" s="45" t="e">
        <f t="shared" si="314"/>
        <v>#REF!</v>
      </c>
      <c r="DM222" s="45" t="e">
        <f t="shared" si="315"/>
        <v>#REF!</v>
      </c>
      <c r="DN222" s="45" t="e">
        <f t="shared" si="316"/>
        <v>#REF!</v>
      </c>
      <c r="DO222" s="45" t="e">
        <f t="shared" si="317"/>
        <v>#REF!</v>
      </c>
      <c r="DP222" s="45" t="e">
        <f t="shared" si="318"/>
        <v>#REF!</v>
      </c>
      <c r="DQ222" s="45" t="e">
        <f t="shared" si="319"/>
        <v>#REF!</v>
      </c>
    </row>
    <row r="223" spans="1:121">
      <c r="A223" s="101">
        <v>222</v>
      </c>
      <c r="B223" s="135" t="e">
        <f t="shared" si="320"/>
        <v>#REF!</v>
      </c>
      <c r="C223" s="136" t="e">
        <f>B223+COUNTIF(B$2:$B223,B223)-1</f>
        <v>#REF!</v>
      </c>
      <c r="D223" s="137" t="str">
        <f>Tables!AI223</f>
        <v>Turks and Caicos Islands</v>
      </c>
      <c r="E223" s="138" t="e">
        <f t="shared" si="321"/>
        <v>#REF!</v>
      </c>
      <c r="F223" s="47" t="e">
        <f>SUMIFS(#REF!,#REF!,'Graph Tables'!$D223)</f>
        <v>#REF!</v>
      </c>
      <c r="G223" s="47" t="e">
        <f>SUMIFS(#REF!,#REF!,'Graph Tables'!$D223)</f>
        <v>#REF!</v>
      </c>
      <c r="H223" s="47" t="e">
        <f>SUMIFS(#REF!,#REF!,'Graph Tables'!$D223)</f>
        <v>#REF!</v>
      </c>
      <c r="I223" s="47" t="e">
        <f>SUMIFS(#REF!,#REF!,'Graph Tables'!$D223)</f>
        <v>#REF!</v>
      </c>
      <c r="J223" s="47" t="e">
        <f>SUMIFS(#REF!,#REF!,'Graph Tables'!$D223)</f>
        <v>#REF!</v>
      </c>
      <c r="K223" s="47" t="e">
        <f>SUMIFS(#REF!,#REF!,'Graph Tables'!$D223)</f>
        <v>#REF!</v>
      </c>
      <c r="L223" s="47" t="e">
        <f>SUMIFS(#REF!,#REF!,'Graph Tables'!$D223)</f>
        <v>#REF!</v>
      </c>
      <c r="M223" s="47" t="e">
        <f>SUMIFS(#REF!,#REF!,'Graph Tables'!$D223)</f>
        <v>#REF!</v>
      </c>
      <c r="N223" s="47" t="e">
        <f>SUMIFS(#REF!,#REF!,'Graph Tables'!$D223)</f>
        <v>#REF!</v>
      </c>
      <c r="O223" s="47" t="e">
        <f>SUMIFS(#REF!,#REF!,'Graph Tables'!$D223)</f>
        <v>#REF!</v>
      </c>
      <c r="P223" s="47" t="e">
        <f>SUMIFS(#REF!,#REF!,'Graph Tables'!$D223)</f>
        <v>#REF!</v>
      </c>
      <c r="Q223" s="47" t="e">
        <f>SUMIFS(#REF!,#REF!,'Graph Tables'!$D223)</f>
        <v>#REF!</v>
      </c>
      <c r="R223" s="47" t="e">
        <f>SUMIFS(#REF!,#REF!,'Graph Tables'!$D223)</f>
        <v>#REF!</v>
      </c>
      <c r="S223" s="47" t="e">
        <f>SUMIFS(#REF!,#REF!,'Graph Tables'!$D223)</f>
        <v>#REF!</v>
      </c>
      <c r="T223" s="47" t="e">
        <f>SUMIFS(#REF!,#REF!,'Graph Tables'!$D223)</f>
        <v>#REF!</v>
      </c>
      <c r="U223" s="47" t="e">
        <f>SUMIFS(#REF!,#REF!,'Graph Tables'!$D223)</f>
        <v>#REF!</v>
      </c>
      <c r="V223" s="47" t="e">
        <f>SUMIFS(#REF!,#REF!,'Graph Tables'!$D223)</f>
        <v>#REF!</v>
      </c>
      <c r="W223" s="47" t="e">
        <f>SUMIFS(#REF!,#REF!,'Graph Tables'!$D223)</f>
        <v>#REF!</v>
      </c>
      <c r="X223" s="47" t="e">
        <f>SUMIFS(#REF!,#REF!,'Graph Tables'!$D223)</f>
        <v>#REF!</v>
      </c>
      <c r="Y223" s="47" t="e">
        <f>SUMIFS(#REF!,#REF!,'Graph Tables'!$D223)</f>
        <v>#REF!</v>
      </c>
      <c r="Z223" s="47" t="e">
        <f>SUMIFS(#REF!,#REF!,'Graph Tables'!$D223)</f>
        <v>#REF!</v>
      </c>
      <c r="AA223" s="47" t="e">
        <f>SUMIFS(#REF!,#REF!,'Graph Tables'!$D223)</f>
        <v>#REF!</v>
      </c>
      <c r="AB223" s="47" t="e">
        <f>SUMIFS(#REF!,#REF!,'Graph Tables'!$D223)</f>
        <v>#REF!</v>
      </c>
      <c r="AC223" s="47" t="e">
        <f>SUMIFS(#REF!,#REF!,'Graph Tables'!$D223)</f>
        <v>#REF!</v>
      </c>
      <c r="AD223" s="47"/>
      <c r="AH223" s="47"/>
      <c r="AI223" s="101" t="e">
        <f t="shared" si="322"/>
        <v>#REF!</v>
      </c>
      <c r="AJ223" s="101" t="e">
        <f>AI223+COUNTIF(AI$2:$AI223,AI223)-1</f>
        <v>#REF!</v>
      </c>
      <c r="AK223" s="103" t="str">
        <f t="shared" si="270"/>
        <v>Turks and Caicos Islands</v>
      </c>
      <c r="AL223" s="71" t="e">
        <f t="shared" si="323"/>
        <v>#REF!</v>
      </c>
      <c r="AM223" s="45" t="e">
        <f t="shared" si="271"/>
        <v>#REF!</v>
      </c>
      <c r="AN223" s="45" t="e">
        <f t="shared" si="272"/>
        <v>#REF!</v>
      </c>
      <c r="AO223" s="45" t="e">
        <f t="shared" si="273"/>
        <v>#REF!</v>
      </c>
      <c r="AP223" s="45" t="e">
        <f t="shared" si="274"/>
        <v>#REF!</v>
      </c>
      <c r="AQ223" s="45" t="e">
        <f t="shared" si="275"/>
        <v>#REF!</v>
      </c>
      <c r="AR223" s="45" t="e">
        <f t="shared" si="276"/>
        <v>#REF!</v>
      </c>
      <c r="AS223" s="45" t="e">
        <f t="shared" si="277"/>
        <v>#REF!</v>
      </c>
      <c r="AT223" s="45" t="e">
        <f t="shared" si="278"/>
        <v>#REF!</v>
      </c>
      <c r="AU223" s="45" t="e">
        <f t="shared" si="279"/>
        <v>#REF!</v>
      </c>
      <c r="AV223" s="45" t="e">
        <f t="shared" si="280"/>
        <v>#REF!</v>
      </c>
      <c r="AW223" s="45" t="e">
        <f t="shared" si="281"/>
        <v>#REF!</v>
      </c>
      <c r="AX223" s="45" t="e">
        <f t="shared" si="282"/>
        <v>#REF!</v>
      </c>
      <c r="AY223" s="45" t="e">
        <f t="shared" si="283"/>
        <v>#REF!</v>
      </c>
      <c r="AZ223" s="45" t="e">
        <f t="shared" si="284"/>
        <v>#REF!</v>
      </c>
      <c r="BA223" s="45" t="e">
        <f t="shared" si="285"/>
        <v>#REF!</v>
      </c>
      <c r="BB223" s="45" t="e">
        <f t="shared" si="286"/>
        <v>#REF!</v>
      </c>
      <c r="BC223" s="45" t="e">
        <f t="shared" si="287"/>
        <v>#REF!</v>
      </c>
      <c r="BD223" s="45" t="e">
        <f t="shared" si="288"/>
        <v>#REF!</v>
      </c>
      <c r="BE223" s="45" t="e">
        <f t="shared" si="289"/>
        <v>#REF!</v>
      </c>
      <c r="BF223" s="45" t="e">
        <f t="shared" si="290"/>
        <v>#REF!</v>
      </c>
      <c r="BG223" s="45" t="e">
        <f t="shared" si="291"/>
        <v>#REF!</v>
      </c>
      <c r="BH223" s="45" t="e">
        <f t="shared" si="292"/>
        <v>#REF!</v>
      </c>
      <c r="BI223" s="45" t="e">
        <f t="shared" si="293"/>
        <v>#REF!</v>
      </c>
      <c r="BJ223" s="45" t="e">
        <f t="shared" si="294"/>
        <v>#REF!</v>
      </c>
      <c r="BK223" s="45"/>
      <c r="CN223" s="106" t="e">
        <f t="shared" si="324"/>
        <v>#REF!</v>
      </c>
      <c r="CO223" s="106">
        <v>222</v>
      </c>
      <c r="CP223" s="101" t="e">
        <f t="shared" si="325"/>
        <v>#REF!</v>
      </c>
      <c r="CQ223" s="101" t="e">
        <f>CP223+COUNTIF($CP$2:CP223,CP223)-1</f>
        <v>#REF!</v>
      </c>
      <c r="CR223" s="103" t="str">
        <f t="shared" si="295"/>
        <v>Turks and Caicos Islands</v>
      </c>
      <c r="CS223" s="71" t="e">
        <f t="shared" si="326"/>
        <v>#REF!</v>
      </c>
      <c r="CT223" s="45" t="e">
        <f t="shared" si="296"/>
        <v>#REF!</v>
      </c>
      <c r="CU223" s="45" t="e">
        <f t="shared" si="297"/>
        <v>#REF!</v>
      </c>
      <c r="CV223" s="45" t="e">
        <f t="shared" si="298"/>
        <v>#REF!</v>
      </c>
      <c r="CW223" s="45" t="e">
        <f t="shared" si="299"/>
        <v>#REF!</v>
      </c>
      <c r="CX223" s="45" t="e">
        <f t="shared" si="300"/>
        <v>#REF!</v>
      </c>
      <c r="CY223" s="45" t="e">
        <f t="shared" si="301"/>
        <v>#REF!</v>
      </c>
      <c r="CZ223" s="45" t="e">
        <f t="shared" si="302"/>
        <v>#REF!</v>
      </c>
      <c r="DA223" s="45" t="e">
        <f t="shared" si="303"/>
        <v>#REF!</v>
      </c>
      <c r="DB223" s="45" t="e">
        <f t="shared" si="304"/>
        <v>#REF!</v>
      </c>
      <c r="DC223" s="45" t="e">
        <f t="shared" si="305"/>
        <v>#REF!</v>
      </c>
      <c r="DD223" s="45" t="e">
        <f t="shared" si="306"/>
        <v>#REF!</v>
      </c>
      <c r="DE223" s="45" t="e">
        <f t="shared" si="307"/>
        <v>#REF!</v>
      </c>
      <c r="DF223" s="45" t="e">
        <f t="shared" si="308"/>
        <v>#REF!</v>
      </c>
      <c r="DG223" s="45" t="e">
        <f t="shared" si="309"/>
        <v>#REF!</v>
      </c>
      <c r="DH223" s="45" t="e">
        <f t="shared" si="310"/>
        <v>#REF!</v>
      </c>
      <c r="DI223" s="45" t="e">
        <f t="shared" si="311"/>
        <v>#REF!</v>
      </c>
      <c r="DJ223" s="45" t="e">
        <f t="shared" si="312"/>
        <v>#REF!</v>
      </c>
      <c r="DK223" s="45" t="e">
        <f t="shared" si="313"/>
        <v>#REF!</v>
      </c>
      <c r="DL223" s="45" t="e">
        <f t="shared" si="314"/>
        <v>#REF!</v>
      </c>
      <c r="DM223" s="45" t="e">
        <f t="shared" si="315"/>
        <v>#REF!</v>
      </c>
      <c r="DN223" s="45" t="e">
        <f t="shared" si="316"/>
        <v>#REF!</v>
      </c>
      <c r="DO223" s="45" t="e">
        <f t="shared" si="317"/>
        <v>#REF!</v>
      </c>
      <c r="DP223" s="45" t="e">
        <f t="shared" si="318"/>
        <v>#REF!</v>
      </c>
      <c r="DQ223" s="45" t="e">
        <f t="shared" si="319"/>
        <v>#REF!</v>
      </c>
    </row>
    <row r="224" spans="1:121">
      <c r="A224" s="101">
        <v>223</v>
      </c>
      <c r="B224" s="135" t="e">
        <f t="shared" si="320"/>
        <v>#REF!</v>
      </c>
      <c r="C224" s="136" t="e">
        <f>B224+COUNTIF(B$2:$B224,B224)-1</f>
        <v>#REF!</v>
      </c>
      <c r="D224" s="137" t="str">
        <f>Tables!AI224</f>
        <v>Tuvalu</v>
      </c>
      <c r="E224" s="138" t="e">
        <f t="shared" si="321"/>
        <v>#REF!</v>
      </c>
      <c r="F224" s="47" t="e">
        <f>SUMIFS(#REF!,#REF!,'Graph Tables'!$D224)</f>
        <v>#REF!</v>
      </c>
      <c r="G224" s="47" t="e">
        <f>SUMIFS(#REF!,#REF!,'Graph Tables'!$D224)</f>
        <v>#REF!</v>
      </c>
      <c r="H224" s="47" t="e">
        <f>SUMIFS(#REF!,#REF!,'Graph Tables'!$D224)</f>
        <v>#REF!</v>
      </c>
      <c r="I224" s="47" t="e">
        <f>SUMIFS(#REF!,#REF!,'Graph Tables'!$D224)</f>
        <v>#REF!</v>
      </c>
      <c r="J224" s="47" t="e">
        <f>SUMIFS(#REF!,#REF!,'Graph Tables'!$D224)</f>
        <v>#REF!</v>
      </c>
      <c r="K224" s="47" t="e">
        <f>SUMIFS(#REF!,#REF!,'Graph Tables'!$D224)</f>
        <v>#REF!</v>
      </c>
      <c r="L224" s="47" t="e">
        <f>SUMIFS(#REF!,#REF!,'Graph Tables'!$D224)</f>
        <v>#REF!</v>
      </c>
      <c r="M224" s="47" t="e">
        <f>SUMIFS(#REF!,#REF!,'Graph Tables'!$D224)</f>
        <v>#REF!</v>
      </c>
      <c r="N224" s="47" t="e">
        <f>SUMIFS(#REF!,#REF!,'Graph Tables'!$D224)</f>
        <v>#REF!</v>
      </c>
      <c r="O224" s="47" t="e">
        <f>SUMIFS(#REF!,#REF!,'Graph Tables'!$D224)</f>
        <v>#REF!</v>
      </c>
      <c r="P224" s="47" t="e">
        <f>SUMIFS(#REF!,#REF!,'Graph Tables'!$D224)</f>
        <v>#REF!</v>
      </c>
      <c r="Q224" s="47" t="e">
        <f>SUMIFS(#REF!,#REF!,'Graph Tables'!$D224)</f>
        <v>#REF!</v>
      </c>
      <c r="R224" s="47" t="e">
        <f>SUMIFS(#REF!,#REF!,'Graph Tables'!$D224)</f>
        <v>#REF!</v>
      </c>
      <c r="S224" s="47" t="e">
        <f>SUMIFS(#REF!,#REF!,'Graph Tables'!$D224)</f>
        <v>#REF!</v>
      </c>
      <c r="T224" s="47" t="e">
        <f>SUMIFS(#REF!,#REF!,'Graph Tables'!$D224)</f>
        <v>#REF!</v>
      </c>
      <c r="U224" s="47" t="e">
        <f>SUMIFS(#REF!,#REF!,'Graph Tables'!$D224)</f>
        <v>#REF!</v>
      </c>
      <c r="V224" s="47" t="e">
        <f>SUMIFS(#REF!,#REF!,'Graph Tables'!$D224)</f>
        <v>#REF!</v>
      </c>
      <c r="W224" s="47" t="e">
        <f>SUMIFS(#REF!,#REF!,'Graph Tables'!$D224)</f>
        <v>#REF!</v>
      </c>
      <c r="X224" s="47" t="e">
        <f>SUMIFS(#REF!,#REF!,'Graph Tables'!$D224)</f>
        <v>#REF!</v>
      </c>
      <c r="Y224" s="47" t="e">
        <f>SUMIFS(#REF!,#REF!,'Graph Tables'!$D224)</f>
        <v>#REF!</v>
      </c>
      <c r="Z224" s="47" t="e">
        <f>SUMIFS(#REF!,#REF!,'Graph Tables'!$D224)</f>
        <v>#REF!</v>
      </c>
      <c r="AA224" s="47" t="e">
        <f>SUMIFS(#REF!,#REF!,'Graph Tables'!$D224)</f>
        <v>#REF!</v>
      </c>
      <c r="AB224" s="47" t="e">
        <f>SUMIFS(#REF!,#REF!,'Graph Tables'!$D224)</f>
        <v>#REF!</v>
      </c>
      <c r="AC224" s="47" t="e">
        <f>SUMIFS(#REF!,#REF!,'Graph Tables'!$D224)</f>
        <v>#REF!</v>
      </c>
      <c r="AD224" s="47"/>
      <c r="AH224" s="47"/>
      <c r="AI224" s="101" t="e">
        <f t="shared" si="322"/>
        <v>#REF!</v>
      </c>
      <c r="AJ224" s="101" t="e">
        <f>AI224+COUNTIF(AI$2:$AI224,AI224)-1</f>
        <v>#REF!</v>
      </c>
      <c r="AK224" s="103" t="str">
        <f t="shared" si="270"/>
        <v>Tuvalu</v>
      </c>
      <c r="AL224" s="71" t="e">
        <f t="shared" si="323"/>
        <v>#REF!</v>
      </c>
      <c r="AM224" s="45" t="e">
        <f t="shared" si="271"/>
        <v>#REF!</v>
      </c>
      <c r="AN224" s="45" t="e">
        <f t="shared" si="272"/>
        <v>#REF!</v>
      </c>
      <c r="AO224" s="45" t="e">
        <f t="shared" si="273"/>
        <v>#REF!</v>
      </c>
      <c r="AP224" s="45" t="e">
        <f t="shared" si="274"/>
        <v>#REF!</v>
      </c>
      <c r="AQ224" s="45" t="e">
        <f t="shared" si="275"/>
        <v>#REF!</v>
      </c>
      <c r="AR224" s="45" t="e">
        <f t="shared" si="276"/>
        <v>#REF!</v>
      </c>
      <c r="AS224" s="45" t="e">
        <f t="shared" si="277"/>
        <v>#REF!</v>
      </c>
      <c r="AT224" s="45" t="e">
        <f t="shared" si="278"/>
        <v>#REF!</v>
      </c>
      <c r="AU224" s="45" t="e">
        <f t="shared" si="279"/>
        <v>#REF!</v>
      </c>
      <c r="AV224" s="45" t="e">
        <f t="shared" si="280"/>
        <v>#REF!</v>
      </c>
      <c r="AW224" s="45" t="e">
        <f t="shared" si="281"/>
        <v>#REF!</v>
      </c>
      <c r="AX224" s="45" t="e">
        <f t="shared" si="282"/>
        <v>#REF!</v>
      </c>
      <c r="AY224" s="45" t="e">
        <f t="shared" si="283"/>
        <v>#REF!</v>
      </c>
      <c r="AZ224" s="45" t="e">
        <f t="shared" si="284"/>
        <v>#REF!</v>
      </c>
      <c r="BA224" s="45" t="e">
        <f t="shared" si="285"/>
        <v>#REF!</v>
      </c>
      <c r="BB224" s="45" t="e">
        <f t="shared" si="286"/>
        <v>#REF!</v>
      </c>
      <c r="BC224" s="45" t="e">
        <f t="shared" si="287"/>
        <v>#REF!</v>
      </c>
      <c r="BD224" s="45" t="e">
        <f t="shared" si="288"/>
        <v>#REF!</v>
      </c>
      <c r="BE224" s="45" t="e">
        <f t="shared" si="289"/>
        <v>#REF!</v>
      </c>
      <c r="BF224" s="45" t="e">
        <f t="shared" si="290"/>
        <v>#REF!</v>
      </c>
      <c r="BG224" s="45" t="e">
        <f t="shared" si="291"/>
        <v>#REF!</v>
      </c>
      <c r="BH224" s="45" t="e">
        <f t="shared" si="292"/>
        <v>#REF!</v>
      </c>
      <c r="BI224" s="45" t="e">
        <f t="shared" si="293"/>
        <v>#REF!</v>
      </c>
      <c r="BJ224" s="45" t="e">
        <f t="shared" si="294"/>
        <v>#REF!</v>
      </c>
      <c r="BK224" s="45"/>
      <c r="CN224" s="106" t="e">
        <f t="shared" si="324"/>
        <v>#REF!</v>
      </c>
      <c r="CO224" s="106">
        <v>223</v>
      </c>
      <c r="CP224" s="101" t="e">
        <f t="shared" si="325"/>
        <v>#REF!</v>
      </c>
      <c r="CQ224" s="101" t="e">
        <f>CP224+COUNTIF($CP$2:CP224,CP224)-1</f>
        <v>#REF!</v>
      </c>
      <c r="CR224" s="103" t="str">
        <f t="shared" si="295"/>
        <v>Tuvalu</v>
      </c>
      <c r="CS224" s="71" t="e">
        <f t="shared" si="326"/>
        <v>#REF!</v>
      </c>
      <c r="CT224" s="45" t="e">
        <f t="shared" si="296"/>
        <v>#REF!</v>
      </c>
      <c r="CU224" s="45" t="e">
        <f t="shared" si="297"/>
        <v>#REF!</v>
      </c>
      <c r="CV224" s="45" t="e">
        <f t="shared" si="298"/>
        <v>#REF!</v>
      </c>
      <c r="CW224" s="45" t="e">
        <f t="shared" si="299"/>
        <v>#REF!</v>
      </c>
      <c r="CX224" s="45" t="e">
        <f t="shared" si="300"/>
        <v>#REF!</v>
      </c>
      <c r="CY224" s="45" t="e">
        <f t="shared" si="301"/>
        <v>#REF!</v>
      </c>
      <c r="CZ224" s="45" t="e">
        <f t="shared" si="302"/>
        <v>#REF!</v>
      </c>
      <c r="DA224" s="45" t="e">
        <f t="shared" si="303"/>
        <v>#REF!</v>
      </c>
      <c r="DB224" s="45" t="e">
        <f t="shared" si="304"/>
        <v>#REF!</v>
      </c>
      <c r="DC224" s="45" t="e">
        <f t="shared" si="305"/>
        <v>#REF!</v>
      </c>
      <c r="DD224" s="45" t="e">
        <f t="shared" si="306"/>
        <v>#REF!</v>
      </c>
      <c r="DE224" s="45" t="e">
        <f t="shared" si="307"/>
        <v>#REF!</v>
      </c>
      <c r="DF224" s="45" t="e">
        <f t="shared" si="308"/>
        <v>#REF!</v>
      </c>
      <c r="DG224" s="45" t="e">
        <f t="shared" si="309"/>
        <v>#REF!</v>
      </c>
      <c r="DH224" s="45" t="e">
        <f t="shared" si="310"/>
        <v>#REF!</v>
      </c>
      <c r="DI224" s="45" t="e">
        <f t="shared" si="311"/>
        <v>#REF!</v>
      </c>
      <c r="DJ224" s="45" t="e">
        <f t="shared" si="312"/>
        <v>#REF!</v>
      </c>
      <c r="DK224" s="45" t="e">
        <f t="shared" si="313"/>
        <v>#REF!</v>
      </c>
      <c r="DL224" s="45" t="e">
        <f t="shared" si="314"/>
        <v>#REF!</v>
      </c>
      <c r="DM224" s="45" t="e">
        <f t="shared" si="315"/>
        <v>#REF!</v>
      </c>
      <c r="DN224" s="45" t="e">
        <f t="shared" si="316"/>
        <v>#REF!</v>
      </c>
      <c r="DO224" s="45" t="e">
        <f t="shared" si="317"/>
        <v>#REF!</v>
      </c>
      <c r="DP224" s="45" t="e">
        <f t="shared" si="318"/>
        <v>#REF!</v>
      </c>
      <c r="DQ224" s="45" t="e">
        <f t="shared" si="319"/>
        <v>#REF!</v>
      </c>
    </row>
    <row r="225" spans="1:121">
      <c r="A225" s="101">
        <v>224</v>
      </c>
      <c r="B225" s="135" t="e">
        <f t="shared" si="320"/>
        <v>#REF!</v>
      </c>
      <c r="C225" s="136" t="e">
        <f>B225+COUNTIF(B$2:$B225,B225)-1</f>
        <v>#REF!</v>
      </c>
      <c r="D225" s="137" t="str">
        <f>Tables!AI225</f>
        <v>Uganda</v>
      </c>
      <c r="E225" s="138" t="e">
        <f t="shared" si="321"/>
        <v>#REF!</v>
      </c>
      <c r="F225" s="47" t="e">
        <f>SUMIFS(#REF!,#REF!,'Graph Tables'!$D225)</f>
        <v>#REF!</v>
      </c>
      <c r="G225" s="47" t="e">
        <f>SUMIFS(#REF!,#REF!,'Graph Tables'!$D225)</f>
        <v>#REF!</v>
      </c>
      <c r="H225" s="47" t="e">
        <f>SUMIFS(#REF!,#REF!,'Graph Tables'!$D225)</f>
        <v>#REF!</v>
      </c>
      <c r="I225" s="47" t="e">
        <f>SUMIFS(#REF!,#REF!,'Graph Tables'!$D225)</f>
        <v>#REF!</v>
      </c>
      <c r="J225" s="47" t="e">
        <f>SUMIFS(#REF!,#REF!,'Graph Tables'!$D225)</f>
        <v>#REF!</v>
      </c>
      <c r="K225" s="47" t="e">
        <f>SUMIFS(#REF!,#REF!,'Graph Tables'!$D225)</f>
        <v>#REF!</v>
      </c>
      <c r="L225" s="47" t="e">
        <f>SUMIFS(#REF!,#REF!,'Graph Tables'!$D225)</f>
        <v>#REF!</v>
      </c>
      <c r="M225" s="47" t="e">
        <f>SUMIFS(#REF!,#REF!,'Graph Tables'!$D225)</f>
        <v>#REF!</v>
      </c>
      <c r="N225" s="47" t="e">
        <f>SUMIFS(#REF!,#REF!,'Graph Tables'!$D225)</f>
        <v>#REF!</v>
      </c>
      <c r="O225" s="47" t="e">
        <f>SUMIFS(#REF!,#REF!,'Graph Tables'!$D225)</f>
        <v>#REF!</v>
      </c>
      <c r="P225" s="47" t="e">
        <f>SUMIFS(#REF!,#REF!,'Graph Tables'!$D225)</f>
        <v>#REF!</v>
      </c>
      <c r="Q225" s="47" t="e">
        <f>SUMIFS(#REF!,#REF!,'Graph Tables'!$D225)</f>
        <v>#REF!</v>
      </c>
      <c r="R225" s="47" t="e">
        <f>SUMIFS(#REF!,#REF!,'Graph Tables'!$D225)</f>
        <v>#REF!</v>
      </c>
      <c r="S225" s="47" t="e">
        <f>SUMIFS(#REF!,#REF!,'Graph Tables'!$D225)</f>
        <v>#REF!</v>
      </c>
      <c r="T225" s="47" t="e">
        <f>SUMIFS(#REF!,#REF!,'Graph Tables'!$D225)</f>
        <v>#REF!</v>
      </c>
      <c r="U225" s="47" t="e">
        <f>SUMIFS(#REF!,#REF!,'Graph Tables'!$D225)</f>
        <v>#REF!</v>
      </c>
      <c r="V225" s="47" t="e">
        <f>SUMIFS(#REF!,#REF!,'Graph Tables'!$D225)</f>
        <v>#REF!</v>
      </c>
      <c r="W225" s="47" t="e">
        <f>SUMIFS(#REF!,#REF!,'Graph Tables'!$D225)</f>
        <v>#REF!</v>
      </c>
      <c r="X225" s="47" t="e">
        <f>SUMIFS(#REF!,#REF!,'Graph Tables'!$D225)</f>
        <v>#REF!</v>
      </c>
      <c r="Y225" s="47" t="e">
        <f>SUMIFS(#REF!,#REF!,'Graph Tables'!$D225)</f>
        <v>#REF!</v>
      </c>
      <c r="Z225" s="47" t="e">
        <f>SUMIFS(#REF!,#REF!,'Graph Tables'!$D225)</f>
        <v>#REF!</v>
      </c>
      <c r="AA225" s="47" t="e">
        <f>SUMIFS(#REF!,#REF!,'Graph Tables'!$D225)</f>
        <v>#REF!</v>
      </c>
      <c r="AB225" s="47" t="e">
        <f>SUMIFS(#REF!,#REF!,'Graph Tables'!$D225)</f>
        <v>#REF!</v>
      </c>
      <c r="AC225" s="47" t="e">
        <f>SUMIFS(#REF!,#REF!,'Graph Tables'!$D225)</f>
        <v>#REF!</v>
      </c>
      <c r="AD225" s="47"/>
      <c r="AH225" s="47"/>
      <c r="AI225" s="101" t="e">
        <f t="shared" si="322"/>
        <v>#REF!</v>
      </c>
      <c r="AJ225" s="101" t="e">
        <f>AI225+COUNTIF(AI$2:$AI225,AI225)-1</f>
        <v>#REF!</v>
      </c>
      <c r="AK225" s="103" t="str">
        <f t="shared" si="270"/>
        <v>Uganda</v>
      </c>
      <c r="AL225" s="71" t="e">
        <f t="shared" si="323"/>
        <v>#REF!</v>
      </c>
      <c r="AM225" s="45" t="e">
        <f t="shared" si="271"/>
        <v>#REF!</v>
      </c>
      <c r="AN225" s="45" t="e">
        <f t="shared" si="272"/>
        <v>#REF!</v>
      </c>
      <c r="AO225" s="45" t="e">
        <f t="shared" si="273"/>
        <v>#REF!</v>
      </c>
      <c r="AP225" s="45" t="e">
        <f t="shared" si="274"/>
        <v>#REF!</v>
      </c>
      <c r="AQ225" s="45" t="e">
        <f t="shared" si="275"/>
        <v>#REF!</v>
      </c>
      <c r="AR225" s="45" t="e">
        <f t="shared" si="276"/>
        <v>#REF!</v>
      </c>
      <c r="AS225" s="45" t="e">
        <f t="shared" si="277"/>
        <v>#REF!</v>
      </c>
      <c r="AT225" s="45" t="e">
        <f t="shared" si="278"/>
        <v>#REF!</v>
      </c>
      <c r="AU225" s="45" t="e">
        <f t="shared" si="279"/>
        <v>#REF!</v>
      </c>
      <c r="AV225" s="45" t="e">
        <f t="shared" si="280"/>
        <v>#REF!</v>
      </c>
      <c r="AW225" s="45" t="e">
        <f t="shared" si="281"/>
        <v>#REF!</v>
      </c>
      <c r="AX225" s="45" t="e">
        <f t="shared" si="282"/>
        <v>#REF!</v>
      </c>
      <c r="AY225" s="45" t="e">
        <f t="shared" si="283"/>
        <v>#REF!</v>
      </c>
      <c r="AZ225" s="45" t="e">
        <f t="shared" si="284"/>
        <v>#REF!</v>
      </c>
      <c r="BA225" s="45" t="e">
        <f t="shared" si="285"/>
        <v>#REF!</v>
      </c>
      <c r="BB225" s="45" t="e">
        <f t="shared" si="286"/>
        <v>#REF!</v>
      </c>
      <c r="BC225" s="45" t="e">
        <f t="shared" si="287"/>
        <v>#REF!</v>
      </c>
      <c r="BD225" s="45" t="e">
        <f t="shared" si="288"/>
        <v>#REF!</v>
      </c>
      <c r="BE225" s="45" t="e">
        <f t="shared" si="289"/>
        <v>#REF!</v>
      </c>
      <c r="BF225" s="45" t="e">
        <f t="shared" si="290"/>
        <v>#REF!</v>
      </c>
      <c r="BG225" s="45" t="e">
        <f t="shared" si="291"/>
        <v>#REF!</v>
      </c>
      <c r="BH225" s="45" t="e">
        <f t="shared" si="292"/>
        <v>#REF!</v>
      </c>
      <c r="BI225" s="45" t="e">
        <f t="shared" si="293"/>
        <v>#REF!</v>
      </c>
      <c r="BJ225" s="45" t="e">
        <f t="shared" si="294"/>
        <v>#REF!</v>
      </c>
      <c r="BK225" s="45"/>
      <c r="CN225" s="106" t="e">
        <f t="shared" si="324"/>
        <v>#REF!</v>
      </c>
      <c r="CO225" s="106">
        <v>224</v>
      </c>
      <c r="CP225" s="101" t="e">
        <f t="shared" si="325"/>
        <v>#REF!</v>
      </c>
      <c r="CQ225" s="101" t="e">
        <f>CP225+COUNTIF($CP$2:CP225,CP225)-1</f>
        <v>#REF!</v>
      </c>
      <c r="CR225" s="103" t="str">
        <f t="shared" si="295"/>
        <v>Uganda</v>
      </c>
      <c r="CS225" s="71" t="e">
        <f t="shared" si="326"/>
        <v>#REF!</v>
      </c>
      <c r="CT225" s="45" t="e">
        <f t="shared" si="296"/>
        <v>#REF!</v>
      </c>
      <c r="CU225" s="45" t="e">
        <f t="shared" si="297"/>
        <v>#REF!</v>
      </c>
      <c r="CV225" s="45" t="e">
        <f t="shared" si="298"/>
        <v>#REF!</v>
      </c>
      <c r="CW225" s="45" t="e">
        <f t="shared" si="299"/>
        <v>#REF!</v>
      </c>
      <c r="CX225" s="45" t="e">
        <f t="shared" si="300"/>
        <v>#REF!</v>
      </c>
      <c r="CY225" s="45" t="e">
        <f t="shared" si="301"/>
        <v>#REF!</v>
      </c>
      <c r="CZ225" s="45" t="e">
        <f t="shared" si="302"/>
        <v>#REF!</v>
      </c>
      <c r="DA225" s="45" t="e">
        <f t="shared" si="303"/>
        <v>#REF!</v>
      </c>
      <c r="DB225" s="45" t="e">
        <f t="shared" si="304"/>
        <v>#REF!</v>
      </c>
      <c r="DC225" s="45" t="e">
        <f t="shared" si="305"/>
        <v>#REF!</v>
      </c>
      <c r="DD225" s="45" t="e">
        <f t="shared" si="306"/>
        <v>#REF!</v>
      </c>
      <c r="DE225" s="45" t="e">
        <f t="shared" si="307"/>
        <v>#REF!</v>
      </c>
      <c r="DF225" s="45" t="e">
        <f t="shared" si="308"/>
        <v>#REF!</v>
      </c>
      <c r="DG225" s="45" t="e">
        <f t="shared" si="309"/>
        <v>#REF!</v>
      </c>
      <c r="DH225" s="45" t="e">
        <f t="shared" si="310"/>
        <v>#REF!</v>
      </c>
      <c r="DI225" s="45" t="e">
        <f t="shared" si="311"/>
        <v>#REF!</v>
      </c>
      <c r="DJ225" s="45" t="e">
        <f t="shared" si="312"/>
        <v>#REF!</v>
      </c>
      <c r="DK225" s="45" t="e">
        <f t="shared" si="313"/>
        <v>#REF!</v>
      </c>
      <c r="DL225" s="45" t="e">
        <f t="shared" si="314"/>
        <v>#REF!</v>
      </c>
      <c r="DM225" s="45" t="e">
        <f t="shared" si="315"/>
        <v>#REF!</v>
      </c>
      <c r="DN225" s="45" t="e">
        <f t="shared" si="316"/>
        <v>#REF!</v>
      </c>
      <c r="DO225" s="45" t="e">
        <f t="shared" si="317"/>
        <v>#REF!</v>
      </c>
      <c r="DP225" s="45" t="e">
        <f t="shared" si="318"/>
        <v>#REF!</v>
      </c>
      <c r="DQ225" s="45" t="e">
        <f t="shared" si="319"/>
        <v>#REF!</v>
      </c>
    </row>
    <row r="226" spans="1:121">
      <c r="A226" s="101">
        <v>225</v>
      </c>
      <c r="B226" s="135" t="e">
        <f t="shared" si="320"/>
        <v>#REF!</v>
      </c>
      <c r="C226" s="136" t="e">
        <f>B226+COUNTIF(B$2:$B226,B226)-1</f>
        <v>#REF!</v>
      </c>
      <c r="D226" s="137" t="str">
        <f>Tables!AI226</f>
        <v>Ukraine</v>
      </c>
      <c r="E226" s="138" t="e">
        <f t="shared" si="321"/>
        <v>#REF!</v>
      </c>
      <c r="F226" s="47" t="e">
        <f>SUMIFS(#REF!,#REF!,'Graph Tables'!$D226)</f>
        <v>#REF!</v>
      </c>
      <c r="G226" s="47" t="e">
        <f>SUMIFS(#REF!,#REF!,'Graph Tables'!$D226)</f>
        <v>#REF!</v>
      </c>
      <c r="H226" s="47" t="e">
        <f>SUMIFS(#REF!,#REF!,'Graph Tables'!$D226)</f>
        <v>#REF!</v>
      </c>
      <c r="I226" s="47" t="e">
        <f>SUMIFS(#REF!,#REF!,'Graph Tables'!$D226)</f>
        <v>#REF!</v>
      </c>
      <c r="J226" s="47" t="e">
        <f>SUMIFS(#REF!,#REF!,'Graph Tables'!$D226)</f>
        <v>#REF!</v>
      </c>
      <c r="K226" s="47" t="e">
        <f>SUMIFS(#REF!,#REF!,'Graph Tables'!$D226)</f>
        <v>#REF!</v>
      </c>
      <c r="L226" s="47" t="e">
        <f>SUMIFS(#REF!,#REF!,'Graph Tables'!$D226)</f>
        <v>#REF!</v>
      </c>
      <c r="M226" s="47" t="e">
        <f>SUMIFS(#REF!,#REF!,'Graph Tables'!$D226)</f>
        <v>#REF!</v>
      </c>
      <c r="N226" s="47" t="e">
        <f>SUMIFS(#REF!,#REF!,'Graph Tables'!$D226)</f>
        <v>#REF!</v>
      </c>
      <c r="O226" s="47" t="e">
        <f>SUMIFS(#REF!,#REF!,'Graph Tables'!$D226)</f>
        <v>#REF!</v>
      </c>
      <c r="P226" s="47" t="e">
        <f>SUMIFS(#REF!,#REF!,'Graph Tables'!$D226)</f>
        <v>#REF!</v>
      </c>
      <c r="Q226" s="47" t="e">
        <f>SUMIFS(#REF!,#REF!,'Graph Tables'!$D226)</f>
        <v>#REF!</v>
      </c>
      <c r="R226" s="47" t="e">
        <f>SUMIFS(#REF!,#REF!,'Graph Tables'!$D226)</f>
        <v>#REF!</v>
      </c>
      <c r="S226" s="47" t="e">
        <f>SUMIFS(#REF!,#REF!,'Graph Tables'!$D226)</f>
        <v>#REF!</v>
      </c>
      <c r="T226" s="47" t="e">
        <f>SUMIFS(#REF!,#REF!,'Graph Tables'!$D226)</f>
        <v>#REF!</v>
      </c>
      <c r="U226" s="47" t="e">
        <f>SUMIFS(#REF!,#REF!,'Graph Tables'!$D226)</f>
        <v>#REF!</v>
      </c>
      <c r="V226" s="47" t="e">
        <f>SUMIFS(#REF!,#REF!,'Graph Tables'!$D226)</f>
        <v>#REF!</v>
      </c>
      <c r="W226" s="47" t="e">
        <f>SUMIFS(#REF!,#REF!,'Graph Tables'!$D226)</f>
        <v>#REF!</v>
      </c>
      <c r="X226" s="47" t="e">
        <f>SUMIFS(#REF!,#REF!,'Graph Tables'!$D226)</f>
        <v>#REF!</v>
      </c>
      <c r="Y226" s="47" t="e">
        <f>SUMIFS(#REF!,#REF!,'Graph Tables'!$D226)</f>
        <v>#REF!</v>
      </c>
      <c r="Z226" s="47" t="e">
        <f>SUMIFS(#REF!,#REF!,'Graph Tables'!$D226)</f>
        <v>#REF!</v>
      </c>
      <c r="AA226" s="47" t="e">
        <f>SUMIFS(#REF!,#REF!,'Graph Tables'!$D226)</f>
        <v>#REF!</v>
      </c>
      <c r="AB226" s="47" t="e">
        <f>SUMIFS(#REF!,#REF!,'Graph Tables'!$D226)</f>
        <v>#REF!</v>
      </c>
      <c r="AC226" s="47" t="e">
        <f>SUMIFS(#REF!,#REF!,'Graph Tables'!$D226)</f>
        <v>#REF!</v>
      </c>
      <c r="AD226" s="47"/>
      <c r="AH226" s="47"/>
      <c r="AI226" s="101" t="e">
        <f t="shared" si="322"/>
        <v>#REF!</v>
      </c>
      <c r="AJ226" s="101" t="e">
        <f>AI226+COUNTIF(AI$2:$AI226,AI226)-1</f>
        <v>#REF!</v>
      </c>
      <c r="AK226" s="103" t="str">
        <f t="shared" si="270"/>
        <v>Ukraine</v>
      </c>
      <c r="AL226" s="71" t="e">
        <f t="shared" si="323"/>
        <v>#REF!</v>
      </c>
      <c r="AM226" s="45" t="e">
        <f t="shared" si="271"/>
        <v>#REF!</v>
      </c>
      <c r="AN226" s="45" t="e">
        <f t="shared" si="272"/>
        <v>#REF!</v>
      </c>
      <c r="AO226" s="45" t="e">
        <f t="shared" si="273"/>
        <v>#REF!</v>
      </c>
      <c r="AP226" s="45" t="e">
        <f t="shared" si="274"/>
        <v>#REF!</v>
      </c>
      <c r="AQ226" s="45" t="e">
        <f t="shared" si="275"/>
        <v>#REF!</v>
      </c>
      <c r="AR226" s="45" t="e">
        <f t="shared" si="276"/>
        <v>#REF!</v>
      </c>
      <c r="AS226" s="45" t="e">
        <f t="shared" si="277"/>
        <v>#REF!</v>
      </c>
      <c r="AT226" s="45" t="e">
        <f t="shared" si="278"/>
        <v>#REF!</v>
      </c>
      <c r="AU226" s="45" t="e">
        <f t="shared" si="279"/>
        <v>#REF!</v>
      </c>
      <c r="AV226" s="45" t="e">
        <f t="shared" si="280"/>
        <v>#REF!</v>
      </c>
      <c r="AW226" s="45" t="e">
        <f t="shared" si="281"/>
        <v>#REF!</v>
      </c>
      <c r="AX226" s="45" t="e">
        <f t="shared" si="282"/>
        <v>#REF!</v>
      </c>
      <c r="AY226" s="45" t="e">
        <f t="shared" si="283"/>
        <v>#REF!</v>
      </c>
      <c r="AZ226" s="45" t="e">
        <f t="shared" si="284"/>
        <v>#REF!</v>
      </c>
      <c r="BA226" s="45" t="e">
        <f t="shared" si="285"/>
        <v>#REF!</v>
      </c>
      <c r="BB226" s="45" t="e">
        <f t="shared" si="286"/>
        <v>#REF!</v>
      </c>
      <c r="BC226" s="45" t="e">
        <f t="shared" si="287"/>
        <v>#REF!</v>
      </c>
      <c r="BD226" s="45" t="e">
        <f t="shared" si="288"/>
        <v>#REF!</v>
      </c>
      <c r="BE226" s="45" t="e">
        <f t="shared" si="289"/>
        <v>#REF!</v>
      </c>
      <c r="BF226" s="45" t="e">
        <f t="shared" si="290"/>
        <v>#REF!</v>
      </c>
      <c r="BG226" s="45" t="e">
        <f t="shared" si="291"/>
        <v>#REF!</v>
      </c>
      <c r="BH226" s="45" t="e">
        <f t="shared" si="292"/>
        <v>#REF!</v>
      </c>
      <c r="BI226" s="45" t="e">
        <f t="shared" si="293"/>
        <v>#REF!</v>
      </c>
      <c r="BJ226" s="45" t="e">
        <f t="shared" si="294"/>
        <v>#REF!</v>
      </c>
      <c r="BK226" s="45"/>
      <c r="CN226" s="106" t="e">
        <f t="shared" si="324"/>
        <v>#REF!</v>
      </c>
      <c r="CO226" s="106">
        <v>225</v>
      </c>
      <c r="CP226" s="101" t="e">
        <f t="shared" si="325"/>
        <v>#REF!</v>
      </c>
      <c r="CQ226" s="101" t="e">
        <f>CP226+COUNTIF($CP$2:CP226,CP226)-1</f>
        <v>#REF!</v>
      </c>
      <c r="CR226" s="103" t="str">
        <f t="shared" si="295"/>
        <v>Ukraine</v>
      </c>
      <c r="CS226" s="71" t="e">
        <f t="shared" si="326"/>
        <v>#REF!</v>
      </c>
      <c r="CT226" s="45" t="e">
        <f t="shared" si="296"/>
        <v>#REF!</v>
      </c>
      <c r="CU226" s="45" t="e">
        <f t="shared" si="297"/>
        <v>#REF!</v>
      </c>
      <c r="CV226" s="45" t="e">
        <f t="shared" si="298"/>
        <v>#REF!</v>
      </c>
      <c r="CW226" s="45" t="e">
        <f t="shared" si="299"/>
        <v>#REF!</v>
      </c>
      <c r="CX226" s="45" t="e">
        <f t="shared" si="300"/>
        <v>#REF!</v>
      </c>
      <c r="CY226" s="45" t="e">
        <f t="shared" si="301"/>
        <v>#REF!</v>
      </c>
      <c r="CZ226" s="45" t="e">
        <f t="shared" si="302"/>
        <v>#REF!</v>
      </c>
      <c r="DA226" s="45" t="e">
        <f t="shared" si="303"/>
        <v>#REF!</v>
      </c>
      <c r="DB226" s="45" t="e">
        <f t="shared" si="304"/>
        <v>#REF!</v>
      </c>
      <c r="DC226" s="45" t="e">
        <f t="shared" si="305"/>
        <v>#REF!</v>
      </c>
      <c r="DD226" s="45" t="e">
        <f t="shared" si="306"/>
        <v>#REF!</v>
      </c>
      <c r="DE226" s="45" t="e">
        <f t="shared" si="307"/>
        <v>#REF!</v>
      </c>
      <c r="DF226" s="45" t="e">
        <f t="shared" si="308"/>
        <v>#REF!</v>
      </c>
      <c r="DG226" s="45" t="e">
        <f t="shared" si="309"/>
        <v>#REF!</v>
      </c>
      <c r="DH226" s="45" t="e">
        <f t="shared" si="310"/>
        <v>#REF!</v>
      </c>
      <c r="DI226" s="45" t="e">
        <f t="shared" si="311"/>
        <v>#REF!</v>
      </c>
      <c r="DJ226" s="45" t="e">
        <f t="shared" si="312"/>
        <v>#REF!</v>
      </c>
      <c r="DK226" s="45" t="e">
        <f t="shared" si="313"/>
        <v>#REF!</v>
      </c>
      <c r="DL226" s="45" t="e">
        <f t="shared" si="314"/>
        <v>#REF!</v>
      </c>
      <c r="DM226" s="45" t="e">
        <f t="shared" si="315"/>
        <v>#REF!</v>
      </c>
      <c r="DN226" s="45" t="e">
        <f t="shared" si="316"/>
        <v>#REF!</v>
      </c>
      <c r="DO226" s="45" t="e">
        <f t="shared" si="317"/>
        <v>#REF!</v>
      </c>
      <c r="DP226" s="45" t="e">
        <f t="shared" si="318"/>
        <v>#REF!</v>
      </c>
      <c r="DQ226" s="45" t="e">
        <f t="shared" si="319"/>
        <v>#REF!</v>
      </c>
    </row>
    <row r="227" spans="1:121">
      <c r="A227" s="101">
        <v>226</v>
      </c>
      <c r="B227" s="135" t="e">
        <f t="shared" si="320"/>
        <v>#REF!</v>
      </c>
      <c r="C227" s="136" t="e">
        <f>B227+COUNTIF(B$2:$B227,B227)-1</f>
        <v>#REF!</v>
      </c>
      <c r="D227" s="137" t="str">
        <f>Tables!AI227</f>
        <v>United Arab Emirates</v>
      </c>
      <c r="E227" s="138" t="e">
        <f t="shared" si="321"/>
        <v>#REF!</v>
      </c>
      <c r="F227" s="47" t="e">
        <f>SUMIFS(#REF!,#REF!,'Graph Tables'!$D227)</f>
        <v>#REF!</v>
      </c>
      <c r="G227" s="47" t="e">
        <f>SUMIFS(#REF!,#REF!,'Graph Tables'!$D227)</f>
        <v>#REF!</v>
      </c>
      <c r="H227" s="47" t="e">
        <f>SUMIFS(#REF!,#REF!,'Graph Tables'!$D227)</f>
        <v>#REF!</v>
      </c>
      <c r="I227" s="47" t="e">
        <f>SUMIFS(#REF!,#REF!,'Graph Tables'!$D227)</f>
        <v>#REF!</v>
      </c>
      <c r="J227" s="47" t="e">
        <f>SUMIFS(#REF!,#REF!,'Graph Tables'!$D227)</f>
        <v>#REF!</v>
      </c>
      <c r="K227" s="47" t="e">
        <f>SUMIFS(#REF!,#REF!,'Graph Tables'!$D227)</f>
        <v>#REF!</v>
      </c>
      <c r="L227" s="47" t="e">
        <f>SUMIFS(#REF!,#REF!,'Graph Tables'!$D227)</f>
        <v>#REF!</v>
      </c>
      <c r="M227" s="47" t="e">
        <f>SUMIFS(#REF!,#REF!,'Graph Tables'!$D227)</f>
        <v>#REF!</v>
      </c>
      <c r="N227" s="47" t="e">
        <f>SUMIFS(#REF!,#REF!,'Graph Tables'!$D227)</f>
        <v>#REF!</v>
      </c>
      <c r="O227" s="47" t="e">
        <f>SUMIFS(#REF!,#REF!,'Graph Tables'!$D227)</f>
        <v>#REF!</v>
      </c>
      <c r="P227" s="47" t="e">
        <f>SUMIFS(#REF!,#REF!,'Graph Tables'!$D227)</f>
        <v>#REF!</v>
      </c>
      <c r="Q227" s="47" t="e">
        <f>SUMIFS(#REF!,#REF!,'Graph Tables'!$D227)</f>
        <v>#REF!</v>
      </c>
      <c r="R227" s="47" t="e">
        <f>SUMIFS(#REF!,#REF!,'Graph Tables'!$D227)</f>
        <v>#REF!</v>
      </c>
      <c r="S227" s="47" t="e">
        <f>SUMIFS(#REF!,#REF!,'Graph Tables'!$D227)</f>
        <v>#REF!</v>
      </c>
      <c r="T227" s="47" t="e">
        <f>SUMIFS(#REF!,#REF!,'Graph Tables'!$D227)</f>
        <v>#REF!</v>
      </c>
      <c r="U227" s="47" t="e">
        <f>SUMIFS(#REF!,#REF!,'Graph Tables'!$D227)</f>
        <v>#REF!</v>
      </c>
      <c r="V227" s="47" t="e">
        <f>SUMIFS(#REF!,#REF!,'Graph Tables'!$D227)</f>
        <v>#REF!</v>
      </c>
      <c r="W227" s="47" t="e">
        <f>SUMIFS(#REF!,#REF!,'Graph Tables'!$D227)</f>
        <v>#REF!</v>
      </c>
      <c r="X227" s="47" t="e">
        <f>SUMIFS(#REF!,#REF!,'Graph Tables'!$D227)</f>
        <v>#REF!</v>
      </c>
      <c r="Y227" s="47" t="e">
        <f>SUMIFS(#REF!,#REF!,'Graph Tables'!$D227)</f>
        <v>#REF!</v>
      </c>
      <c r="Z227" s="47" t="e">
        <f>SUMIFS(#REF!,#REF!,'Graph Tables'!$D227)</f>
        <v>#REF!</v>
      </c>
      <c r="AA227" s="47" t="e">
        <f>SUMIFS(#REF!,#REF!,'Graph Tables'!$D227)</f>
        <v>#REF!</v>
      </c>
      <c r="AB227" s="47" t="e">
        <f>SUMIFS(#REF!,#REF!,'Graph Tables'!$D227)</f>
        <v>#REF!</v>
      </c>
      <c r="AC227" s="47" t="e">
        <f>SUMIFS(#REF!,#REF!,'Graph Tables'!$D227)</f>
        <v>#REF!</v>
      </c>
      <c r="AD227" s="47"/>
      <c r="AH227" s="47"/>
      <c r="AI227" s="101" t="e">
        <f t="shared" si="322"/>
        <v>#REF!</v>
      </c>
      <c r="AJ227" s="101" t="e">
        <f>AI227+COUNTIF(AI$2:$AI227,AI227)-1</f>
        <v>#REF!</v>
      </c>
      <c r="AK227" s="103" t="str">
        <f t="shared" si="270"/>
        <v>United Arab Emirates</v>
      </c>
      <c r="AL227" s="71" t="e">
        <f t="shared" si="323"/>
        <v>#REF!</v>
      </c>
      <c r="AM227" s="45" t="e">
        <f t="shared" si="271"/>
        <v>#REF!</v>
      </c>
      <c r="AN227" s="45" t="e">
        <f t="shared" si="272"/>
        <v>#REF!</v>
      </c>
      <c r="AO227" s="45" t="e">
        <f t="shared" si="273"/>
        <v>#REF!</v>
      </c>
      <c r="AP227" s="45" t="e">
        <f t="shared" si="274"/>
        <v>#REF!</v>
      </c>
      <c r="AQ227" s="45" t="e">
        <f t="shared" si="275"/>
        <v>#REF!</v>
      </c>
      <c r="AR227" s="45" t="e">
        <f t="shared" si="276"/>
        <v>#REF!</v>
      </c>
      <c r="AS227" s="45" t="e">
        <f t="shared" si="277"/>
        <v>#REF!</v>
      </c>
      <c r="AT227" s="45" t="e">
        <f t="shared" si="278"/>
        <v>#REF!</v>
      </c>
      <c r="AU227" s="45" t="e">
        <f t="shared" si="279"/>
        <v>#REF!</v>
      </c>
      <c r="AV227" s="45" t="e">
        <f t="shared" si="280"/>
        <v>#REF!</v>
      </c>
      <c r="AW227" s="45" t="e">
        <f t="shared" si="281"/>
        <v>#REF!</v>
      </c>
      <c r="AX227" s="45" t="e">
        <f t="shared" si="282"/>
        <v>#REF!</v>
      </c>
      <c r="AY227" s="45" t="e">
        <f t="shared" si="283"/>
        <v>#REF!</v>
      </c>
      <c r="AZ227" s="45" t="e">
        <f t="shared" si="284"/>
        <v>#REF!</v>
      </c>
      <c r="BA227" s="45" t="e">
        <f t="shared" si="285"/>
        <v>#REF!</v>
      </c>
      <c r="BB227" s="45" t="e">
        <f t="shared" si="286"/>
        <v>#REF!</v>
      </c>
      <c r="BC227" s="45" t="e">
        <f t="shared" si="287"/>
        <v>#REF!</v>
      </c>
      <c r="BD227" s="45" t="e">
        <f t="shared" si="288"/>
        <v>#REF!</v>
      </c>
      <c r="BE227" s="45" t="e">
        <f t="shared" si="289"/>
        <v>#REF!</v>
      </c>
      <c r="BF227" s="45" t="e">
        <f t="shared" si="290"/>
        <v>#REF!</v>
      </c>
      <c r="BG227" s="45" t="e">
        <f t="shared" si="291"/>
        <v>#REF!</v>
      </c>
      <c r="BH227" s="45" t="e">
        <f t="shared" si="292"/>
        <v>#REF!</v>
      </c>
      <c r="BI227" s="45" t="e">
        <f t="shared" si="293"/>
        <v>#REF!</v>
      </c>
      <c r="BJ227" s="45" t="e">
        <f t="shared" si="294"/>
        <v>#REF!</v>
      </c>
      <c r="BK227" s="45"/>
      <c r="CN227" s="106" t="e">
        <f t="shared" si="324"/>
        <v>#REF!</v>
      </c>
      <c r="CO227" s="106">
        <v>226</v>
      </c>
      <c r="CP227" s="101" t="e">
        <f t="shared" si="325"/>
        <v>#REF!</v>
      </c>
      <c r="CQ227" s="101" t="e">
        <f>CP227+COUNTIF($CP$2:CP227,CP227)-1</f>
        <v>#REF!</v>
      </c>
      <c r="CR227" s="103" t="str">
        <f t="shared" si="295"/>
        <v>United Arab Emirates</v>
      </c>
      <c r="CS227" s="71" t="e">
        <f t="shared" si="326"/>
        <v>#REF!</v>
      </c>
      <c r="CT227" s="45" t="e">
        <f t="shared" si="296"/>
        <v>#REF!</v>
      </c>
      <c r="CU227" s="45" t="e">
        <f t="shared" si="297"/>
        <v>#REF!</v>
      </c>
      <c r="CV227" s="45" t="e">
        <f t="shared" si="298"/>
        <v>#REF!</v>
      </c>
      <c r="CW227" s="45" t="e">
        <f t="shared" si="299"/>
        <v>#REF!</v>
      </c>
      <c r="CX227" s="45" t="e">
        <f t="shared" si="300"/>
        <v>#REF!</v>
      </c>
      <c r="CY227" s="45" t="e">
        <f t="shared" si="301"/>
        <v>#REF!</v>
      </c>
      <c r="CZ227" s="45" t="e">
        <f t="shared" si="302"/>
        <v>#REF!</v>
      </c>
      <c r="DA227" s="45" t="e">
        <f t="shared" si="303"/>
        <v>#REF!</v>
      </c>
      <c r="DB227" s="45" t="e">
        <f t="shared" si="304"/>
        <v>#REF!</v>
      </c>
      <c r="DC227" s="45" t="e">
        <f t="shared" si="305"/>
        <v>#REF!</v>
      </c>
      <c r="DD227" s="45" t="e">
        <f t="shared" si="306"/>
        <v>#REF!</v>
      </c>
      <c r="DE227" s="45" t="e">
        <f t="shared" si="307"/>
        <v>#REF!</v>
      </c>
      <c r="DF227" s="45" t="e">
        <f t="shared" si="308"/>
        <v>#REF!</v>
      </c>
      <c r="DG227" s="45" t="e">
        <f t="shared" si="309"/>
        <v>#REF!</v>
      </c>
      <c r="DH227" s="45" t="e">
        <f t="shared" si="310"/>
        <v>#REF!</v>
      </c>
      <c r="DI227" s="45" t="e">
        <f t="shared" si="311"/>
        <v>#REF!</v>
      </c>
      <c r="DJ227" s="45" t="e">
        <f t="shared" si="312"/>
        <v>#REF!</v>
      </c>
      <c r="DK227" s="45" t="e">
        <f t="shared" si="313"/>
        <v>#REF!</v>
      </c>
      <c r="DL227" s="45" t="e">
        <f t="shared" si="314"/>
        <v>#REF!</v>
      </c>
      <c r="DM227" s="45" t="e">
        <f t="shared" si="315"/>
        <v>#REF!</v>
      </c>
      <c r="DN227" s="45" t="e">
        <f t="shared" si="316"/>
        <v>#REF!</v>
      </c>
      <c r="DO227" s="45" t="e">
        <f t="shared" si="317"/>
        <v>#REF!</v>
      </c>
      <c r="DP227" s="45" t="e">
        <f t="shared" si="318"/>
        <v>#REF!</v>
      </c>
      <c r="DQ227" s="45" t="e">
        <f t="shared" si="319"/>
        <v>#REF!</v>
      </c>
    </row>
    <row r="228" spans="1:121">
      <c r="A228" s="101">
        <v>227</v>
      </c>
      <c r="B228" s="135" t="e">
        <f t="shared" si="320"/>
        <v>#REF!</v>
      </c>
      <c r="C228" s="136" t="e">
        <f>B228+COUNTIF(B$2:$B228,B228)-1</f>
        <v>#REF!</v>
      </c>
      <c r="D228" s="137" t="str">
        <f>Tables!AI228</f>
        <v>United Kingdom</v>
      </c>
      <c r="E228" s="138" t="e">
        <f t="shared" si="321"/>
        <v>#REF!</v>
      </c>
      <c r="F228" s="47" t="e">
        <f>SUMIFS(#REF!,#REF!,'Graph Tables'!$D228)</f>
        <v>#REF!</v>
      </c>
      <c r="G228" s="47" t="e">
        <f>SUMIFS(#REF!,#REF!,'Graph Tables'!$D228)</f>
        <v>#REF!</v>
      </c>
      <c r="H228" s="47" t="e">
        <f>SUMIFS(#REF!,#REF!,'Graph Tables'!$D228)</f>
        <v>#REF!</v>
      </c>
      <c r="I228" s="47" t="e">
        <f>SUMIFS(#REF!,#REF!,'Graph Tables'!$D228)</f>
        <v>#REF!</v>
      </c>
      <c r="J228" s="47" t="e">
        <f>SUMIFS(#REF!,#REF!,'Graph Tables'!$D228)</f>
        <v>#REF!</v>
      </c>
      <c r="K228" s="47" t="e">
        <f>SUMIFS(#REF!,#REF!,'Graph Tables'!$D228)</f>
        <v>#REF!</v>
      </c>
      <c r="L228" s="47" t="e">
        <f>SUMIFS(#REF!,#REF!,'Graph Tables'!$D228)</f>
        <v>#REF!</v>
      </c>
      <c r="M228" s="47" t="e">
        <f>SUMIFS(#REF!,#REF!,'Graph Tables'!$D228)</f>
        <v>#REF!</v>
      </c>
      <c r="N228" s="47" t="e">
        <f>SUMIFS(#REF!,#REF!,'Graph Tables'!$D228)</f>
        <v>#REF!</v>
      </c>
      <c r="O228" s="47" t="e">
        <f>SUMIFS(#REF!,#REF!,'Graph Tables'!$D228)</f>
        <v>#REF!</v>
      </c>
      <c r="P228" s="47" t="e">
        <f>SUMIFS(#REF!,#REF!,'Graph Tables'!$D228)</f>
        <v>#REF!</v>
      </c>
      <c r="Q228" s="47" t="e">
        <f>SUMIFS(#REF!,#REF!,'Graph Tables'!$D228)</f>
        <v>#REF!</v>
      </c>
      <c r="R228" s="47" t="e">
        <f>SUMIFS(#REF!,#REF!,'Graph Tables'!$D228)</f>
        <v>#REF!</v>
      </c>
      <c r="S228" s="47" t="e">
        <f>SUMIFS(#REF!,#REF!,'Graph Tables'!$D228)</f>
        <v>#REF!</v>
      </c>
      <c r="T228" s="47" t="e">
        <f>SUMIFS(#REF!,#REF!,'Graph Tables'!$D228)</f>
        <v>#REF!</v>
      </c>
      <c r="U228" s="47" t="e">
        <f>SUMIFS(#REF!,#REF!,'Graph Tables'!$D228)</f>
        <v>#REF!</v>
      </c>
      <c r="V228" s="47" t="e">
        <f>SUMIFS(#REF!,#REF!,'Graph Tables'!$D228)</f>
        <v>#REF!</v>
      </c>
      <c r="W228" s="47" t="e">
        <f>SUMIFS(#REF!,#REF!,'Graph Tables'!$D228)</f>
        <v>#REF!</v>
      </c>
      <c r="X228" s="47" t="e">
        <f>SUMIFS(#REF!,#REF!,'Graph Tables'!$D228)</f>
        <v>#REF!</v>
      </c>
      <c r="Y228" s="47" t="e">
        <f>SUMIFS(#REF!,#REF!,'Graph Tables'!$D228)</f>
        <v>#REF!</v>
      </c>
      <c r="Z228" s="47" t="e">
        <f>SUMIFS(#REF!,#REF!,'Graph Tables'!$D228)</f>
        <v>#REF!</v>
      </c>
      <c r="AA228" s="47" t="e">
        <f>SUMIFS(#REF!,#REF!,'Graph Tables'!$D228)</f>
        <v>#REF!</v>
      </c>
      <c r="AB228" s="47" t="e">
        <f>SUMIFS(#REF!,#REF!,'Graph Tables'!$D228)</f>
        <v>#REF!</v>
      </c>
      <c r="AC228" s="47" t="e">
        <f>SUMIFS(#REF!,#REF!,'Graph Tables'!$D228)</f>
        <v>#REF!</v>
      </c>
      <c r="AD228" s="47"/>
      <c r="AH228" s="47"/>
      <c r="AI228" s="101" t="e">
        <f t="shared" si="322"/>
        <v>#REF!</v>
      </c>
      <c r="AJ228" s="101" t="e">
        <f>AI228+COUNTIF(AI$2:$AI228,AI228)-1</f>
        <v>#REF!</v>
      </c>
      <c r="AK228" s="103" t="str">
        <f t="shared" si="270"/>
        <v>United Kingdom</v>
      </c>
      <c r="AL228" s="71" t="e">
        <f t="shared" si="323"/>
        <v>#REF!</v>
      </c>
      <c r="AM228" s="45" t="e">
        <f t="shared" si="271"/>
        <v>#REF!</v>
      </c>
      <c r="AN228" s="45" t="e">
        <f t="shared" si="272"/>
        <v>#REF!</v>
      </c>
      <c r="AO228" s="45" t="e">
        <f t="shared" si="273"/>
        <v>#REF!</v>
      </c>
      <c r="AP228" s="45" t="e">
        <f t="shared" si="274"/>
        <v>#REF!</v>
      </c>
      <c r="AQ228" s="45" t="e">
        <f t="shared" si="275"/>
        <v>#REF!</v>
      </c>
      <c r="AR228" s="45" t="e">
        <f t="shared" si="276"/>
        <v>#REF!</v>
      </c>
      <c r="AS228" s="45" t="e">
        <f t="shared" si="277"/>
        <v>#REF!</v>
      </c>
      <c r="AT228" s="45" t="e">
        <f t="shared" si="278"/>
        <v>#REF!</v>
      </c>
      <c r="AU228" s="45" t="e">
        <f t="shared" si="279"/>
        <v>#REF!</v>
      </c>
      <c r="AV228" s="45" t="e">
        <f t="shared" si="280"/>
        <v>#REF!</v>
      </c>
      <c r="AW228" s="45" t="e">
        <f t="shared" si="281"/>
        <v>#REF!</v>
      </c>
      <c r="AX228" s="45" t="e">
        <f t="shared" si="282"/>
        <v>#REF!</v>
      </c>
      <c r="AY228" s="45" t="e">
        <f t="shared" si="283"/>
        <v>#REF!</v>
      </c>
      <c r="AZ228" s="45" t="e">
        <f t="shared" si="284"/>
        <v>#REF!</v>
      </c>
      <c r="BA228" s="45" t="e">
        <f t="shared" si="285"/>
        <v>#REF!</v>
      </c>
      <c r="BB228" s="45" t="e">
        <f t="shared" si="286"/>
        <v>#REF!</v>
      </c>
      <c r="BC228" s="45" t="e">
        <f t="shared" si="287"/>
        <v>#REF!</v>
      </c>
      <c r="BD228" s="45" t="e">
        <f t="shared" si="288"/>
        <v>#REF!</v>
      </c>
      <c r="BE228" s="45" t="e">
        <f t="shared" si="289"/>
        <v>#REF!</v>
      </c>
      <c r="BF228" s="45" t="e">
        <f t="shared" si="290"/>
        <v>#REF!</v>
      </c>
      <c r="BG228" s="45" t="e">
        <f t="shared" si="291"/>
        <v>#REF!</v>
      </c>
      <c r="BH228" s="45" t="e">
        <f t="shared" si="292"/>
        <v>#REF!</v>
      </c>
      <c r="BI228" s="45" t="e">
        <f t="shared" si="293"/>
        <v>#REF!</v>
      </c>
      <c r="BJ228" s="45" t="e">
        <f t="shared" si="294"/>
        <v>#REF!</v>
      </c>
      <c r="BK228" s="45"/>
      <c r="CN228" s="106" t="e">
        <f t="shared" si="324"/>
        <v>#REF!</v>
      </c>
      <c r="CO228" s="106">
        <v>227</v>
      </c>
      <c r="CP228" s="101" t="e">
        <f t="shared" si="325"/>
        <v>#REF!</v>
      </c>
      <c r="CQ228" s="101" t="e">
        <f>CP228+COUNTIF($CP$2:CP228,CP228)-1</f>
        <v>#REF!</v>
      </c>
      <c r="CR228" s="103" t="str">
        <f t="shared" si="295"/>
        <v>United Kingdom</v>
      </c>
      <c r="CS228" s="71" t="e">
        <f t="shared" si="326"/>
        <v>#REF!</v>
      </c>
      <c r="CT228" s="45" t="e">
        <f t="shared" si="296"/>
        <v>#REF!</v>
      </c>
      <c r="CU228" s="45" t="e">
        <f t="shared" si="297"/>
        <v>#REF!</v>
      </c>
      <c r="CV228" s="45" t="e">
        <f t="shared" si="298"/>
        <v>#REF!</v>
      </c>
      <c r="CW228" s="45" t="e">
        <f t="shared" si="299"/>
        <v>#REF!</v>
      </c>
      <c r="CX228" s="45" t="e">
        <f t="shared" si="300"/>
        <v>#REF!</v>
      </c>
      <c r="CY228" s="45" t="e">
        <f t="shared" si="301"/>
        <v>#REF!</v>
      </c>
      <c r="CZ228" s="45" t="e">
        <f t="shared" si="302"/>
        <v>#REF!</v>
      </c>
      <c r="DA228" s="45" t="e">
        <f t="shared" si="303"/>
        <v>#REF!</v>
      </c>
      <c r="DB228" s="45" t="e">
        <f t="shared" si="304"/>
        <v>#REF!</v>
      </c>
      <c r="DC228" s="45" t="e">
        <f t="shared" si="305"/>
        <v>#REF!</v>
      </c>
      <c r="DD228" s="45" t="e">
        <f t="shared" si="306"/>
        <v>#REF!</v>
      </c>
      <c r="DE228" s="45" t="e">
        <f t="shared" si="307"/>
        <v>#REF!</v>
      </c>
      <c r="DF228" s="45" t="e">
        <f t="shared" si="308"/>
        <v>#REF!</v>
      </c>
      <c r="DG228" s="45" t="e">
        <f t="shared" si="309"/>
        <v>#REF!</v>
      </c>
      <c r="DH228" s="45" t="e">
        <f t="shared" si="310"/>
        <v>#REF!</v>
      </c>
      <c r="DI228" s="45" t="e">
        <f t="shared" si="311"/>
        <v>#REF!</v>
      </c>
      <c r="DJ228" s="45" t="e">
        <f t="shared" si="312"/>
        <v>#REF!</v>
      </c>
      <c r="DK228" s="45" t="e">
        <f t="shared" si="313"/>
        <v>#REF!</v>
      </c>
      <c r="DL228" s="45" t="e">
        <f t="shared" si="314"/>
        <v>#REF!</v>
      </c>
      <c r="DM228" s="45" t="e">
        <f t="shared" si="315"/>
        <v>#REF!</v>
      </c>
      <c r="DN228" s="45" t="e">
        <f t="shared" si="316"/>
        <v>#REF!</v>
      </c>
      <c r="DO228" s="45" t="e">
        <f t="shared" si="317"/>
        <v>#REF!</v>
      </c>
      <c r="DP228" s="45" t="e">
        <f t="shared" si="318"/>
        <v>#REF!</v>
      </c>
      <c r="DQ228" s="45" t="e">
        <f t="shared" si="319"/>
        <v>#REF!</v>
      </c>
    </row>
    <row r="229" spans="1:121">
      <c r="A229" s="101">
        <v>228</v>
      </c>
      <c r="B229" s="135" t="e">
        <f t="shared" si="320"/>
        <v>#REF!</v>
      </c>
      <c r="C229" s="136" t="e">
        <f>B229+COUNTIF(B$2:$B229,B229)-1</f>
        <v>#REF!</v>
      </c>
      <c r="D229" s="137" t="str">
        <f>Tables!AI229</f>
        <v>United States Minor Outlying Islands</v>
      </c>
      <c r="E229" s="138" t="e">
        <f t="shared" si="321"/>
        <v>#REF!</v>
      </c>
      <c r="F229" s="47" t="e">
        <f>SUMIFS(#REF!,#REF!,'Graph Tables'!$D229)</f>
        <v>#REF!</v>
      </c>
      <c r="G229" s="47" t="e">
        <f>SUMIFS(#REF!,#REF!,'Graph Tables'!$D229)</f>
        <v>#REF!</v>
      </c>
      <c r="H229" s="47" t="e">
        <f>SUMIFS(#REF!,#REF!,'Graph Tables'!$D229)</f>
        <v>#REF!</v>
      </c>
      <c r="I229" s="47" t="e">
        <f>SUMIFS(#REF!,#REF!,'Graph Tables'!$D229)</f>
        <v>#REF!</v>
      </c>
      <c r="J229" s="47" t="e">
        <f>SUMIFS(#REF!,#REF!,'Graph Tables'!$D229)</f>
        <v>#REF!</v>
      </c>
      <c r="K229" s="47" t="e">
        <f>SUMIFS(#REF!,#REF!,'Graph Tables'!$D229)</f>
        <v>#REF!</v>
      </c>
      <c r="L229" s="47" t="e">
        <f>SUMIFS(#REF!,#REF!,'Graph Tables'!$D229)</f>
        <v>#REF!</v>
      </c>
      <c r="M229" s="47" t="e">
        <f>SUMIFS(#REF!,#REF!,'Graph Tables'!$D229)</f>
        <v>#REF!</v>
      </c>
      <c r="N229" s="47" t="e">
        <f>SUMIFS(#REF!,#REF!,'Graph Tables'!$D229)</f>
        <v>#REF!</v>
      </c>
      <c r="O229" s="47" t="e">
        <f>SUMIFS(#REF!,#REF!,'Graph Tables'!$D229)</f>
        <v>#REF!</v>
      </c>
      <c r="P229" s="47" t="e">
        <f>SUMIFS(#REF!,#REF!,'Graph Tables'!$D229)</f>
        <v>#REF!</v>
      </c>
      <c r="Q229" s="47" t="e">
        <f>SUMIFS(#REF!,#REF!,'Graph Tables'!$D229)</f>
        <v>#REF!</v>
      </c>
      <c r="R229" s="47" t="e">
        <f>SUMIFS(#REF!,#REF!,'Graph Tables'!$D229)</f>
        <v>#REF!</v>
      </c>
      <c r="S229" s="47" t="e">
        <f>SUMIFS(#REF!,#REF!,'Graph Tables'!$D229)</f>
        <v>#REF!</v>
      </c>
      <c r="T229" s="47" t="e">
        <f>SUMIFS(#REF!,#REF!,'Graph Tables'!$D229)</f>
        <v>#REF!</v>
      </c>
      <c r="U229" s="47" t="e">
        <f>SUMIFS(#REF!,#REF!,'Graph Tables'!$D229)</f>
        <v>#REF!</v>
      </c>
      <c r="V229" s="47" t="e">
        <f>SUMIFS(#REF!,#REF!,'Graph Tables'!$D229)</f>
        <v>#REF!</v>
      </c>
      <c r="W229" s="47" t="e">
        <f>SUMIFS(#REF!,#REF!,'Graph Tables'!$D229)</f>
        <v>#REF!</v>
      </c>
      <c r="X229" s="47" t="e">
        <f>SUMIFS(#REF!,#REF!,'Graph Tables'!$D229)</f>
        <v>#REF!</v>
      </c>
      <c r="Y229" s="47" t="e">
        <f>SUMIFS(#REF!,#REF!,'Graph Tables'!$D229)</f>
        <v>#REF!</v>
      </c>
      <c r="Z229" s="47" t="e">
        <f>SUMIFS(#REF!,#REF!,'Graph Tables'!$D229)</f>
        <v>#REF!</v>
      </c>
      <c r="AA229" s="47" t="e">
        <f>SUMIFS(#REF!,#REF!,'Graph Tables'!$D229)</f>
        <v>#REF!</v>
      </c>
      <c r="AB229" s="47" t="e">
        <f>SUMIFS(#REF!,#REF!,'Graph Tables'!$D229)</f>
        <v>#REF!</v>
      </c>
      <c r="AC229" s="47" t="e">
        <f>SUMIFS(#REF!,#REF!,'Graph Tables'!$D229)</f>
        <v>#REF!</v>
      </c>
      <c r="AD229" s="47"/>
      <c r="AH229" s="47"/>
      <c r="AI229" s="101" t="e">
        <f t="shared" si="322"/>
        <v>#REF!</v>
      </c>
      <c r="AJ229" s="101" t="e">
        <f>AI229+COUNTIF(AI$2:$AI229,AI229)-1</f>
        <v>#REF!</v>
      </c>
      <c r="AK229" s="103" t="str">
        <f t="shared" si="270"/>
        <v>United States Minor Outlying Islands</v>
      </c>
      <c r="AL229" s="71" t="e">
        <f t="shared" si="323"/>
        <v>#REF!</v>
      </c>
      <c r="AM229" s="45" t="e">
        <f t="shared" si="271"/>
        <v>#REF!</v>
      </c>
      <c r="AN229" s="45" t="e">
        <f t="shared" si="272"/>
        <v>#REF!</v>
      </c>
      <c r="AO229" s="45" t="e">
        <f t="shared" si="273"/>
        <v>#REF!</v>
      </c>
      <c r="AP229" s="45" t="e">
        <f t="shared" si="274"/>
        <v>#REF!</v>
      </c>
      <c r="AQ229" s="45" t="e">
        <f t="shared" si="275"/>
        <v>#REF!</v>
      </c>
      <c r="AR229" s="45" t="e">
        <f t="shared" si="276"/>
        <v>#REF!</v>
      </c>
      <c r="AS229" s="45" t="e">
        <f t="shared" si="277"/>
        <v>#REF!</v>
      </c>
      <c r="AT229" s="45" t="e">
        <f t="shared" si="278"/>
        <v>#REF!</v>
      </c>
      <c r="AU229" s="45" t="e">
        <f t="shared" si="279"/>
        <v>#REF!</v>
      </c>
      <c r="AV229" s="45" t="e">
        <f t="shared" si="280"/>
        <v>#REF!</v>
      </c>
      <c r="AW229" s="45" t="e">
        <f t="shared" si="281"/>
        <v>#REF!</v>
      </c>
      <c r="AX229" s="45" t="e">
        <f t="shared" si="282"/>
        <v>#REF!</v>
      </c>
      <c r="AY229" s="45" t="e">
        <f t="shared" si="283"/>
        <v>#REF!</v>
      </c>
      <c r="AZ229" s="45" t="e">
        <f t="shared" si="284"/>
        <v>#REF!</v>
      </c>
      <c r="BA229" s="45" t="e">
        <f t="shared" si="285"/>
        <v>#REF!</v>
      </c>
      <c r="BB229" s="45" t="e">
        <f t="shared" si="286"/>
        <v>#REF!</v>
      </c>
      <c r="BC229" s="45" t="e">
        <f t="shared" si="287"/>
        <v>#REF!</v>
      </c>
      <c r="BD229" s="45" t="e">
        <f t="shared" si="288"/>
        <v>#REF!</v>
      </c>
      <c r="BE229" s="45" t="e">
        <f t="shared" si="289"/>
        <v>#REF!</v>
      </c>
      <c r="BF229" s="45" t="e">
        <f t="shared" si="290"/>
        <v>#REF!</v>
      </c>
      <c r="BG229" s="45" t="e">
        <f t="shared" si="291"/>
        <v>#REF!</v>
      </c>
      <c r="BH229" s="45" t="e">
        <f t="shared" si="292"/>
        <v>#REF!</v>
      </c>
      <c r="BI229" s="45" t="e">
        <f t="shared" si="293"/>
        <v>#REF!</v>
      </c>
      <c r="BJ229" s="45" t="e">
        <f t="shared" si="294"/>
        <v>#REF!</v>
      </c>
      <c r="BK229" s="45"/>
      <c r="CN229" s="106" t="e">
        <f t="shared" si="324"/>
        <v>#REF!</v>
      </c>
      <c r="CO229" s="106">
        <v>228</v>
      </c>
      <c r="CP229" s="101" t="e">
        <f t="shared" si="325"/>
        <v>#REF!</v>
      </c>
      <c r="CQ229" s="101" t="e">
        <f>CP229+COUNTIF($CP$2:CP229,CP229)-1</f>
        <v>#REF!</v>
      </c>
      <c r="CR229" s="103" t="str">
        <f t="shared" si="295"/>
        <v>United States Minor Outlying Islands</v>
      </c>
      <c r="CS229" s="71" t="e">
        <f t="shared" si="326"/>
        <v>#REF!</v>
      </c>
      <c r="CT229" s="45" t="e">
        <f t="shared" si="296"/>
        <v>#REF!</v>
      </c>
      <c r="CU229" s="45" t="e">
        <f t="shared" si="297"/>
        <v>#REF!</v>
      </c>
      <c r="CV229" s="45" t="e">
        <f t="shared" si="298"/>
        <v>#REF!</v>
      </c>
      <c r="CW229" s="45" t="e">
        <f t="shared" si="299"/>
        <v>#REF!</v>
      </c>
      <c r="CX229" s="45" t="e">
        <f t="shared" si="300"/>
        <v>#REF!</v>
      </c>
      <c r="CY229" s="45" t="e">
        <f t="shared" si="301"/>
        <v>#REF!</v>
      </c>
      <c r="CZ229" s="45" t="e">
        <f t="shared" si="302"/>
        <v>#REF!</v>
      </c>
      <c r="DA229" s="45" t="e">
        <f t="shared" si="303"/>
        <v>#REF!</v>
      </c>
      <c r="DB229" s="45" t="e">
        <f t="shared" si="304"/>
        <v>#REF!</v>
      </c>
      <c r="DC229" s="45" t="e">
        <f t="shared" si="305"/>
        <v>#REF!</v>
      </c>
      <c r="DD229" s="45" t="e">
        <f t="shared" si="306"/>
        <v>#REF!</v>
      </c>
      <c r="DE229" s="45" t="e">
        <f t="shared" si="307"/>
        <v>#REF!</v>
      </c>
      <c r="DF229" s="45" t="e">
        <f t="shared" si="308"/>
        <v>#REF!</v>
      </c>
      <c r="DG229" s="45" t="e">
        <f t="shared" si="309"/>
        <v>#REF!</v>
      </c>
      <c r="DH229" s="45" t="e">
        <f t="shared" si="310"/>
        <v>#REF!</v>
      </c>
      <c r="DI229" s="45" t="e">
        <f t="shared" si="311"/>
        <v>#REF!</v>
      </c>
      <c r="DJ229" s="45" t="e">
        <f t="shared" si="312"/>
        <v>#REF!</v>
      </c>
      <c r="DK229" s="45" t="e">
        <f t="shared" si="313"/>
        <v>#REF!</v>
      </c>
      <c r="DL229" s="45" t="e">
        <f t="shared" si="314"/>
        <v>#REF!</v>
      </c>
      <c r="DM229" s="45" t="e">
        <f t="shared" si="315"/>
        <v>#REF!</v>
      </c>
      <c r="DN229" s="45" t="e">
        <f t="shared" si="316"/>
        <v>#REF!</v>
      </c>
      <c r="DO229" s="45" t="e">
        <f t="shared" si="317"/>
        <v>#REF!</v>
      </c>
      <c r="DP229" s="45" t="e">
        <f t="shared" si="318"/>
        <v>#REF!</v>
      </c>
      <c r="DQ229" s="45" t="e">
        <f t="shared" si="319"/>
        <v>#REF!</v>
      </c>
    </row>
    <row r="230" spans="1:121">
      <c r="A230" s="101">
        <v>229</v>
      </c>
      <c r="B230" s="135" t="e">
        <f t="shared" si="320"/>
        <v>#REF!</v>
      </c>
      <c r="C230" s="136" t="e">
        <f>B230+COUNTIF(B$2:$B230,B230)-1</f>
        <v>#REF!</v>
      </c>
      <c r="D230" s="137" t="str">
        <f>Tables!AI230</f>
        <v>United States of America</v>
      </c>
      <c r="E230" s="138" t="e">
        <f t="shared" si="321"/>
        <v>#REF!</v>
      </c>
      <c r="F230" s="47" t="e">
        <f>SUMIFS(#REF!,#REF!,'Graph Tables'!$D230)</f>
        <v>#REF!</v>
      </c>
      <c r="G230" s="47" t="e">
        <f>SUMIFS(#REF!,#REF!,'Graph Tables'!$D230)</f>
        <v>#REF!</v>
      </c>
      <c r="H230" s="47" t="e">
        <f>SUMIFS(#REF!,#REF!,'Graph Tables'!$D230)</f>
        <v>#REF!</v>
      </c>
      <c r="I230" s="47" t="e">
        <f>SUMIFS(#REF!,#REF!,'Graph Tables'!$D230)</f>
        <v>#REF!</v>
      </c>
      <c r="J230" s="47" t="e">
        <f>SUMIFS(#REF!,#REF!,'Graph Tables'!$D230)</f>
        <v>#REF!</v>
      </c>
      <c r="K230" s="47" t="e">
        <f>SUMIFS(#REF!,#REF!,'Graph Tables'!$D230)</f>
        <v>#REF!</v>
      </c>
      <c r="L230" s="47" t="e">
        <f>SUMIFS(#REF!,#REF!,'Graph Tables'!$D230)</f>
        <v>#REF!</v>
      </c>
      <c r="M230" s="47" t="e">
        <f>SUMIFS(#REF!,#REF!,'Graph Tables'!$D230)</f>
        <v>#REF!</v>
      </c>
      <c r="N230" s="47" t="e">
        <f>SUMIFS(#REF!,#REF!,'Graph Tables'!$D230)</f>
        <v>#REF!</v>
      </c>
      <c r="O230" s="47" t="e">
        <f>SUMIFS(#REF!,#REF!,'Graph Tables'!$D230)</f>
        <v>#REF!</v>
      </c>
      <c r="P230" s="47" t="e">
        <f>SUMIFS(#REF!,#REF!,'Graph Tables'!$D230)</f>
        <v>#REF!</v>
      </c>
      <c r="Q230" s="47" t="e">
        <f>SUMIFS(#REF!,#REF!,'Graph Tables'!$D230)</f>
        <v>#REF!</v>
      </c>
      <c r="R230" s="47" t="e">
        <f>SUMIFS(#REF!,#REF!,'Graph Tables'!$D230)</f>
        <v>#REF!</v>
      </c>
      <c r="S230" s="47" t="e">
        <f>SUMIFS(#REF!,#REF!,'Graph Tables'!$D230)</f>
        <v>#REF!</v>
      </c>
      <c r="T230" s="47" t="e">
        <f>SUMIFS(#REF!,#REF!,'Graph Tables'!$D230)</f>
        <v>#REF!</v>
      </c>
      <c r="U230" s="47" t="e">
        <f>SUMIFS(#REF!,#REF!,'Graph Tables'!$D230)</f>
        <v>#REF!</v>
      </c>
      <c r="V230" s="47" t="e">
        <f>SUMIFS(#REF!,#REF!,'Graph Tables'!$D230)</f>
        <v>#REF!</v>
      </c>
      <c r="W230" s="47" t="e">
        <f>SUMIFS(#REF!,#REF!,'Graph Tables'!$D230)</f>
        <v>#REF!</v>
      </c>
      <c r="X230" s="47" t="e">
        <f>SUMIFS(#REF!,#REF!,'Graph Tables'!$D230)</f>
        <v>#REF!</v>
      </c>
      <c r="Y230" s="47" t="e">
        <f>SUMIFS(#REF!,#REF!,'Graph Tables'!$D230)</f>
        <v>#REF!</v>
      </c>
      <c r="Z230" s="47" t="e">
        <f>SUMIFS(#REF!,#REF!,'Graph Tables'!$D230)</f>
        <v>#REF!</v>
      </c>
      <c r="AA230" s="47" t="e">
        <f>SUMIFS(#REF!,#REF!,'Graph Tables'!$D230)</f>
        <v>#REF!</v>
      </c>
      <c r="AB230" s="47" t="e">
        <f>SUMIFS(#REF!,#REF!,'Graph Tables'!$D230)</f>
        <v>#REF!</v>
      </c>
      <c r="AC230" s="47" t="e">
        <f>SUMIFS(#REF!,#REF!,'Graph Tables'!$D230)</f>
        <v>#REF!</v>
      </c>
      <c r="AD230" s="47"/>
      <c r="AH230" s="47"/>
      <c r="AI230" s="101" t="e">
        <f t="shared" si="322"/>
        <v>#REF!</v>
      </c>
      <c r="AJ230" s="101" t="e">
        <f>AI230+COUNTIF(AI$2:$AI230,AI230)-1</f>
        <v>#REF!</v>
      </c>
      <c r="AK230" s="103" t="str">
        <f t="shared" si="270"/>
        <v>United States of America</v>
      </c>
      <c r="AL230" s="71" t="e">
        <f t="shared" si="323"/>
        <v>#REF!</v>
      </c>
      <c r="AM230" s="45" t="e">
        <f t="shared" si="271"/>
        <v>#REF!</v>
      </c>
      <c r="AN230" s="45" t="e">
        <f t="shared" si="272"/>
        <v>#REF!</v>
      </c>
      <c r="AO230" s="45" t="e">
        <f t="shared" si="273"/>
        <v>#REF!</v>
      </c>
      <c r="AP230" s="45" t="e">
        <f t="shared" si="274"/>
        <v>#REF!</v>
      </c>
      <c r="AQ230" s="45" t="e">
        <f t="shared" si="275"/>
        <v>#REF!</v>
      </c>
      <c r="AR230" s="45" t="e">
        <f t="shared" si="276"/>
        <v>#REF!</v>
      </c>
      <c r="AS230" s="45" t="e">
        <f t="shared" si="277"/>
        <v>#REF!</v>
      </c>
      <c r="AT230" s="45" t="e">
        <f t="shared" si="278"/>
        <v>#REF!</v>
      </c>
      <c r="AU230" s="45" t="e">
        <f t="shared" si="279"/>
        <v>#REF!</v>
      </c>
      <c r="AV230" s="45" t="e">
        <f t="shared" si="280"/>
        <v>#REF!</v>
      </c>
      <c r="AW230" s="45" t="e">
        <f t="shared" si="281"/>
        <v>#REF!</v>
      </c>
      <c r="AX230" s="45" t="e">
        <f t="shared" si="282"/>
        <v>#REF!</v>
      </c>
      <c r="AY230" s="45" t="e">
        <f t="shared" si="283"/>
        <v>#REF!</v>
      </c>
      <c r="AZ230" s="45" t="e">
        <f t="shared" si="284"/>
        <v>#REF!</v>
      </c>
      <c r="BA230" s="45" t="e">
        <f t="shared" si="285"/>
        <v>#REF!</v>
      </c>
      <c r="BB230" s="45" t="e">
        <f t="shared" si="286"/>
        <v>#REF!</v>
      </c>
      <c r="BC230" s="45" t="e">
        <f t="shared" si="287"/>
        <v>#REF!</v>
      </c>
      <c r="BD230" s="45" t="e">
        <f t="shared" si="288"/>
        <v>#REF!</v>
      </c>
      <c r="BE230" s="45" t="e">
        <f t="shared" si="289"/>
        <v>#REF!</v>
      </c>
      <c r="BF230" s="45" t="e">
        <f t="shared" si="290"/>
        <v>#REF!</v>
      </c>
      <c r="BG230" s="45" t="e">
        <f t="shared" si="291"/>
        <v>#REF!</v>
      </c>
      <c r="BH230" s="45" t="e">
        <f t="shared" si="292"/>
        <v>#REF!</v>
      </c>
      <c r="BI230" s="45" t="e">
        <f t="shared" si="293"/>
        <v>#REF!</v>
      </c>
      <c r="BJ230" s="45" t="e">
        <f t="shared" si="294"/>
        <v>#REF!</v>
      </c>
      <c r="BK230" s="45"/>
      <c r="CN230" s="106" t="e">
        <f t="shared" si="324"/>
        <v>#REF!</v>
      </c>
      <c r="CO230" s="106">
        <v>229</v>
      </c>
      <c r="CP230" s="101" t="e">
        <f t="shared" si="325"/>
        <v>#REF!</v>
      </c>
      <c r="CQ230" s="101" t="e">
        <f>CP230+COUNTIF($CP$2:CP230,CP230)-1</f>
        <v>#REF!</v>
      </c>
      <c r="CR230" s="103" t="str">
        <f t="shared" si="295"/>
        <v>United States of America</v>
      </c>
      <c r="CS230" s="71" t="e">
        <f t="shared" si="326"/>
        <v>#REF!</v>
      </c>
      <c r="CT230" s="45" t="e">
        <f t="shared" si="296"/>
        <v>#REF!</v>
      </c>
      <c r="CU230" s="45" t="e">
        <f t="shared" si="297"/>
        <v>#REF!</v>
      </c>
      <c r="CV230" s="45" t="e">
        <f t="shared" si="298"/>
        <v>#REF!</v>
      </c>
      <c r="CW230" s="45" t="e">
        <f t="shared" si="299"/>
        <v>#REF!</v>
      </c>
      <c r="CX230" s="45" t="e">
        <f t="shared" si="300"/>
        <v>#REF!</v>
      </c>
      <c r="CY230" s="45" t="e">
        <f t="shared" si="301"/>
        <v>#REF!</v>
      </c>
      <c r="CZ230" s="45" t="e">
        <f t="shared" si="302"/>
        <v>#REF!</v>
      </c>
      <c r="DA230" s="45" t="e">
        <f t="shared" si="303"/>
        <v>#REF!</v>
      </c>
      <c r="DB230" s="45" t="e">
        <f t="shared" si="304"/>
        <v>#REF!</v>
      </c>
      <c r="DC230" s="45" t="e">
        <f t="shared" si="305"/>
        <v>#REF!</v>
      </c>
      <c r="DD230" s="45" t="e">
        <f t="shared" si="306"/>
        <v>#REF!</v>
      </c>
      <c r="DE230" s="45" t="e">
        <f t="shared" si="307"/>
        <v>#REF!</v>
      </c>
      <c r="DF230" s="45" t="e">
        <f t="shared" si="308"/>
        <v>#REF!</v>
      </c>
      <c r="DG230" s="45" t="e">
        <f t="shared" si="309"/>
        <v>#REF!</v>
      </c>
      <c r="DH230" s="45" t="e">
        <f t="shared" si="310"/>
        <v>#REF!</v>
      </c>
      <c r="DI230" s="45" t="e">
        <f t="shared" si="311"/>
        <v>#REF!</v>
      </c>
      <c r="DJ230" s="45" t="e">
        <f t="shared" si="312"/>
        <v>#REF!</v>
      </c>
      <c r="DK230" s="45" t="e">
        <f t="shared" si="313"/>
        <v>#REF!</v>
      </c>
      <c r="DL230" s="45" t="e">
        <f t="shared" si="314"/>
        <v>#REF!</v>
      </c>
      <c r="DM230" s="45" t="e">
        <f t="shared" si="315"/>
        <v>#REF!</v>
      </c>
      <c r="DN230" s="45" t="e">
        <f t="shared" si="316"/>
        <v>#REF!</v>
      </c>
      <c r="DO230" s="45" t="e">
        <f t="shared" si="317"/>
        <v>#REF!</v>
      </c>
      <c r="DP230" s="45" t="e">
        <f t="shared" si="318"/>
        <v>#REF!</v>
      </c>
      <c r="DQ230" s="45" t="e">
        <f t="shared" si="319"/>
        <v>#REF!</v>
      </c>
    </row>
    <row r="231" spans="1:121">
      <c r="A231" s="101">
        <v>230</v>
      </c>
      <c r="B231" s="135" t="e">
        <f t="shared" si="320"/>
        <v>#REF!</v>
      </c>
      <c r="C231" s="136" t="e">
        <f>B231+COUNTIF(B$2:$B231,B231)-1</f>
        <v>#REF!</v>
      </c>
      <c r="D231" s="137" t="str">
        <f>Tables!AI231</f>
        <v>Uruguay</v>
      </c>
      <c r="E231" s="138" t="e">
        <f t="shared" si="321"/>
        <v>#REF!</v>
      </c>
      <c r="F231" s="47" t="e">
        <f>SUMIFS(#REF!,#REF!,'Graph Tables'!$D231)</f>
        <v>#REF!</v>
      </c>
      <c r="G231" s="47" t="e">
        <f>SUMIFS(#REF!,#REF!,'Graph Tables'!$D231)</f>
        <v>#REF!</v>
      </c>
      <c r="H231" s="47" t="e">
        <f>SUMIFS(#REF!,#REF!,'Graph Tables'!$D231)</f>
        <v>#REF!</v>
      </c>
      <c r="I231" s="47" t="e">
        <f>SUMIFS(#REF!,#REF!,'Graph Tables'!$D231)</f>
        <v>#REF!</v>
      </c>
      <c r="J231" s="47" t="e">
        <f>SUMIFS(#REF!,#REF!,'Graph Tables'!$D231)</f>
        <v>#REF!</v>
      </c>
      <c r="K231" s="47" t="e">
        <f>SUMIFS(#REF!,#REF!,'Graph Tables'!$D231)</f>
        <v>#REF!</v>
      </c>
      <c r="L231" s="47" t="e">
        <f>SUMIFS(#REF!,#REF!,'Graph Tables'!$D231)</f>
        <v>#REF!</v>
      </c>
      <c r="M231" s="47" t="e">
        <f>SUMIFS(#REF!,#REF!,'Graph Tables'!$D231)</f>
        <v>#REF!</v>
      </c>
      <c r="N231" s="47" t="e">
        <f>SUMIFS(#REF!,#REF!,'Graph Tables'!$D231)</f>
        <v>#REF!</v>
      </c>
      <c r="O231" s="47" t="e">
        <f>SUMIFS(#REF!,#REF!,'Graph Tables'!$D231)</f>
        <v>#REF!</v>
      </c>
      <c r="P231" s="47" t="e">
        <f>SUMIFS(#REF!,#REF!,'Graph Tables'!$D231)</f>
        <v>#REF!</v>
      </c>
      <c r="Q231" s="47" t="e">
        <f>SUMIFS(#REF!,#REF!,'Graph Tables'!$D231)</f>
        <v>#REF!</v>
      </c>
      <c r="R231" s="47" t="e">
        <f>SUMIFS(#REF!,#REF!,'Graph Tables'!$D231)</f>
        <v>#REF!</v>
      </c>
      <c r="S231" s="47" t="e">
        <f>SUMIFS(#REF!,#REF!,'Graph Tables'!$D231)</f>
        <v>#REF!</v>
      </c>
      <c r="T231" s="47" t="e">
        <f>SUMIFS(#REF!,#REF!,'Graph Tables'!$D231)</f>
        <v>#REF!</v>
      </c>
      <c r="U231" s="47" t="e">
        <f>SUMIFS(#REF!,#REF!,'Graph Tables'!$D231)</f>
        <v>#REF!</v>
      </c>
      <c r="V231" s="47" t="e">
        <f>SUMIFS(#REF!,#REF!,'Graph Tables'!$D231)</f>
        <v>#REF!</v>
      </c>
      <c r="W231" s="47" t="e">
        <f>SUMIFS(#REF!,#REF!,'Graph Tables'!$D231)</f>
        <v>#REF!</v>
      </c>
      <c r="X231" s="47" t="e">
        <f>SUMIFS(#REF!,#REF!,'Graph Tables'!$D231)</f>
        <v>#REF!</v>
      </c>
      <c r="Y231" s="47" t="e">
        <f>SUMIFS(#REF!,#REF!,'Graph Tables'!$D231)</f>
        <v>#REF!</v>
      </c>
      <c r="Z231" s="47" t="e">
        <f>SUMIFS(#REF!,#REF!,'Graph Tables'!$D231)</f>
        <v>#REF!</v>
      </c>
      <c r="AA231" s="47" t="e">
        <f>SUMIFS(#REF!,#REF!,'Graph Tables'!$D231)</f>
        <v>#REF!</v>
      </c>
      <c r="AB231" s="47" t="e">
        <f>SUMIFS(#REF!,#REF!,'Graph Tables'!$D231)</f>
        <v>#REF!</v>
      </c>
      <c r="AC231" s="47" t="e">
        <f>SUMIFS(#REF!,#REF!,'Graph Tables'!$D231)</f>
        <v>#REF!</v>
      </c>
      <c r="AD231" s="47"/>
      <c r="AH231" s="47"/>
      <c r="AI231" s="101" t="e">
        <f t="shared" si="322"/>
        <v>#REF!</v>
      </c>
      <c r="AJ231" s="101" t="e">
        <f>AI231+COUNTIF(AI$2:$AI231,AI231)-1</f>
        <v>#REF!</v>
      </c>
      <c r="AK231" s="103" t="str">
        <f t="shared" si="270"/>
        <v>Uruguay</v>
      </c>
      <c r="AL231" s="71" t="e">
        <f t="shared" si="323"/>
        <v>#REF!</v>
      </c>
      <c r="AM231" s="45" t="e">
        <f t="shared" si="271"/>
        <v>#REF!</v>
      </c>
      <c r="AN231" s="45" t="e">
        <f t="shared" si="272"/>
        <v>#REF!</v>
      </c>
      <c r="AO231" s="45" t="e">
        <f t="shared" si="273"/>
        <v>#REF!</v>
      </c>
      <c r="AP231" s="45" t="e">
        <f t="shared" si="274"/>
        <v>#REF!</v>
      </c>
      <c r="AQ231" s="45" t="e">
        <f t="shared" si="275"/>
        <v>#REF!</v>
      </c>
      <c r="AR231" s="45" t="e">
        <f t="shared" si="276"/>
        <v>#REF!</v>
      </c>
      <c r="AS231" s="45" t="e">
        <f t="shared" si="277"/>
        <v>#REF!</v>
      </c>
      <c r="AT231" s="45" t="e">
        <f t="shared" si="278"/>
        <v>#REF!</v>
      </c>
      <c r="AU231" s="45" t="e">
        <f t="shared" si="279"/>
        <v>#REF!</v>
      </c>
      <c r="AV231" s="45" t="e">
        <f t="shared" si="280"/>
        <v>#REF!</v>
      </c>
      <c r="AW231" s="45" t="e">
        <f t="shared" si="281"/>
        <v>#REF!</v>
      </c>
      <c r="AX231" s="45" t="e">
        <f t="shared" si="282"/>
        <v>#REF!</v>
      </c>
      <c r="AY231" s="45" t="e">
        <f t="shared" si="283"/>
        <v>#REF!</v>
      </c>
      <c r="AZ231" s="45" t="e">
        <f t="shared" si="284"/>
        <v>#REF!</v>
      </c>
      <c r="BA231" s="45" t="e">
        <f t="shared" si="285"/>
        <v>#REF!</v>
      </c>
      <c r="BB231" s="45" t="e">
        <f t="shared" si="286"/>
        <v>#REF!</v>
      </c>
      <c r="BC231" s="45" t="e">
        <f t="shared" si="287"/>
        <v>#REF!</v>
      </c>
      <c r="BD231" s="45" t="e">
        <f t="shared" si="288"/>
        <v>#REF!</v>
      </c>
      <c r="BE231" s="45" t="e">
        <f t="shared" si="289"/>
        <v>#REF!</v>
      </c>
      <c r="BF231" s="45" t="e">
        <f t="shared" si="290"/>
        <v>#REF!</v>
      </c>
      <c r="BG231" s="45" t="e">
        <f t="shared" si="291"/>
        <v>#REF!</v>
      </c>
      <c r="BH231" s="45" t="e">
        <f t="shared" si="292"/>
        <v>#REF!</v>
      </c>
      <c r="BI231" s="45" t="e">
        <f t="shared" si="293"/>
        <v>#REF!</v>
      </c>
      <c r="BJ231" s="45" t="e">
        <f t="shared" si="294"/>
        <v>#REF!</v>
      </c>
      <c r="BK231" s="45"/>
      <c r="CN231" s="106" t="e">
        <f t="shared" si="324"/>
        <v>#REF!</v>
      </c>
      <c r="CO231" s="106">
        <v>230</v>
      </c>
      <c r="CP231" s="101" t="e">
        <f t="shared" si="325"/>
        <v>#REF!</v>
      </c>
      <c r="CQ231" s="101" t="e">
        <f>CP231+COUNTIF($CP$2:CP231,CP231)-1</f>
        <v>#REF!</v>
      </c>
      <c r="CR231" s="103" t="str">
        <f t="shared" si="295"/>
        <v>Uruguay</v>
      </c>
      <c r="CS231" s="71" t="e">
        <f t="shared" si="326"/>
        <v>#REF!</v>
      </c>
      <c r="CT231" s="45" t="e">
        <f t="shared" si="296"/>
        <v>#REF!</v>
      </c>
      <c r="CU231" s="45" t="e">
        <f t="shared" si="297"/>
        <v>#REF!</v>
      </c>
      <c r="CV231" s="45" t="e">
        <f t="shared" si="298"/>
        <v>#REF!</v>
      </c>
      <c r="CW231" s="45" t="e">
        <f t="shared" si="299"/>
        <v>#REF!</v>
      </c>
      <c r="CX231" s="45" t="e">
        <f t="shared" si="300"/>
        <v>#REF!</v>
      </c>
      <c r="CY231" s="45" t="e">
        <f t="shared" si="301"/>
        <v>#REF!</v>
      </c>
      <c r="CZ231" s="45" t="e">
        <f t="shared" si="302"/>
        <v>#REF!</v>
      </c>
      <c r="DA231" s="45" t="e">
        <f t="shared" si="303"/>
        <v>#REF!</v>
      </c>
      <c r="DB231" s="45" t="e">
        <f t="shared" si="304"/>
        <v>#REF!</v>
      </c>
      <c r="DC231" s="45" t="e">
        <f t="shared" si="305"/>
        <v>#REF!</v>
      </c>
      <c r="DD231" s="45" t="e">
        <f t="shared" si="306"/>
        <v>#REF!</v>
      </c>
      <c r="DE231" s="45" t="e">
        <f t="shared" si="307"/>
        <v>#REF!</v>
      </c>
      <c r="DF231" s="45" t="e">
        <f t="shared" si="308"/>
        <v>#REF!</v>
      </c>
      <c r="DG231" s="45" t="e">
        <f t="shared" si="309"/>
        <v>#REF!</v>
      </c>
      <c r="DH231" s="45" t="e">
        <f t="shared" si="310"/>
        <v>#REF!</v>
      </c>
      <c r="DI231" s="45" t="e">
        <f t="shared" si="311"/>
        <v>#REF!</v>
      </c>
      <c r="DJ231" s="45" t="e">
        <f t="shared" si="312"/>
        <v>#REF!</v>
      </c>
      <c r="DK231" s="45" t="e">
        <f t="shared" si="313"/>
        <v>#REF!</v>
      </c>
      <c r="DL231" s="45" t="e">
        <f t="shared" si="314"/>
        <v>#REF!</v>
      </c>
      <c r="DM231" s="45" t="e">
        <f t="shared" si="315"/>
        <v>#REF!</v>
      </c>
      <c r="DN231" s="45" t="e">
        <f t="shared" si="316"/>
        <v>#REF!</v>
      </c>
      <c r="DO231" s="45" t="e">
        <f t="shared" si="317"/>
        <v>#REF!</v>
      </c>
      <c r="DP231" s="45" t="e">
        <f t="shared" si="318"/>
        <v>#REF!</v>
      </c>
      <c r="DQ231" s="45" t="e">
        <f t="shared" si="319"/>
        <v>#REF!</v>
      </c>
    </row>
    <row r="232" spans="1:121">
      <c r="A232" s="101">
        <v>231</v>
      </c>
      <c r="B232" s="135" t="e">
        <f t="shared" si="320"/>
        <v>#REF!</v>
      </c>
      <c r="C232" s="136" t="e">
        <f>B232+COUNTIF(B$2:$B232,B232)-1</f>
        <v>#REF!</v>
      </c>
      <c r="D232" s="137" t="str">
        <f>Tables!AI232</f>
        <v>US Virgin Islands</v>
      </c>
      <c r="E232" s="138" t="e">
        <f t="shared" si="321"/>
        <v>#REF!</v>
      </c>
      <c r="F232" s="47" t="e">
        <f>SUMIFS(#REF!,#REF!,'Graph Tables'!$D232)</f>
        <v>#REF!</v>
      </c>
      <c r="G232" s="47" t="e">
        <f>SUMIFS(#REF!,#REF!,'Graph Tables'!$D232)</f>
        <v>#REF!</v>
      </c>
      <c r="H232" s="47" t="e">
        <f>SUMIFS(#REF!,#REF!,'Graph Tables'!$D232)</f>
        <v>#REF!</v>
      </c>
      <c r="I232" s="47" t="e">
        <f>SUMIFS(#REF!,#REF!,'Graph Tables'!$D232)</f>
        <v>#REF!</v>
      </c>
      <c r="J232" s="47" t="e">
        <f>SUMIFS(#REF!,#REF!,'Graph Tables'!$D232)</f>
        <v>#REF!</v>
      </c>
      <c r="K232" s="47" t="e">
        <f>SUMIFS(#REF!,#REF!,'Graph Tables'!$D232)</f>
        <v>#REF!</v>
      </c>
      <c r="L232" s="47" t="e">
        <f>SUMIFS(#REF!,#REF!,'Graph Tables'!$D232)</f>
        <v>#REF!</v>
      </c>
      <c r="M232" s="47" t="e">
        <f>SUMIFS(#REF!,#REF!,'Graph Tables'!$D232)</f>
        <v>#REF!</v>
      </c>
      <c r="N232" s="47" t="e">
        <f>SUMIFS(#REF!,#REF!,'Graph Tables'!$D232)</f>
        <v>#REF!</v>
      </c>
      <c r="O232" s="47" t="e">
        <f>SUMIFS(#REF!,#REF!,'Graph Tables'!$D232)</f>
        <v>#REF!</v>
      </c>
      <c r="P232" s="47" t="e">
        <f>SUMIFS(#REF!,#REF!,'Graph Tables'!$D232)</f>
        <v>#REF!</v>
      </c>
      <c r="Q232" s="47" t="e">
        <f>SUMIFS(#REF!,#REF!,'Graph Tables'!$D232)</f>
        <v>#REF!</v>
      </c>
      <c r="R232" s="47" t="e">
        <f>SUMIFS(#REF!,#REF!,'Graph Tables'!$D232)</f>
        <v>#REF!</v>
      </c>
      <c r="S232" s="47" t="e">
        <f>SUMIFS(#REF!,#REF!,'Graph Tables'!$D232)</f>
        <v>#REF!</v>
      </c>
      <c r="T232" s="47" t="e">
        <f>SUMIFS(#REF!,#REF!,'Graph Tables'!$D232)</f>
        <v>#REF!</v>
      </c>
      <c r="U232" s="47" t="e">
        <f>SUMIFS(#REF!,#REF!,'Graph Tables'!$D232)</f>
        <v>#REF!</v>
      </c>
      <c r="V232" s="47" t="e">
        <f>SUMIFS(#REF!,#REF!,'Graph Tables'!$D232)</f>
        <v>#REF!</v>
      </c>
      <c r="W232" s="47" t="e">
        <f>SUMIFS(#REF!,#REF!,'Graph Tables'!$D232)</f>
        <v>#REF!</v>
      </c>
      <c r="X232" s="47" t="e">
        <f>SUMIFS(#REF!,#REF!,'Graph Tables'!$D232)</f>
        <v>#REF!</v>
      </c>
      <c r="Y232" s="47" t="e">
        <f>SUMIFS(#REF!,#REF!,'Graph Tables'!$D232)</f>
        <v>#REF!</v>
      </c>
      <c r="Z232" s="47" t="e">
        <f>SUMIFS(#REF!,#REF!,'Graph Tables'!$D232)</f>
        <v>#REF!</v>
      </c>
      <c r="AA232" s="47" t="e">
        <f>SUMIFS(#REF!,#REF!,'Graph Tables'!$D232)</f>
        <v>#REF!</v>
      </c>
      <c r="AB232" s="47" t="e">
        <f>SUMIFS(#REF!,#REF!,'Graph Tables'!$D232)</f>
        <v>#REF!</v>
      </c>
      <c r="AC232" s="47" t="e">
        <f>SUMIFS(#REF!,#REF!,'Graph Tables'!$D232)</f>
        <v>#REF!</v>
      </c>
      <c r="AD232" s="47"/>
      <c r="AH232" s="47"/>
      <c r="AI232" s="101" t="e">
        <f t="shared" si="322"/>
        <v>#REF!</v>
      </c>
      <c r="AJ232" s="101" t="e">
        <f>AI232+COUNTIF(AI$2:$AI232,AI232)-1</f>
        <v>#REF!</v>
      </c>
      <c r="AK232" s="103" t="str">
        <f t="shared" si="270"/>
        <v>US Virgin Islands</v>
      </c>
      <c r="AL232" s="71" t="e">
        <f t="shared" si="323"/>
        <v>#REF!</v>
      </c>
      <c r="AM232" s="45" t="e">
        <f t="shared" si="271"/>
        <v>#REF!</v>
      </c>
      <c r="AN232" s="45" t="e">
        <f t="shared" si="272"/>
        <v>#REF!</v>
      </c>
      <c r="AO232" s="45" t="e">
        <f t="shared" si="273"/>
        <v>#REF!</v>
      </c>
      <c r="AP232" s="45" t="e">
        <f t="shared" si="274"/>
        <v>#REF!</v>
      </c>
      <c r="AQ232" s="45" t="e">
        <f t="shared" si="275"/>
        <v>#REF!</v>
      </c>
      <c r="AR232" s="45" t="e">
        <f t="shared" si="276"/>
        <v>#REF!</v>
      </c>
      <c r="AS232" s="45" t="e">
        <f t="shared" si="277"/>
        <v>#REF!</v>
      </c>
      <c r="AT232" s="45" t="e">
        <f t="shared" si="278"/>
        <v>#REF!</v>
      </c>
      <c r="AU232" s="45" t="e">
        <f t="shared" si="279"/>
        <v>#REF!</v>
      </c>
      <c r="AV232" s="45" t="e">
        <f t="shared" si="280"/>
        <v>#REF!</v>
      </c>
      <c r="AW232" s="45" t="e">
        <f t="shared" si="281"/>
        <v>#REF!</v>
      </c>
      <c r="AX232" s="45" t="e">
        <f t="shared" si="282"/>
        <v>#REF!</v>
      </c>
      <c r="AY232" s="45" t="e">
        <f t="shared" si="283"/>
        <v>#REF!</v>
      </c>
      <c r="AZ232" s="45" t="e">
        <f t="shared" si="284"/>
        <v>#REF!</v>
      </c>
      <c r="BA232" s="45" t="e">
        <f t="shared" si="285"/>
        <v>#REF!</v>
      </c>
      <c r="BB232" s="45" t="e">
        <f t="shared" si="286"/>
        <v>#REF!</v>
      </c>
      <c r="BC232" s="45" t="e">
        <f t="shared" si="287"/>
        <v>#REF!</v>
      </c>
      <c r="BD232" s="45" t="e">
        <f t="shared" si="288"/>
        <v>#REF!</v>
      </c>
      <c r="BE232" s="45" t="e">
        <f t="shared" si="289"/>
        <v>#REF!</v>
      </c>
      <c r="BF232" s="45" t="e">
        <f t="shared" si="290"/>
        <v>#REF!</v>
      </c>
      <c r="BG232" s="45" t="e">
        <f t="shared" si="291"/>
        <v>#REF!</v>
      </c>
      <c r="BH232" s="45" t="e">
        <f t="shared" si="292"/>
        <v>#REF!</v>
      </c>
      <c r="BI232" s="45" t="e">
        <f t="shared" si="293"/>
        <v>#REF!</v>
      </c>
      <c r="BJ232" s="45" t="e">
        <f t="shared" si="294"/>
        <v>#REF!</v>
      </c>
      <c r="BK232" s="45"/>
      <c r="CN232" s="106" t="e">
        <f t="shared" si="324"/>
        <v>#REF!</v>
      </c>
      <c r="CO232" s="106">
        <v>231</v>
      </c>
      <c r="CP232" s="101" t="e">
        <f t="shared" si="325"/>
        <v>#REF!</v>
      </c>
      <c r="CQ232" s="101" t="e">
        <f>CP232+COUNTIF($CP$2:CP232,CP232)-1</f>
        <v>#REF!</v>
      </c>
      <c r="CR232" s="103" t="str">
        <f t="shared" si="295"/>
        <v>US Virgin Islands</v>
      </c>
      <c r="CS232" s="71" t="e">
        <f t="shared" si="326"/>
        <v>#REF!</v>
      </c>
      <c r="CT232" s="45" t="e">
        <f t="shared" si="296"/>
        <v>#REF!</v>
      </c>
      <c r="CU232" s="45" t="e">
        <f t="shared" si="297"/>
        <v>#REF!</v>
      </c>
      <c r="CV232" s="45" t="e">
        <f t="shared" si="298"/>
        <v>#REF!</v>
      </c>
      <c r="CW232" s="45" t="e">
        <f t="shared" si="299"/>
        <v>#REF!</v>
      </c>
      <c r="CX232" s="45" t="e">
        <f t="shared" si="300"/>
        <v>#REF!</v>
      </c>
      <c r="CY232" s="45" t="e">
        <f t="shared" si="301"/>
        <v>#REF!</v>
      </c>
      <c r="CZ232" s="45" t="e">
        <f t="shared" si="302"/>
        <v>#REF!</v>
      </c>
      <c r="DA232" s="45" t="e">
        <f t="shared" si="303"/>
        <v>#REF!</v>
      </c>
      <c r="DB232" s="45" t="e">
        <f t="shared" si="304"/>
        <v>#REF!</v>
      </c>
      <c r="DC232" s="45" t="e">
        <f t="shared" si="305"/>
        <v>#REF!</v>
      </c>
      <c r="DD232" s="45" t="e">
        <f t="shared" si="306"/>
        <v>#REF!</v>
      </c>
      <c r="DE232" s="45" t="e">
        <f t="shared" si="307"/>
        <v>#REF!</v>
      </c>
      <c r="DF232" s="45" t="e">
        <f t="shared" si="308"/>
        <v>#REF!</v>
      </c>
      <c r="DG232" s="45" t="e">
        <f t="shared" si="309"/>
        <v>#REF!</v>
      </c>
      <c r="DH232" s="45" t="e">
        <f t="shared" si="310"/>
        <v>#REF!</v>
      </c>
      <c r="DI232" s="45" t="e">
        <f t="shared" si="311"/>
        <v>#REF!</v>
      </c>
      <c r="DJ232" s="45" t="e">
        <f t="shared" si="312"/>
        <v>#REF!</v>
      </c>
      <c r="DK232" s="45" t="e">
        <f t="shared" si="313"/>
        <v>#REF!</v>
      </c>
      <c r="DL232" s="45" t="e">
        <f t="shared" si="314"/>
        <v>#REF!</v>
      </c>
      <c r="DM232" s="45" t="e">
        <f t="shared" si="315"/>
        <v>#REF!</v>
      </c>
      <c r="DN232" s="45" t="e">
        <f t="shared" si="316"/>
        <v>#REF!</v>
      </c>
      <c r="DO232" s="45" t="e">
        <f t="shared" si="317"/>
        <v>#REF!</v>
      </c>
      <c r="DP232" s="45" t="e">
        <f t="shared" si="318"/>
        <v>#REF!</v>
      </c>
      <c r="DQ232" s="45" t="e">
        <f t="shared" si="319"/>
        <v>#REF!</v>
      </c>
    </row>
    <row r="233" spans="1:121">
      <c r="A233" s="101">
        <v>232</v>
      </c>
      <c r="B233" s="135" t="e">
        <f t="shared" si="320"/>
        <v>#REF!</v>
      </c>
      <c r="C233" s="136" t="e">
        <f>B233+COUNTIF(B$2:$B233,B233)-1</f>
        <v>#REF!</v>
      </c>
      <c r="D233" s="137" t="str">
        <f>Tables!AI233</f>
        <v>Uzbekistan</v>
      </c>
      <c r="E233" s="138" t="e">
        <f t="shared" si="321"/>
        <v>#REF!</v>
      </c>
      <c r="F233" s="47" t="e">
        <f>SUMIFS(#REF!,#REF!,'Graph Tables'!$D233)</f>
        <v>#REF!</v>
      </c>
      <c r="G233" s="47" t="e">
        <f>SUMIFS(#REF!,#REF!,'Graph Tables'!$D233)</f>
        <v>#REF!</v>
      </c>
      <c r="H233" s="47" t="e">
        <f>SUMIFS(#REF!,#REF!,'Graph Tables'!$D233)</f>
        <v>#REF!</v>
      </c>
      <c r="I233" s="47" t="e">
        <f>SUMIFS(#REF!,#REF!,'Graph Tables'!$D233)</f>
        <v>#REF!</v>
      </c>
      <c r="J233" s="47" t="e">
        <f>SUMIFS(#REF!,#REF!,'Graph Tables'!$D233)</f>
        <v>#REF!</v>
      </c>
      <c r="K233" s="47" t="e">
        <f>SUMIFS(#REF!,#REF!,'Graph Tables'!$D233)</f>
        <v>#REF!</v>
      </c>
      <c r="L233" s="47" t="e">
        <f>SUMIFS(#REF!,#REF!,'Graph Tables'!$D233)</f>
        <v>#REF!</v>
      </c>
      <c r="M233" s="47" t="e">
        <f>SUMIFS(#REF!,#REF!,'Graph Tables'!$D233)</f>
        <v>#REF!</v>
      </c>
      <c r="N233" s="47" t="e">
        <f>SUMIFS(#REF!,#REF!,'Graph Tables'!$D233)</f>
        <v>#REF!</v>
      </c>
      <c r="O233" s="47" t="e">
        <f>SUMIFS(#REF!,#REF!,'Graph Tables'!$D233)</f>
        <v>#REF!</v>
      </c>
      <c r="P233" s="47" t="e">
        <f>SUMIFS(#REF!,#REF!,'Graph Tables'!$D233)</f>
        <v>#REF!</v>
      </c>
      <c r="Q233" s="47" t="e">
        <f>SUMIFS(#REF!,#REF!,'Graph Tables'!$D233)</f>
        <v>#REF!</v>
      </c>
      <c r="R233" s="47" t="e">
        <f>SUMIFS(#REF!,#REF!,'Graph Tables'!$D233)</f>
        <v>#REF!</v>
      </c>
      <c r="S233" s="47" t="e">
        <f>SUMIFS(#REF!,#REF!,'Graph Tables'!$D233)</f>
        <v>#REF!</v>
      </c>
      <c r="T233" s="47" t="e">
        <f>SUMIFS(#REF!,#REF!,'Graph Tables'!$D233)</f>
        <v>#REF!</v>
      </c>
      <c r="U233" s="47" t="e">
        <f>SUMIFS(#REF!,#REF!,'Graph Tables'!$D233)</f>
        <v>#REF!</v>
      </c>
      <c r="V233" s="47" t="e">
        <f>SUMIFS(#REF!,#REF!,'Graph Tables'!$D233)</f>
        <v>#REF!</v>
      </c>
      <c r="W233" s="47" t="e">
        <f>SUMIFS(#REF!,#REF!,'Graph Tables'!$D233)</f>
        <v>#REF!</v>
      </c>
      <c r="X233" s="47" t="e">
        <f>SUMIFS(#REF!,#REF!,'Graph Tables'!$D233)</f>
        <v>#REF!</v>
      </c>
      <c r="Y233" s="47" t="e">
        <f>SUMIFS(#REF!,#REF!,'Graph Tables'!$D233)</f>
        <v>#REF!</v>
      </c>
      <c r="Z233" s="47" t="e">
        <f>SUMIFS(#REF!,#REF!,'Graph Tables'!$D233)</f>
        <v>#REF!</v>
      </c>
      <c r="AA233" s="47" t="e">
        <f>SUMIFS(#REF!,#REF!,'Graph Tables'!$D233)</f>
        <v>#REF!</v>
      </c>
      <c r="AB233" s="47" t="e">
        <f>SUMIFS(#REF!,#REF!,'Graph Tables'!$D233)</f>
        <v>#REF!</v>
      </c>
      <c r="AC233" s="47" t="e">
        <f>SUMIFS(#REF!,#REF!,'Graph Tables'!$D233)</f>
        <v>#REF!</v>
      </c>
      <c r="AD233" s="47"/>
      <c r="AH233" s="47"/>
      <c r="AI233" s="101" t="e">
        <f t="shared" si="322"/>
        <v>#REF!</v>
      </c>
      <c r="AJ233" s="101" t="e">
        <f>AI233+COUNTIF(AI$2:$AI233,AI233)-1</f>
        <v>#REF!</v>
      </c>
      <c r="AK233" s="103" t="str">
        <f t="shared" si="270"/>
        <v>Uzbekistan</v>
      </c>
      <c r="AL233" s="71" t="e">
        <f t="shared" si="323"/>
        <v>#REF!</v>
      </c>
      <c r="AM233" s="45" t="e">
        <f t="shared" si="271"/>
        <v>#REF!</v>
      </c>
      <c r="AN233" s="45" t="e">
        <f t="shared" si="272"/>
        <v>#REF!</v>
      </c>
      <c r="AO233" s="45" t="e">
        <f t="shared" si="273"/>
        <v>#REF!</v>
      </c>
      <c r="AP233" s="45" t="e">
        <f t="shared" si="274"/>
        <v>#REF!</v>
      </c>
      <c r="AQ233" s="45" t="e">
        <f t="shared" si="275"/>
        <v>#REF!</v>
      </c>
      <c r="AR233" s="45" t="e">
        <f t="shared" si="276"/>
        <v>#REF!</v>
      </c>
      <c r="AS233" s="45" t="e">
        <f t="shared" si="277"/>
        <v>#REF!</v>
      </c>
      <c r="AT233" s="45" t="e">
        <f t="shared" si="278"/>
        <v>#REF!</v>
      </c>
      <c r="AU233" s="45" t="e">
        <f t="shared" si="279"/>
        <v>#REF!</v>
      </c>
      <c r="AV233" s="45" t="e">
        <f t="shared" si="280"/>
        <v>#REF!</v>
      </c>
      <c r="AW233" s="45" t="e">
        <f t="shared" si="281"/>
        <v>#REF!</v>
      </c>
      <c r="AX233" s="45" t="e">
        <f t="shared" si="282"/>
        <v>#REF!</v>
      </c>
      <c r="AY233" s="45" t="e">
        <f t="shared" si="283"/>
        <v>#REF!</v>
      </c>
      <c r="AZ233" s="45" t="e">
        <f t="shared" si="284"/>
        <v>#REF!</v>
      </c>
      <c r="BA233" s="45" t="e">
        <f t="shared" si="285"/>
        <v>#REF!</v>
      </c>
      <c r="BB233" s="45" t="e">
        <f t="shared" si="286"/>
        <v>#REF!</v>
      </c>
      <c r="BC233" s="45" t="e">
        <f t="shared" si="287"/>
        <v>#REF!</v>
      </c>
      <c r="BD233" s="45" t="e">
        <f t="shared" si="288"/>
        <v>#REF!</v>
      </c>
      <c r="BE233" s="45" t="e">
        <f t="shared" si="289"/>
        <v>#REF!</v>
      </c>
      <c r="BF233" s="45" t="e">
        <f t="shared" si="290"/>
        <v>#REF!</v>
      </c>
      <c r="BG233" s="45" t="e">
        <f t="shared" si="291"/>
        <v>#REF!</v>
      </c>
      <c r="BH233" s="45" t="e">
        <f t="shared" si="292"/>
        <v>#REF!</v>
      </c>
      <c r="BI233" s="45" t="e">
        <f t="shared" si="293"/>
        <v>#REF!</v>
      </c>
      <c r="BJ233" s="45" t="e">
        <f t="shared" si="294"/>
        <v>#REF!</v>
      </c>
      <c r="BK233" s="45"/>
      <c r="CN233" s="106" t="e">
        <f t="shared" si="324"/>
        <v>#REF!</v>
      </c>
      <c r="CO233" s="106">
        <v>232</v>
      </c>
      <c r="CP233" s="101" t="e">
        <f t="shared" si="325"/>
        <v>#REF!</v>
      </c>
      <c r="CQ233" s="101" t="e">
        <f>CP233+COUNTIF($CP$2:CP233,CP233)-1</f>
        <v>#REF!</v>
      </c>
      <c r="CR233" s="103" t="str">
        <f t="shared" si="295"/>
        <v>Uzbekistan</v>
      </c>
      <c r="CS233" s="71" t="e">
        <f t="shared" si="326"/>
        <v>#REF!</v>
      </c>
      <c r="CT233" s="45" t="e">
        <f t="shared" si="296"/>
        <v>#REF!</v>
      </c>
      <c r="CU233" s="45" t="e">
        <f t="shared" si="297"/>
        <v>#REF!</v>
      </c>
      <c r="CV233" s="45" t="e">
        <f t="shared" si="298"/>
        <v>#REF!</v>
      </c>
      <c r="CW233" s="45" t="e">
        <f t="shared" si="299"/>
        <v>#REF!</v>
      </c>
      <c r="CX233" s="45" t="e">
        <f t="shared" si="300"/>
        <v>#REF!</v>
      </c>
      <c r="CY233" s="45" t="e">
        <f t="shared" si="301"/>
        <v>#REF!</v>
      </c>
      <c r="CZ233" s="45" t="e">
        <f t="shared" si="302"/>
        <v>#REF!</v>
      </c>
      <c r="DA233" s="45" t="e">
        <f t="shared" si="303"/>
        <v>#REF!</v>
      </c>
      <c r="DB233" s="45" t="e">
        <f t="shared" si="304"/>
        <v>#REF!</v>
      </c>
      <c r="DC233" s="45" t="e">
        <f t="shared" si="305"/>
        <v>#REF!</v>
      </c>
      <c r="DD233" s="45" t="e">
        <f t="shared" si="306"/>
        <v>#REF!</v>
      </c>
      <c r="DE233" s="45" t="e">
        <f t="shared" si="307"/>
        <v>#REF!</v>
      </c>
      <c r="DF233" s="45" t="e">
        <f t="shared" si="308"/>
        <v>#REF!</v>
      </c>
      <c r="DG233" s="45" t="e">
        <f t="shared" si="309"/>
        <v>#REF!</v>
      </c>
      <c r="DH233" s="45" t="e">
        <f t="shared" si="310"/>
        <v>#REF!</v>
      </c>
      <c r="DI233" s="45" t="e">
        <f t="shared" si="311"/>
        <v>#REF!</v>
      </c>
      <c r="DJ233" s="45" t="e">
        <f t="shared" si="312"/>
        <v>#REF!</v>
      </c>
      <c r="DK233" s="45" t="e">
        <f t="shared" si="313"/>
        <v>#REF!</v>
      </c>
      <c r="DL233" s="45" t="e">
        <f t="shared" si="314"/>
        <v>#REF!</v>
      </c>
      <c r="DM233" s="45" t="e">
        <f t="shared" si="315"/>
        <v>#REF!</v>
      </c>
      <c r="DN233" s="45" t="e">
        <f t="shared" si="316"/>
        <v>#REF!</v>
      </c>
      <c r="DO233" s="45" t="e">
        <f t="shared" si="317"/>
        <v>#REF!</v>
      </c>
      <c r="DP233" s="45" t="e">
        <f t="shared" si="318"/>
        <v>#REF!</v>
      </c>
      <c r="DQ233" s="45" t="e">
        <f t="shared" si="319"/>
        <v>#REF!</v>
      </c>
    </row>
    <row r="234" spans="1:121">
      <c r="A234" s="101">
        <v>233</v>
      </c>
      <c r="B234" s="135" t="e">
        <f t="shared" si="320"/>
        <v>#REF!</v>
      </c>
      <c r="C234" s="136" t="e">
        <f>B234+COUNTIF(B$2:$B234,B234)-1</f>
        <v>#REF!</v>
      </c>
      <c r="D234" s="137" t="str">
        <f>Tables!AI234</f>
        <v>Vanuatu</v>
      </c>
      <c r="E234" s="138" t="e">
        <f t="shared" si="321"/>
        <v>#REF!</v>
      </c>
      <c r="F234" s="47" t="e">
        <f>SUMIFS(#REF!,#REF!,'Graph Tables'!$D234)</f>
        <v>#REF!</v>
      </c>
      <c r="G234" s="47" t="e">
        <f>SUMIFS(#REF!,#REF!,'Graph Tables'!$D234)</f>
        <v>#REF!</v>
      </c>
      <c r="H234" s="47" t="e">
        <f>SUMIFS(#REF!,#REF!,'Graph Tables'!$D234)</f>
        <v>#REF!</v>
      </c>
      <c r="I234" s="47" t="e">
        <f>SUMIFS(#REF!,#REF!,'Graph Tables'!$D234)</f>
        <v>#REF!</v>
      </c>
      <c r="J234" s="47" t="e">
        <f>SUMIFS(#REF!,#REF!,'Graph Tables'!$D234)</f>
        <v>#REF!</v>
      </c>
      <c r="K234" s="47" t="e">
        <f>SUMIFS(#REF!,#REF!,'Graph Tables'!$D234)</f>
        <v>#REF!</v>
      </c>
      <c r="L234" s="47" t="e">
        <f>SUMIFS(#REF!,#REF!,'Graph Tables'!$D234)</f>
        <v>#REF!</v>
      </c>
      <c r="M234" s="47" t="e">
        <f>SUMIFS(#REF!,#REF!,'Graph Tables'!$D234)</f>
        <v>#REF!</v>
      </c>
      <c r="N234" s="47" t="e">
        <f>SUMIFS(#REF!,#REF!,'Graph Tables'!$D234)</f>
        <v>#REF!</v>
      </c>
      <c r="O234" s="47" t="e">
        <f>SUMIFS(#REF!,#REF!,'Graph Tables'!$D234)</f>
        <v>#REF!</v>
      </c>
      <c r="P234" s="47" t="e">
        <f>SUMIFS(#REF!,#REF!,'Graph Tables'!$D234)</f>
        <v>#REF!</v>
      </c>
      <c r="Q234" s="47" t="e">
        <f>SUMIFS(#REF!,#REF!,'Graph Tables'!$D234)</f>
        <v>#REF!</v>
      </c>
      <c r="R234" s="47" t="e">
        <f>SUMIFS(#REF!,#REF!,'Graph Tables'!$D234)</f>
        <v>#REF!</v>
      </c>
      <c r="S234" s="47" t="e">
        <f>SUMIFS(#REF!,#REF!,'Graph Tables'!$D234)</f>
        <v>#REF!</v>
      </c>
      <c r="T234" s="47" t="e">
        <f>SUMIFS(#REF!,#REF!,'Graph Tables'!$D234)</f>
        <v>#REF!</v>
      </c>
      <c r="U234" s="47" t="e">
        <f>SUMIFS(#REF!,#REF!,'Graph Tables'!$D234)</f>
        <v>#REF!</v>
      </c>
      <c r="V234" s="47" t="e">
        <f>SUMIFS(#REF!,#REF!,'Graph Tables'!$D234)</f>
        <v>#REF!</v>
      </c>
      <c r="W234" s="47" t="e">
        <f>SUMIFS(#REF!,#REF!,'Graph Tables'!$D234)</f>
        <v>#REF!</v>
      </c>
      <c r="X234" s="47" t="e">
        <f>SUMIFS(#REF!,#REF!,'Graph Tables'!$D234)</f>
        <v>#REF!</v>
      </c>
      <c r="Y234" s="47" t="e">
        <f>SUMIFS(#REF!,#REF!,'Graph Tables'!$D234)</f>
        <v>#REF!</v>
      </c>
      <c r="Z234" s="47" t="e">
        <f>SUMIFS(#REF!,#REF!,'Graph Tables'!$D234)</f>
        <v>#REF!</v>
      </c>
      <c r="AA234" s="47" t="e">
        <f>SUMIFS(#REF!,#REF!,'Graph Tables'!$D234)</f>
        <v>#REF!</v>
      </c>
      <c r="AB234" s="47" t="e">
        <f>SUMIFS(#REF!,#REF!,'Graph Tables'!$D234)</f>
        <v>#REF!</v>
      </c>
      <c r="AC234" s="47" t="e">
        <f>SUMIFS(#REF!,#REF!,'Graph Tables'!$D234)</f>
        <v>#REF!</v>
      </c>
      <c r="AD234" s="47"/>
      <c r="AH234" s="47"/>
      <c r="AI234" s="101" t="e">
        <f t="shared" si="322"/>
        <v>#REF!</v>
      </c>
      <c r="AJ234" s="101" t="e">
        <f>AI234+COUNTIF(AI$2:$AI234,AI234)-1</f>
        <v>#REF!</v>
      </c>
      <c r="AK234" s="103" t="str">
        <f t="shared" si="270"/>
        <v>Vanuatu</v>
      </c>
      <c r="AL234" s="71" t="e">
        <f t="shared" si="323"/>
        <v>#REF!</v>
      </c>
      <c r="AM234" s="45" t="e">
        <f t="shared" si="271"/>
        <v>#REF!</v>
      </c>
      <c r="AN234" s="45" t="e">
        <f t="shared" si="272"/>
        <v>#REF!</v>
      </c>
      <c r="AO234" s="45" t="e">
        <f t="shared" si="273"/>
        <v>#REF!</v>
      </c>
      <c r="AP234" s="45" t="e">
        <f t="shared" si="274"/>
        <v>#REF!</v>
      </c>
      <c r="AQ234" s="45" t="e">
        <f t="shared" si="275"/>
        <v>#REF!</v>
      </c>
      <c r="AR234" s="45" t="e">
        <f t="shared" si="276"/>
        <v>#REF!</v>
      </c>
      <c r="AS234" s="45" t="e">
        <f t="shared" si="277"/>
        <v>#REF!</v>
      </c>
      <c r="AT234" s="45" t="e">
        <f t="shared" si="278"/>
        <v>#REF!</v>
      </c>
      <c r="AU234" s="45" t="e">
        <f t="shared" si="279"/>
        <v>#REF!</v>
      </c>
      <c r="AV234" s="45" t="e">
        <f t="shared" si="280"/>
        <v>#REF!</v>
      </c>
      <c r="AW234" s="45" t="e">
        <f t="shared" si="281"/>
        <v>#REF!</v>
      </c>
      <c r="AX234" s="45" t="e">
        <f t="shared" si="282"/>
        <v>#REF!</v>
      </c>
      <c r="AY234" s="45" t="e">
        <f t="shared" si="283"/>
        <v>#REF!</v>
      </c>
      <c r="AZ234" s="45" t="e">
        <f t="shared" si="284"/>
        <v>#REF!</v>
      </c>
      <c r="BA234" s="45" t="e">
        <f t="shared" si="285"/>
        <v>#REF!</v>
      </c>
      <c r="BB234" s="45" t="e">
        <f t="shared" si="286"/>
        <v>#REF!</v>
      </c>
      <c r="BC234" s="45" t="e">
        <f t="shared" si="287"/>
        <v>#REF!</v>
      </c>
      <c r="BD234" s="45" t="e">
        <f t="shared" si="288"/>
        <v>#REF!</v>
      </c>
      <c r="BE234" s="45" t="e">
        <f t="shared" si="289"/>
        <v>#REF!</v>
      </c>
      <c r="BF234" s="45" t="e">
        <f t="shared" si="290"/>
        <v>#REF!</v>
      </c>
      <c r="BG234" s="45" t="e">
        <f t="shared" si="291"/>
        <v>#REF!</v>
      </c>
      <c r="BH234" s="45" t="e">
        <f t="shared" si="292"/>
        <v>#REF!</v>
      </c>
      <c r="BI234" s="45" t="e">
        <f t="shared" si="293"/>
        <v>#REF!</v>
      </c>
      <c r="BJ234" s="45" t="e">
        <f t="shared" si="294"/>
        <v>#REF!</v>
      </c>
      <c r="BK234" s="45"/>
      <c r="CN234" s="106" t="e">
        <f t="shared" si="324"/>
        <v>#REF!</v>
      </c>
      <c r="CO234" s="106">
        <v>233</v>
      </c>
      <c r="CP234" s="101" t="e">
        <f t="shared" si="325"/>
        <v>#REF!</v>
      </c>
      <c r="CQ234" s="101" t="e">
        <f>CP234+COUNTIF($CP$2:CP234,CP234)-1</f>
        <v>#REF!</v>
      </c>
      <c r="CR234" s="103" t="str">
        <f t="shared" si="295"/>
        <v>Vanuatu</v>
      </c>
      <c r="CS234" s="71" t="e">
        <f t="shared" si="326"/>
        <v>#REF!</v>
      </c>
      <c r="CT234" s="45" t="e">
        <f t="shared" si="296"/>
        <v>#REF!</v>
      </c>
      <c r="CU234" s="45" t="e">
        <f t="shared" si="297"/>
        <v>#REF!</v>
      </c>
      <c r="CV234" s="45" t="e">
        <f t="shared" si="298"/>
        <v>#REF!</v>
      </c>
      <c r="CW234" s="45" t="e">
        <f t="shared" si="299"/>
        <v>#REF!</v>
      </c>
      <c r="CX234" s="45" t="e">
        <f t="shared" si="300"/>
        <v>#REF!</v>
      </c>
      <c r="CY234" s="45" t="e">
        <f t="shared" si="301"/>
        <v>#REF!</v>
      </c>
      <c r="CZ234" s="45" t="e">
        <f t="shared" si="302"/>
        <v>#REF!</v>
      </c>
      <c r="DA234" s="45" t="e">
        <f t="shared" si="303"/>
        <v>#REF!</v>
      </c>
      <c r="DB234" s="45" t="e">
        <f t="shared" si="304"/>
        <v>#REF!</v>
      </c>
      <c r="DC234" s="45" t="e">
        <f t="shared" si="305"/>
        <v>#REF!</v>
      </c>
      <c r="DD234" s="45" t="e">
        <f t="shared" si="306"/>
        <v>#REF!</v>
      </c>
      <c r="DE234" s="45" t="e">
        <f t="shared" si="307"/>
        <v>#REF!</v>
      </c>
      <c r="DF234" s="45" t="e">
        <f t="shared" si="308"/>
        <v>#REF!</v>
      </c>
      <c r="DG234" s="45" t="e">
        <f t="shared" si="309"/>
        <v>#REF!</v>
      </c>
      <c r="DH234" s="45" t="e">
        <f t="shared" si="310"/>
        <v>#REF!</v>
      </c>
      <c r="DI234" s="45" t="e">
        <f t="shared" si="311"/>
        <v>#REF!</v>
      </c>
      <c r="DJ234" s="45" t="e">
        <f t="shared" si="312"/>
        <v>#REF!</v>
      </c>
      <c r="DK234" s="45" t="e">
        <f t="shared" si="313"/>
        <v>#REF!</v>
      </c>
      <c r="DL234" s="45" t="e">
        <f t="shared" si="314"/>
        <v>#REF!</v>
      </c>
      <c r="DM234" s="45" t="e">
        <f t="shared" si="315"/>
        <v>#REF!</v>
      </c>
      <c r="DN234" s="45" t="e">
        <f t="shared" si="316"/>
        <v>#REF!</v>
      </c>
      <c r="DO234" s="45" t="e">
        <f t="shared" si="317"/>
        <v>#REF!</v>
      </c>
      <c r="DP234" s="45" t="e">
        <f t="shared" si="318"/>
        <v>#REF!</v>
      </c>
      <c r="DQ234" s="45" t="e">
        <f t="shared" si="319"/>
        <v>#REF!</v>
      </c>
    </row>
    <row r="235" spans="1:121">
      <c r="A235" s="101">
        <v>234</v>
      </c>
      <c r="B235" s="135" t="e">
        <f t="shared" si="320"/>
        <v>#REF!</v>
      </c>
      <c r="C235" s="136" t="e">
        <f>B235+COUNTIF(B$2:$B235,B235)-1</f>
        <v>#REF!</v>
      </c>
      <c r="D235" s="137" t="str">
        <f>Tables!AI235</f>
        <v>Venezuela</v>
      </c>
      <c r="E235" s="138" t="e">
        <f t="shared" si="321"/>
        <v>#REF!</v>
      </c>
      <c r="F235" s="47" t="e">
        <f>SUMIFS(#REF!,#REF!,'Graph Tables'!$D235)</f>
        <v>#REF!</v>
      </c>
      <c r="G235" s="47" t="e">
        <f>SUMIFS(#REF!,#REF!,'Graph Tables'!$D235)</f>
        <v>#REF!</v>
      </c>
      <c r="H235" s="47" t="e">
        <f>SUMIFS(#REF!,#REF!,'Graph Tables'!$D235)</f>
        <v>#REF!</v>
      </c>
      <c r="I235" s="47" t="e">
        <f>SUMIFS(#REF!,#REF!,'Graph Tables'!$D235)</f>
        <v>#REF!</v>
      </c>
      <c r="J235" s="47" t="e">
        <f>SUMIFS(#REF!,#REF!,'Graph Tables'!$D235)</f>
        <v>#REF!</v>
      </c>
      <c r="K235" s="47" t="e">
        <f>SUMIFS(#REF!,#REF!,'Graph Tables'!$D235)</f>
        <v>#REF!</v>
      </c>
      <c r="L235" s="47" t="e">
        <f>SUMIFS(#REF!,#REF!,'Graph Tables'!$D235)</f>
        <v>#REF!</v>
      </c>
      <c r="M235" s="47" t="e">
        <f>SUMIFS(#REF!,#REF!,'Graph Tables'!$D235)</f>
        <v>#REF!</v>
      </c>
      <c r="N235" s="47" t="e">
        <f>SUMIFS(#REF!,#REF!,'Graph Tables'!$D235)</f>
        <v>#REF!</v>
      </c>
      <c r="O235" s="47" t="e">
        <f>SUMIFS(#REF!,#REF!,'Graph Tables'!$D235)</f>
        <v>#REF!</v>
      </c>
      <c r="P235" s="47" t="e">
        <f>SUMIFS(#REF!,#REF!,'Graph Tables'!$D235)</f>
        <v>#REF!</v>
      </c>
      <c r="Q235" s="47" t="e">
        <f>SUMIFS(#REF!,#REF!,'Graph Tables'!$D235)</f>
        <v>#REF!</v>
      </c>
      <c r="R235" s="47" t="e">
        <f>SUMIFS(#REF!,#REF!,'Graph Tables'!$D235)</f>
        <v>#REF!</v>
      </c>
      <c r="S235" s="47" t="e">
        <f>SUMIFS(#REF!,#REF!,'Graph Tables'!$D235)</f>
        <v>#REF!</v>
      </c>
      <c r="T235" s="47" t="e">
        <f>SUMIFS(#REF!,#REF!,'Graph Tables'!$D235)</f>
        <v>#REF!</v>
      </c>
      <c r="U235" s="47" t="e">
        <f>SUMIFS(#REF!,#REF!,'Graph Tables'!$D235)</f>
        <v>#REF!</v>
      </c>
      <c r="V235" s="47" t="e">
        <f>SUMIFS(#REF!,#REF!,'Graph Tables'!$D235)</f>
        <v>#REF!</v>
      </c>
      <c r="W235" s="47" t="e">
        <f>SUMIFS(#REF!,#REF!,'Graph Tables'!$D235)</f>
        <v>#REF!</v>
      </c>
      <c r="X235" s="47" t="e">
        <f>SUMIFS(#REF!,#REF!,'Graph Tables'!$D235)</f>
        <v>#REF!</v>
      </c>
      <c r="Y235" s="47" t="e">
        <f>SUMIFS(#REF!,#REF!,'Graph Tables'!$D235)</f>
        <v>#REF!</v>
      </c>
      <c r="Z235" s="47" t="e">
        <f>SUMIFS(#REF!,#REF!,'Graph Tables'!$D235)</f>
        <v>#REF!</v>
      </c>
      <c r="AA235" s="47" t="e">
        <f>SUMIFS(#REF!,#REF!,'Graph Tables'!$D235)</f>
        <v>#REF!</v>
      </c>
      <c r="AB235" s="47" t="e">
        <f>SUMIFS(#REF!,#REF!,'Graph Tables'!$D235)</f>
        <v>#REF!</v>
      </c>
      <c r="AC235" s="47" t="e">
        <f>SUMIFS(#REF!,#REF!,'Graph Tables'!$D235)</f>
        <v>#REF!</v>
      </c>
      <c r="AD235" s="47"/>
      <c r="AH235" s="47"/>
      <c r="AI235" s="101" t="e">
        <f t="shared" si="322"/>
        <v>#REF!</v>
      </c>
      <c r="AJ235" s="101" t="e">
        <f>AI235+COUNTIF(AI$2:$AI235,AI235)-1</f>
        <v>#REF!</v>
      </c>
      <c r="AK235" s="103" t="str">
        <f t="shared" si="270"/>
        <v>Venezuela</v>
      </c>
      <c r="AL235" s="71" t="e">
        <f t="shared" si="323"/>
        <v>#REF!</v>
      </c>
      <c r="AM235" s="45" t="e">
        <f t="shared" si="271"/>
        <v>#REF!</v>
      </c>
      <c r="AN235" s="45" t="e">
        <f t="shared" si="272"/>
        <v>#REF!</v>
      </c>
      <c r="AO235" s="45" t="e">
        <f t="shared" si="273"/>
        <v>#REF!</v>
      </c>
      <c r="AP235" s="45" t="e">
        <f t="shared" si="274"/>
        <v>#REF!</v>
      </c>
      <c r="AQ235" s="45" t="e">
        <f t="shared" si="275"/>
        <v>#REF!</v>
      </c>
      <c r="AR235" s="45" t="e">
        <f t="shared" si="276"/>
        <v>#REF!</v>
      </c>
      <c r="AS235" s="45" t="e">
        <f t="shared" si="277"/>
        <v>#REF!</v>
      </c>
      <c r="AT235" s="45" t="e">
        <f t="shared" si="278"/>
        <v>#REF!</v>
      </c>
      <c r="AU235" s="45" t="e">
        <f t="shared" si="279"/>
        <v>#REF!</v>
      </c>
      <c r="AV235" s="45" t="e">
        <f t="shared" si="280"/>
        <v>#REF!</v>
      </c>
      <c r="AW235" s="45" t="e">
        <f t="shared" si="281"/>
        <v>#REF!</v>
      </c>
      <c r="AX235" s="45" t="e">
        <f t="shared" si="282"/>
        <v>#REF!</v>
      </c>
      <c r="AY235" s="45" t="e">
        <f t="shared" si="283"/>
        <v>#REF!</v>
      </c>
      <c r="AZ235" s="45" t="e">
        <f t="shared" si="284"/>
        <v>#REF!</v>
      </c>
      <c r="BA235" s="45" t="e">
        <f t="shared" si="285"/>
        <v>#REF!</v>
      </c>
      <c r="BB235" s="45" t="e">
        <f t="shared" si="286"/>
        <v>#REF!</v>
      </c>
      <c r="BC235" s="45" t="e">
        <f t="shared" si="287"/>
        <v>#REF!</v>
      </c>
      <c r="BD235" s="45" t="e">
        <f t="shared" si="288"/>
        <v>#REF!</v>
      </c>
      <c r="BE235" s="45" t="e">
        <f t="shared" si="289"/>
        <v>#REF!</v>
      </c>
      <c r="BF235" s="45" t="e">
        <f t="shared" si="290"/>
        <v>#REF!</v>
      </c>
      <c r="BG235" s="45" t="e">
        <f t="shared" si="291"/>
        <v>#REF!</v>
      </c>
      <c r="BH235" s="45" t="e">
        <f t="shared" si="292"/>
        <v>#REF!</v>
      </c>
      <c r="BI235" s="45" t="e">
        <f t="shared" si="293"/>
        <v>#REF!</v>
      </c>
      <c r="BJ235" s="45" t="e">
        <f t="shared" si="294"/>
        <v>#REF!</v>
      </c>
      <c r="BK235" s="45"/>
      <c r="CN235" s="106" t="e">
        <f t="shared" si="324"/>
        <v>#REF!</v>
      </c>
      <c r="CO235" s="106">
        <v>234</v>
      </c>
      <c r="CP235" s="101" t="e">
        <f t="shared" si="325"/>
        <v>#REF!</v>
      </c>
      <c r="CQ235" s="101" t="e">
        <f>CP235+COUNTIF($CP$2:CP235,CP235)-1</f>
        <v>#REF!</v>
      </c>
      <c r="CR235" s="103" t="str">
        <f t="shared" si="295"/>
        <v>Venezuela</v>
      </c>
      <c r="CS235" s="71" t="e">
        <f t="shared" si="326"/>
        <v>#REF!</v>
      </c>
      <c r="CT235" s="45" t="e">
        <f t="shared" si="296"/>
        <v>#REF!</v>
      </c>
      <c r="CU235" s="45" t="e">
        <f t="shared" si="297"/>
        <v>#REF!</v>
      </c>
      <c r="CV235" s="45" t="e">
        <f t="shared" si="298"/>
        <v>#REF!</v>
      </c>
      <c r="CW235" s="45" t="e">
        <f t="shared" si="299"/>
        <v>#REF!</v>
      </c>
      <c r="CX235" s="45" t="e">
        <f t="shared" si="300"/>
        <v>#REF!</v>
      </c>
      <c r="CY235" s="45" t="e">
        <f t="shared" si="301"/>
        <v>#REF!</v>
      </c>
      <c r="CZ235" s="45" t="e">
        <f t="shared" si="302"/>
        <v>#REF!</v>
      </c>
      <c r="DA235" s="45" t="e">
        <f t="shared" si="303"/>
        <v>#REF!</v>
      </c>
      <c r="DB235" s="45" t="e">
        <f t="shared" si="304"/>
        <v>#REF!</v>
      </c>
      <c r="DC235" s="45" t="e">
        <f t="shared" si="305"/>
        <v>#REF!</v>
      </c>
      <c r="DD235" s="45" t="e">
        <f t="shared" si="306"/>
        <v>#REF!</v>
      </c>
      <c r="DE235" s="45" t="e">
        <f t="shared" si="307"/>
        <v>#REF!</v>
      </c>
      <c r="DF235" s="45" t="e">
        <f t="shared" si="308"/>
        <v>#REF!</v>
      </c>
      <c r="DG235" s="45" t="e">
        <f t="shared" si="309"/>
        <v>#REF!</v>
      </c>
      <c r="DH235" s="45" t="e">
        <f t="shared" si="310"/>
        <v>#REF!</v>
      </c>
      <c r="DI235" s="45" t="e">
        <f t="shared" si="311"/>
        <v>#REF!</v>
      </c>
      <c r="DJ235" s="45" t="e">
        <f t="shared" si="312"/>
        <v>#REF!</v>
      </c>
      <c r="DK235" s="45" t="e">
        <f t="shared" si="313"/>
        <v>#REF!</v>
      </c>
      <c r="DL235" s="45" t="e">
        <f t="shared" si="314"/>
        <v>#REF!</v>
      </c>
      <c r="DM235" s="45" t="e">
        <f t="shared" si="315"/>
        <v>#REF!</v>
      </c>
      <c r="DN235" s="45" t="e">
        <f t="shared" si="316"/>
        <v>#REF!</v>
      </c>
      <c r="DO235" s="45" t="e">
        <f t="shared" si="317"/>
        <v>#REF!</v>
      </c>
      <c r="DP235" s="45" t="e">
        <f t="shared" si="318"/>
        <v>#REF!</v>
      </c>
      <c r="DQ235" s="45" t="e">
        <f t="shared" si="319"/>
        <v>#REF!</v>
      </c>
    </row>
    <row r="236" spans="1:121">
      <c r="A236" s="101">
        <v>235</v>
      </c>
      <c r="B236" s="135" t="e">
        <f t="shared" si="320"/>
        <v>#REF!</v>
      </c>
      <c r="C236" s="136" t="e">
        <f>B236+COUNTIF(B$2:$B236,B236)-1</f>
        <v>#REF!</v>
      </c>
      <c r="D236" s="137" t="str">
        <f>Tables!AI236</f>
        <v>Vietnam</v>
      </c>
      <c r="E236" s="138" t="e">
        <f t="shared" si="321"/>
        <v>#REF!</v>
      </c>
      <c r="F236" s="47" t="e">
        <f>SUMIFS(#REF!,#REF!,'Graph Tables'!$D236)</f>
        <v>#REF!</v>
      </c>
      <c r="G236" s="47" t="e">
        <f>SUMIFS(#REF!,#REF!,'Graph Tables'!$D236)</f>
        <v>#REF!</v>
      </c>
      <c r="H236" s="47" t="e">
        <f>SUMIFS(#REF!,#REF!,'Graph Tables'!$D236)</f>
        <v>#REF!</v>
      </c>
      <c r="I236" s="47" t="e">
        <f>SUMIFS(#REF!,#REF!,'Graph Tables'!$D236)</f>
        <v>#REF!</v>
      </c>
      <c r="J236" s="47" t="e">
        <f>SUMIFS(#REF!,#REF!,'Graph Tables'!$D236)</f>
        <v>#REF!</v>
      </c>
      <c r="K236" s="47" t="e">
        <f>SUMIFS(#REF!,#REF!,'Graph Tables'!$D236)</f>
        <v>#REF!</v>
      </c>
      <c r="L236" s="47" t="e">
        <f>SUMIFS(#REF!,#REF!,'Graph Tables'!$D236)</f>
        <v>#REF!</v>
      </c>
      <c r="M236" s="47" t="e">
        <f>SUMIFS(#REF!,#REF!,'Graph Tables'!$D236)</f>
        <v>#REF!</v>
      </c>
      <c r="N236" s="47" t="e">
        <f>SUMIFS(#REF!,#REF!,'Graph Tables'!$D236)</f>
        <v>#REF!</v>
      </c>
      <c r="O236" s="47" t="e">
        <f>SUMIFS(#REF!,#REF!,'Graph Tables'!$D236)</f>
        <v>#REF!</v>
      </c>
      <c r="P236" s="47" t="e">
        <f>SUMIFS(#REF!,#REF!,'Graph Tables'!$D236)</f>
        <v>#REF!</v>
      </c>
      <c r="Q236" s="47" t="e">
        <f>SUMIFS(#REF!,#REF!,'Graph Tables'!$D236)</f>
        <v>#REF!</v>
      </c>
      <c r="R236" s="47" t="e">
        <f>SUMIFS(#REF!,#REF!,'Graph Tables'!$D236)</f>
        <v>#REF!</v>
      </c>
      <c r="S236" s="47" t="e">
        <f>SUMIFS(#REF!,#REF!,'Graph Tables'!$D236)</f>
        <v>#REF!</v>
      </c>
      <c r="T236" s="47" t="e">
        <f>SUMIFS(#REF!,#REF!,'Graph Tables'!$D236)</f>
        <v>#REF!</v>
      </c>
      <c r="U236" s="47" t="e">
        <f>SUMIFS(#REF!,#REF!,'Graph Tables'!$D236)</f>
        <v>#REF!</v>
      </c>
      <c r="V236" s="47" t="e">
        <f>SUMIFS(#REF!,#REF!,'Graph Tables'!$D236)</f>
        <v>#REF!</v>
      </c>
      <c r="W236" s="47" t="e">
        <f>SUMIFS(#REF!,#REF!,'Graph Tables'!$D236)</f>
        <v>#REF!</v>
      </c>
      <c r="X236" s="47" t="e">
        <f>SUMIFS(#REF!,#REF!,'Graph Tables'!$D236)</f>
        <v>#REF!</v>
      </c>
      <c r="Y236" s="47" t="e">
        <f>SUMIFS(#REF!,#REF!,'Graph Tables'!$D236)</f>
        <v>#REF!</v>
      </c>
      <c r="Z236" s="47" t="e">
        <f>SUMIFS(#REF!,#REF!,'Graph Tables'!$D236)</f>
        <v>#REF!</v>
      </c>
      <c r="AA236" s="47" t="e">
        <f>SUMIFS(#REF!,#REF!,'Graph Tables'!$D236)</f>
        <v>#REF!</v>
      </c>
      <c r="AB236" s="47" t="e">
        <f>SUMIFS(#REF!,#REF!,'Graph Tables'!$D236)</f>
        <v>#REF!</v>
      </c>
      <c r="AC236" s="47" t="e">
        <f>SUMIFS(#REF!,#REF!,'Graph Tables'!$D236)</f>
        <v>#REF!</v>
      </c>
      <c r="AD236" s="47"/>
      <c r="AH236" s="47"/>
      <c r="AI236" s="101" t="e">
        <f t="shared" si="322"/>
        <v>#REF!</v>
      </c>
      <c r="AJ236" s="101" t="e">
        <f>AI236+COUNTIF(AI$2:$AI236,AI236)-1</f>
        <v>#REF!</v>
      </c>
      <c r="AK236" s="103" t="str">
        <f t="shared" si="270"/>
        <v>Vietnam</v>
      </c>
      <c r="AL236" s="71" t="e">
        <f t="shared" si="323"/>
        <v>#REF!</v>
      </c>
      <c r="AM236" s="45" t="e">
        <f t="shared" si="271"/>
        <v>#REF!</v>
      </c>
      <c r="AN236" s="45" t="e">
        <f t="shared" si="272"/>
        <v>#REF!</v>
      </c>
      <c r="AO236" s="45" t="e">
        <f t="shared" si="273"/>
        <v>#REF!</v>
      </c>
      <c r="AP236" s="45" t="e">
        <f t="shared" si="274"/>
        <v>#REF!</v>
      </c>
      <c r="AQ236" s="45" t="e">
        <f t="shared" si="275"/>
        <v>#REF!</v>
      </c>
      <c r="AR236" s="45" t="e">
        <f t="shared" si="276"/>
        <v>#REF!</v>
      </c>
      <c r="AS236" s="45" t="e">
        <f t="shared" si="277"/>
        <v>#REF!</v>
      </c>
      <c r="AT236" s="45" t="e">
        <f t="shared" si="278"/>
        <v>#REF!</v>
      </c>
      <c r="AU236" s="45" t="e">
        <f t="shared" si="279"/>
        <v>#REF!</v>
      </c>
      <c r="AV236" s="45" t="e">
        <f t="shared" si="280"/>
        <v>#REF!</v>
      </c>
      <c r="AW236" s="45" t="e">
        <f t="shared" si="281"/>
        <v>#REF!</v>
      </c>
      <c r="AX236" s="45" t="e">
        <f t="shared" si="282"/>
        <v>#REF!</v>
      </c>
      <c r="AY236" s="45" t="e">
        <f t="shared" si="283"/>
        <v>#REF!</v>
      </c>
      <c r="AZ236" s="45" t="e">
        <f t="shared" si="284"/>
        <v>#REF!</v>
      </c>
      <c r="BA236" s="45" t="e">
        <f t="shared" si="285"/>
        <v>#REF!</v>
      </c>
      <c r="BB236" s="45" t="e">
        <f t="shared" si="286"/>
        <v>#REF!</v>
      </c>
      <c r="BC236" s="45" t="e">
        <f t="shared" si="287"/>
        <v>#REF!</v>
      </c>
      <c r="BD236" s="45" t="e">
        <f t="shared" si="288"/>
        <v>#REF!</v>
      </c>
      <c r="BE236" s="45" t="e">
        <f t="shared" si="289"/>
        <v>#REF!</v>
      </c>
      <c r="BF236" s="45" t="e">
        <f t="shared" si="290"/>
        <v>#REF!</v>
      </c>
      <c r="BG236" s="45" t="e">
        <f t="shared" si="291"/>
        <v>#REF!</v>
      </c>
      <c r="BH236" s="45" t="e">
        <f t="shared" si="292"/>
        <v>#REF!</v>
      </c>
      <c r="BI236" s="45" t="e">
        <f t="shared" si="293"/>
        <v>#REF!</v>
      </c>
      <c r="BJ236" s="45" t="e">
        <f t="shared" si="294"/>
        <v>#REF!</v>
      </c>
      <c r="BK236" s="45"/>
      <c r="CN236" s="106" t="e">
        <f t="shared" si="324"/>
        <v>#REF!</v>
      </c>
      <c r="CO236" s="106">
        <v>235</v>
      </c>
      <c r="CP236" s="101" t="e">
        <f t="shared" si="325"/>
        <v>#REF!</v>
      </c>
      <c r="CQ236" s="101" t="e">
        <f>CP236+COUNTIF($CP$2:CP236,CP236)-1</f>
        <v>#REF!</v>
      </c>
      <c r="CR236" s="103" t="str">
        <f t="shared" si="295"/>
        <v>Vietnam</v>
      </c>
      <c r="CS236" s="71" t="e">
        <f t="shared" si="326"/>
        <v>#REF!</v>
      </c>
      <c r="CT236" s="45" t="e">
        <f t="shared" si="296"/>
        <v>#REF!</v>
      </c>
      <c r="CU236" s="45" t="e">
        <f t="shared" si="297"/>
        <v>#REF!</v>
      </c>
      <c r="CV236" s="45" t="e">
        <f t="shared" si="298"/>
        <v>#REF!</v>
      </c>
      <c r="CW236" s="45" t="e">
        <f t="shared" si="299"/>
        <v>#REF!</v>
      </c>
      <c r="CX236" s="45" t="e">
        <f t="shared" si="300"/>
        <v>#REF!</v>
      </c>
      <c r="CY236" s="45" t="e">
        <f t="shared" si="301"/>
        <v>#REF!</v>
      </c>
      <c r="CZ236" s="45" t="e">
        <f t="shared" si="302"/>
        <v>#REF!</v>
      </c>
      <c r="DA236" s="45" t="e">
        <f t="shared" si="303"/>
        <v>#REF!</v>
      </c>
      <c r="DB236" s="45" t="e">
        <f t="shared" si="304"/>
        <v>#REF!</v>
      </c>
      <c r="DC236" s="45" t="e">
        <f t="shared" si="305"/>
        <v>#REF!</v>
      </c>
      <c r="DD236" s="45" t="e">
        <f t="shared" si="306"/>
        <v>#REF!</v>
      </c>
      <c r="DE236" s="45" t="e">
        <f t="shared" si="307"/>
        <v>#REF!</v>
      </c>
      <c r="DF236" s="45" t="e">
        <f t="shared" si="308"/>
        <v>#REF!</v>
      </c>
      <c r="DG236" s="45" t="e">
        <f t="shared" si="309"/>
        <v>#REF!</v>
      </c>
      <c r="DH236" s="45" t="e">
        <f t="shared" si="310"/>
        <v>#REF!</v>
      </c>
      <c r="DI236" s="45" t="e">
        <f t="shared" si="311"/>
        <v>#REF!</v>
      </c>
      <c r="DJ236" s="45" t="e">
        <f t="shared" si="312"/>
        <v>#REF!</v>
      </c>
      <c r="DK236" s="45" t="e">
        <f t="shared" si="313"/>
        <v>#REF!</v>
      </c>
      <c r="DL236" s="45" t="e">
        <f t="shared" si="314"/>
        <v>#REF!</v>
      </c>
      <c r="DM236" s="45" t="e">
        <f t="shared" si="315"/>
        <v>#REF!</v>
      </c>
      <c r="DN236" s="45" t="e">
        <f t="shared" si="316"/>
        <v>#REF!</v>
      </c>
      <c r="DO236" s="45" t="e">
        <f t="shared" si="317"/>
        <v>#REF!</v>
      </c>
      <c r="DP236" s="45" t="e">
        <f t="shared" si="318"/>
        <v>#REF!</v>
      </c>
      <c r="DQ236" s="45" t="e">
        <f t="shared" si="319"/>
        <v>#REF!</v>
      </c>
    </row>
    <row r="237" spans="1:121">
      <c r="A237" s="101">
        <v>236</v>
      </c>
      <c r="B237" s="135" t="e">
        <f t="shared" si="320"/>
        <v>#REF!</v>
      </c>
      <c r="C237" s="136" t="e">
        <f>B237+COUNTIF(B$2:$B237,B237)-1</f>
        <v>#REF!</v>
      </c>
      <c r="D237" s="137" t="str">
        <f>Tables!AI237</f>
        <v>Wallis and Futuna Islands</v>
      </c>
      <c r="E237" s="138" t="e">
        <f t="shared" si="321"/>
        <v>#REF!</v>
      </c>
      <c r="F237" s="47" t="e">
        <f>SUMIFS(#REF!,#REF!,'Graph Tables'!$D237)</f>
        <v>#REF!</v>
      </c>
      <c r="G237" s="47" t="e">
        <f>SUMIFS(#REF!,#REF!,'Graph Tables'!$D237)</f>
        <v>#REF!</v>
      </c>
      <c r="H237" s="47" t="e">
        <f>SUMIFS(#REF!,#REF!,'Graph Tables'!$D237)</f>
        <v>#REF!</v>
      </c>
      <c r="I237" s="47" t="e">
        <f>SUMIFS(#REF!,#REF!,'Graph Tables'!$D237)</f>
        <v>#REF!</v>
      </c>
      <c r="J237" s="47" t="e">
        <f>SUMIFS(#REF!,#REF!,'Graph Tables'!$D237)</f>
        <v>#REF!</v>
      </c>
      <c r="K237" s="47" t="e">
        <f>SUMIFS(#REF!,#REF!,'Graph Tables'!$D237)</f>
        <v>#REF!</v>
      </c>
      <c r="L237" s="47" t="e">
        <f>SUMIFS(#REF!,#REF!,'Graph Tables'!$D237)</f>
        <v>#REF!</v>
      </c>
      <c r="M237" s="47" t="e">
        <f>SUMIFS(#REF!,#REF!,'Graph Tables'!$D237)</f>
        <v>#REF!</v>
      </c>
      <c r="N237" s="47" t="e">
        <f>SUMIFS(#REF!,#REF!,'Graph Tables'!$D237)</f>
        <v>#REF!</v>
      </c>
      <c r="O237" s="47" t="e">
        <f>SUMIFS(#REF!,#REF!,'Graph Tables'!$D237)</f>
        <v>#REF!</v>
      </c>
      <c r="P237" s="47" t="e">
        <f>SUMIFS(#REF!,#REF!,'Graph Tables'!$D237)</f>
        <v>#REF!</v>
      </c>
      <c r="Q237" s="47" t="e">
        <f>SUMIFS(#REF!,#REF!,'Graph Tables'!$D237)</f>
        <v>#REF!</v>
      </c>
      <c r="R237" s="47" t="e">
        <f>SUMIFS(#REF!,#REF!,'Graph Tables'!$D237)</f>
        <v>#REF!</v>
      </c>
      <c r="S237" s="47" t="e">
        <f>SUMIFS(#REF!,#REF!,'Graph Tables'!$D237)</f>
        <v>#REF!</v>
      </c>
      <c r="T237" s="47" t="e">
        <f>SUMIFS(#REF!,#REF!,'Graph Tables'!$D237)</f>
        <v>#REF!</v>
      </c>
      <c r="U237" s="47" t="e">
        <f>SUMIFS(#REF!,#REF!,'Graph Tables'!$D237)</f>
        <v>#REF!</v>
      </c>
      <c r="V237" s="47" t="e">
        <f>SUMIFS(#REF!,#REF!,'Graph Tables'!$D237)</f>
        <v>#REF!</v>
      </c>
      <c r="W237" s="47" t="e">
        <f>SUMIFS(#REF!,#REF!,'Graph Tables'!$D237)</f>
        <v>#REF!</v>
      </c>
      <c r="X237" s="47" t="e">
        <f>SUMIFS(#REF!,#REF!,'Graph Tables'!$D237)</f>
        <v>#REF!</v>
      </c>
      <c r="Y237" s="47" t="e">
        <f>SUMIFS(#REF!,#REF!,'Graph Tables'!$D237)</f>
        <v>#REF!</v>
      </c>
      <c r="Z237" s="47" t="e">
        <f>SUMIFS(#REF!,#REF!,'Graph Tables'!$D237)</f>
        <v>#REF!</v>
      </c>
      <c r="AA237" s="47" t="e">
        <f>SUMIFS(#REF!,#REF!,'Graph Tables'!$D237)</f>
        <v>#REF!</v>
      </c>
      <c r="AB237" s="47" t="e">
        <f>SUMIFS(#REF!,#REF!,'Graph Tables'!$D237)</f>
        <v>#REF!</v>
      </c>
      <c r="AC237" s="47" t="e">
        <f>SUMIFS(#REF!,#REF!,'Graph Tables'!$D237)</f>
        <v>#REF!</v>
      </c>
      <c r="AD237" s="47"/>
      <c r="AH237" s="47"/>
      <c r="AI237" s="101" t="e">
        <f t="shared" si="322"/>
        <v>#REF!</v>
      </c>
      <c r="AJ237" s="101" t="e">
        <f>AI237+COUNTIF(AI$2:$AI237,AI237)-1</f>
        <v>#REF!</v>
      </c>
      <c r="AK237" s="103" t="str">
        <f t="shared" si="270"/>
        <v>Wallis and Futuna Islands</v>
      </c>
      <c r="AL237" s="71" t="e">
        <f t="shared" si="323"/>
        <v>#REF!</v>
      </c>
      <c r="AM237" s="45" t="e">
        <f t="shared" si="271"/>
        <v>#REF!</v>
      </c>
      <c r="AN237" s="45" t="e">
        <f t="shared" si="272"/>
        <v>#REF!</v>
      </c>
      <c r="AO237" s="45" t="e">
        <f t="shared" si="273"/>
        <v>#REF!</v>
      </c>
      <c r="AP237" s="45" t="e">
        <f t="shared" si="274"/>
        <v>#REF!</v>
      </c>
      <c r="AQ237" s="45" t="e">
        <f t="shared" si="275"/>
        <v>#REF!</v>
      </c>
      <c r="AR237" s="45" t="e">
        <f t="shared" si="276"/>
        <v>#REF!</v>
      </c>
      <c r="AS237" s="45" t="e">
        <f t="shared" si="277"/>
        <v>#REF!</v>
      </c>
      <c r="AT237" s="45" t="e">
        <f t="shared" si="278"/>
        <v>#REF!</v>
      </c>
      <c r="AU237" s="45" t="e">
        <f t="shared" si="279"/>
        <v>#REF!</v>
      </c>
      <c r="AV237" s="45" t="e">
        <f t="shared" si="280"/>
        <v>#REF!</v>
      </c>
      <c r="AW237" s="45" t="e">
        <f t="shared" si="281"/>
        <v>#REF!</v>
      </c>
      <c r="AX237" s="45" t="e">
        <f t="shared" si="282"/>
        <v>#REF!</v>
      </c>
      <c r="AY237" s="45" t="e">
        <f t="shared" si="283"/>
        <v>#REF!</v>
      </c>
      <c r="AZ237" s="45" t="e">
        <f t="shared" si="284"/>
        <v>#REF!</v>
      </c>
      <c r="BA237" s="45" t="e">
        <f t="shared" si="285"/>
        <v>#REF!</v>
      </c>
      <c r="BB237" s="45" t="e">
        <f t="shared" si="286"/>
        <v>#REF!</v>
      </c>
      <c r="BC237" s="45" t="e">
        <f t="shared" si="287"/>
        <v>#REF!</v>
      </c>
      <c r="BD237" s="45" t="e">
        <f t="shared" si="288"/>
        <v>#REF!</v>
      </c>
      <c r="BE237" s="45" t="e">
        <f t="shared" si="289"/>
        <v>#REF!</v>
      </c>
      <c r="BF237" s="45" t="e">
        <f t="shared" si="290"/>
        <v>#REF!</v>
      </c>
      <c r="BG237" s="45" t="e">
        <f t="shared" si="291"/>
        <v>#REF!</v>
      </c>
      <c r="BH237" s="45" t="e">
        <f t="shared" si="292"/>
        <v>#REF!</v>
      </c>
      <c r="BI237" s="45" t="e">
        <f t="shared" si="293"/>
        <v>#REF!</v>
      </c>
      <c r="BJ237" s="45" t="e">
        <f t="shared" si="294"/>
        <v>#REF!</v>
      </c>
      <c r="BK237" s="45"/>
      <c r="CN237" s="106" t="e">
        <f t="shared" si="324"/>
        <v>#REF!</v>
      </c>
      <c r="CO237" s="106">
        <v>236</v>
      </c>
      <c r="CP237" s="101" t="e">
        <f t="shared" si="325"/>
        <v>#REF!</v>
      </c>
      <c r="CQ237" s="101" t="e">
        <f>CP237+COUNTIF($CP$2:CP237,CP237)-1</f>
        <v>#REF!</v>
      </c>
      <c r="CR237" s="103" t="str">
        <f t="shared" si="295"/>
        <v>Wallis and Futuna Islands</v>
      </c>
      <c r="CS237" s="71" t="e">
        <f t="shared" si="326"/>
        <v>#REF!</v>
      </c>
      <c r="CT237" s="45" t="e">
        <f t="shared" si="296"/>
        <v>#REF!</v>
      </c>
      <c r="CU237" s="45" t="e">
        <f t="shared" si="297"/>
        <v>#REF!</v>
      </c>
      <c r="CV237" s="45" t="e">
        <f t="shared" si="298"/>
        <v>#REF!</v>
      </c>
      <c r="CW237" s="45" t="e">
        <f t="shared" si="299"/>
        <v>#REF!</v>
      </c>
      <c r="CX237" s="45" t="e">
        <f t="shared" si="300"/>
        <v>#REF!</v>
      </c>
      <c r="CY237" s="45" t="e">
        <f t="shared" si="301"/>
        <v>#REF!</v>
      </c>
      <c r="CZ237" s="45" t="e">
        <f t="shared" si="302"/>
        <v>#REF!</v>
      </c>
      <c r="DA237" s="45" t="e">
        <f t="shared" si="303"/>
        <v>#REF!</v>
      </c>
      <c r="DB237" s="45" t="e">
        <f t="shared" si="304"/>
        <v>#REF!</v>
      </c>
      <c r="DC237" s="45" t="e">
        <f t="shared" si="305"/>
        <v>#REF!</v>
      </c>
      <c r="DD237" s="45" t="e">
        <f t="shared" si="306"/>
        <v>#REF!</v>
      </c>
      <c r="DE237" s="45" t="e">
        <f t="shared" si="307"/>
        <v>#REF!</v>
      </c>
      <c r="DF237" s="45" t="e">
        <f t="shared" si="308"/>
        <v>#REF!</v>
      </c>
      <c r="DG237" s="45" t="e">
        <f t="shared" si="309"/>
        <v>#REF!</v>
      </c>
      <c r="DH237" s="45" t="e">
        <f t="shared" si="310"/>
        <v>#REF!</v>
      </c>
      <c r="DI237" s="45" t="e">
        <f t="shared" si="311"/>
        <v>#REF!</v>
      </c>
      <c r="DJ237" s="45" t="e">
        <f t="shared" si="312"/>
        <v>#REF!</v>
      </c>
      <c r="DK237" s="45" t="e">
        <f t="shared" si="313"/>
        <v>#REF!</v>
      </c>
      <c r="DL237" s="45" t="e">
        <f t="shared" si="314"/>
        <v>#REF!</v>
      </c>
      <c r="DM237" s="45" t="e">
        <f t="shared" si="315"/>
        <v>#REF!</v>
      </c>
      <c r="DN237" s="45" t="e">
        <f t="shared" si="316"/>
        <v>#REF!</v>
      </c>
      <c r="DO237" s="45" t="e">
        <f t="shared" si="317"/>
        <v>#REF!</v>
      </c>
      <c r="DP237" s="45" t="e">
        <f t="shared" si="318"/>
        <v>#REF!</v>
      </c>
      <c r="DQ237" s="45" t="e">
        <f t="shared" si="319"/>
        <v>#REF!</v>
      </c>
    </row>
    <row r="238" spans="1:121">
      <c r="A238" s="101">
        <v>237</v>
      </c>
      <c r="B238" s="135" t="e">
        <f t="shared" si="320"/>
        <v>#REF!</v>
      </c>
      <c r="C238" s="136" t="e">
        <f>B238+COUNTIF(B$2:$B238,B238)-1</f>
        <v>#REF!</v>
      </c>
      <c r="D238" s="137" t="str">
        <f>Tables!AI238</f>
        <v>Western Sahara</v>
      </c>
      <c r="E238" s="138" t="e">
        <f t="shared" si="321"/>
        <v>#REF!</v>
      </c>
      <c r="F238" s="47" t="e">
        <f>SUMIFS(#REF!,#REF!,'Graph Tables'!$D238)</f>
        <v>#REF!</v>
      </c>
      <c r="G238" s="47" t="e">
        <f>SUMIFS(#REF!,#REF!,'Graph Tables'!$D238)</f>
        <v>#REF!</v>
      </c>
      <c r="H238" s="47" t="e">
        <f>SUMIFS(#REF!,#REF!,'Graph Tables'!$D238)</f>
        <v>#REF!</v>
      </c>
      <c r="I238" s="47" t="e">
        <f>SUMIFS(#REF!,#REF!,'Graph Tables'!$D238)</f>
        <v>#REF!</v>
      </c>
      <c r="J238" s="47" t="e">
        <f>SUMIFS(#REF!,#REF!,'Graph Tables'!$D238)</f>
        <v>#REF!</v>
      </c>
      <c r="K238" s="47" t="e">
        <f>SUMIFS(#REF!,#REF!,'Graph Tables'!$D238)</f>
        <v>#REF!</v>
      </c>
      <c r="L238" s="47" t="e">
        <f>SUMIFS(#REF!,#REF!,'Graph Tables'!$D238)</f>
        <v>#REF!</v>
      </c>
      <c r="M238" s="47" t="e">
        <f>SUMIFS(#REF!,#REF!,'Graph Tables'!$D238)</f>
        <v>#REF!</v>
      </c>
      <c r="N238" s="47" t="e">
        <f>SUMIFS(#REF!,#REF!,'Graph Tables'!$D238)</f>
        <v>#REF!</v>
      </c>
      <c r="O238" s="47" t="e">
        <f>SUMIFS(#REF!,#REF!,'Graph Tables'!$D238)</f>
        <v>#REF!</v>
      </c>
      <c r="P238" s="47" t="e">
        <f>SUMIFS(#REF!,#REF!,'Graph Tables'!$D238)</f>
        <v>#REF!</v>
      </c>
      <c r="Q238" s="47" t="e">
        <f>SUMIFS(#REF!,#REF!,'Graph Tables'!$D238)</f>
        <v>#REF!</v>
      </c>
      <c r="R238" s="47" t="e">
        <f>SUMIFS(#REF!,#REF!,'Graph Tables'!$D238)</f>
        <v>#REF!</v>
      </c>
      <c r="S238" s="47" t="e">
        <f>SUMIFS(#REF!,#REF!,'Graph Tables'!$D238)</f>
        <v>#REF!</v>
      </c>
      <c r="T238" s="47" t="e">
        <f>SUMIFS(#REF!,#REF!,'Graph Tables'!$D238)</f>
        <v>#REF!</v>
      </c>
      <c r="U238" s="47" t="e">
        <f>SUMIFS(#REF!,#REF!,'Graph Tables'!$D238)</f>
        <v>#REF!</v>
      </c>
      <c r="V238" s="47" t="e">
        <f>SUMIFS(#REF!,#REF!,'Graph Tables'!$D238)</f>
        <v>#REF!</v>
      </c>
      <c r="W238" s="47" t="e">
        <f>SUMIFS(#REF!,#REF!,'Graph Tables'!$D238)</f>
        <v>#REF!</v>
      </c>
      <c r="X238" s="47" t="e">
        <f>SUMIFS(#REF!,#REF!,'Graph Tables'!$D238)</f>
        <v>#REF!</v>
      </c>
      <c r="Y238" s="47" t="e">
        <f>SUMIFS(#REF!,#REF!,'Graph Tables'!$D238)</f>
        <v>#REF!</v>
      </c>
      <c r="Z238" s="47" t="e">
        <f>SUMIFS(#REF!,#REF!,'Graph Tables'!$D238)</f>
        <v>#REF!</v>
      </c>
      <c r="AA238" s="47" t="e">
        <f>SUMIFS(#REF!,#REF!,'Graph Tables'!$D238)</f>
        <v>#REF!</v>
      </c>
      <c r="AB238" s="47" t="e">
        <f>SUMIFS(#REF!,#REF!,'Graph Tables'!$D238)</f>
        <v>#REF!</v>
      </c>
      <c r="AC238" s="47" t="e">
        <f>SUMIFS(#REF!,#REF!,'Graph Tables'!$D238)</f>
        <v>#REF!</v>
      </c>
      <c r="AD238" s="47"/>
      <c r="AH238" s="47"/>
      <c r="AI238" s="101" t="e">
        <f t="shared" si="322"/>
        <v>#REF!</v>
      </c>
      <c r="AJ238" s="101" t="e">
        <f>AI238+COUNTIF(AI$2:$AI238,AI238)-1</f>
        <v>#REF!</v>
      </c>
      <c r="AK238" s="103" t="str">
        <f t="shared" si="270"/>
        <v>Western Sahara</v>
      </c>
      <c r="AL238" s="71" t="e">
        <f t="shared" si="323"/>
        <v>#REF!</v>
      </c>
      <c r="AM238" s="45" t="e">
        <f t="shared" si="271"/>
        <v>#REF!</v>
      </c>
      <c r="AN238" s="45" t="e">
        <f t="shared" si="272"/>
        <v>#REF!</v>
      </c>
      <c r="AO238" s="45" t="e">
        <f t="shared" si="273"/>
        <v>#REF!</v>
      </c>
      <c r="AP238" s="45" t="e">
        <f t="shared" si="274"/>
        <v>#REF!</v>
      </c>
      <c r="AQ238" s="45" t="e">
        <f t="shared" si="275"/>
        <v>#REF!</v>
      </c>
      <c r="AR238" s="45" t="e">
        <f t="shared" si="276"/>
        <v>#REF!</v>
      </c>
      <c r="AS238" s="45" t="e">
        <f t="shared" si="277"/>
        <v>#REF!</v>
      </c>
      <c r="AT238" s="45" t="e">
        <f t="shared" si="278"/>
        <v>#REF!</v>
      </c>
      <c r="AU238" s="45" t="e">
        <f t="shared" si="279"/>
        <v>#REF!</v>
      </c>
      <c r="AV238" s="45" t="e">
        <f t="shared" si="280"/>
        <v>#REF!</v>
      </c>
      <c r="AW238" s="45" t="e">
        <f t="shared" si="281"/>
        <v>#REF!</v>
      </c>
      <c r="AX238" s="45" t="e">
        <f t="shared" si="282"/>
        <v>#REF!</v>
      </c>
      <c r="AY238" s="45" t="e">
        <f t="shared" si="283"/>
        <v>#REF!</v>
      </c>
      <c r="AZ238" s="45" t="e">
        <f t="shared" si="284"/>
        <v>#REF!</v>
      </c>
      <c r="BA238" s="45" t="e">
        <f t="shared" si="285"/>
        <v>#REF!</v>
      </c>
      <c r="BB238" s="45" t="e">
        <f t="shared" si="286"/>
        <v>#REF!</v>
      </c>
      <c r="BC238" s="45" t="e">
        <f t="shared" si="287"/>
        <v>#REF!</v>
      </c>
      <c r="BD238" s="45" t="e">
        <f t="shared" si="288"/>
        <v>#REF!</v>
      </c>
      <c r="BE238" s="45" t="e">
        <f t="shared" si="289"/>
        <v>#REF!</v>
      </c>
      <c r="BF238" s="45" t="e">
        <f t="shared" si="290"/>
        <v>#REF!</v>
      </c>
      <c r="BG238" s="45" t="e">
        <f t="shared" si="291"/>
        <v>#REF!</v>
      </c>
      <c r="BH238" s="45" t="e">
        <f t="shared" si="292"/>
        <v>#REF!</v>
      </c>
      <c r="BI238" s="45" t="e">
        <f t="shared" si="293"/>
        <v>#REF!</v>
      </c>
      <c r="BJ238" s="45" t="e">
        <f t="shared" si="294"/>
        <v>#REF!</v>
      </c>
      <c r="BK238" s="45"/>
      <c r="CN238" s="106" t="e">
        <f t="shared" si="324"/>
        <v>#REF!</v>
      </c>
      <c r="CO238" s="106">
        <v>237</v>
      </c>
      <c r="CP238" s="101" t="e">
        <f t="shared" si="325"/>
        <v>#REF!</v>
      </c>
      <c r="CQ238" s="101" t="e">
        <f>CP238+COUNTIF($CP$2:CP238,CP238)-1</f>
        <v>#REF!</v>
      </c>
      <c r="CR238" s="103" t="str">
        <f t="shared" si="295"/>
        <v>Western Sahara</v>
      </c>
      <c r="CS238" s="71" t="e">
        <f t="shared" si="326"/>
        <v>#REF!</v>
      </c>
      <c r="CT238" s="45" t="e">
        <f t="shared" si="296"/>
        <v>#REF!</v>
      </c>
      <c r="CU238" s="45" t="e">
        <f t="shared" si="297"/>
        <v>#REF!</v>
      </c>
      <c r="CV238" s="45" t="e">
        <f t="shared" si="298"/>
        <v>#REF!</v>
      </c>
      <c r="CW238" s="45" t="e">
        <f t="shared" si="299"/>
        <v>#REF!</v>
      </c>
      <c r="CX238" s="45" t="e">
        <f t="shared" si="300"/>
        <v>#REF!</v>
      </c>
      <c r="CY238" s="45" t="e">
        <f t="shared" si="301"/>
        <v>#REF!</v>
      </c>
      <c r="CZ238" s="45" t="e">
        <f t="shared" si="302"/>
        <v>#REF!</v>
      </c>
      <c r="DA238" s="45" t="e">
        <f t="shared" si="303"/>
        <v>#REF!</v>
      </c>
      <c r="DB238" s="45" t="e">
        <f t="shared" si="304"/>
        <v>#REF!</v>
      </c>
      <c r="DC238" s="45" t="e">
        <f t="shared" si="305"/>
        <v>#REF!</v>
      </c>
      <c r="DD238" s="45" t="e">
        <f t="shared" si="306"/>
        <v>#REF!</v>
      </c>
      <c r="DE238" s="45" t="e">
        <f t="shared" si="307"/>
        <v>#REF!</v>
      </c>
      <c r="DF238" s="45" t="e">
        <f t="shared" si="308"/>
        <v>#REF!</v>
      </c>
      <c r="DG238" s="45" t="e">
        <f t="shared" si="309"/>
        <v>#REF!</v>
      </c>
      <c r="DH238" s="45" t="e">
        <f t="shared" si="310"/>
        <v>#REF!</v>
      </c>
      <c r="DI238" s="45" t="e">
        <f t="shared" si="311"/>
        <v>#REF!</v>
      </c>
      <c r="DJ238" s="45" t="e">
        <f t="shared" si="312"/>
        <v>#REF!</v>
      </c>
      <c r="DK238" s="45" t="e">
        <f t="shared" si="313"/>
        <v>#REF!</v>
      </c>
      <c r="DL238" s="45" t="e">
        <f t="shared" si="314"/>
        <v>#REF!</v>
      </c>
      <c r="DM238" s="45" t="e">
        <f t="shared" si="315"/>
        <v>#REF!</v>
      </c>
      <c r="DN238" s="45" t="e">
        <f t="shared" si="316"/>
        <v>#REF!</v>
      </c>
      <c r="DO238" s="45" t="e">
        <f t="shared" si="317"/>
        <v>#REF!</v>
      </c>
      <c r="DP238" s="45" t="e">
        <f t="shared" si="318"/>
        <v>#REF!</v>
      </c>
      <c r="DQ238" s="45" t="e">
        <f t="shared" si="319"/>
        <v>#REF!</v>
      </c>
    </row>
    <row r="239" spans="1:121">
      <c r="A239" s="101">
        <v>238</v>
      </c>
      <c r="B239" s="135" t="e">
        <f t="shared" si="320"/>
        <v>#REF!</v>
      </c>
      <c r="C239" s="136" t="e">
        <f>B239+COUNTIF(B$2:$B239,B239)-1</f>
        <v>#REF!</v>
      </c>
      <c r="D239" s="137" t="str">
        <f>Tables!AI239</f>
        <v>Yemen</v>
      </c>
      <c r="E239" s="138" t="e">
        <f t="shared" si="321"/>
        <v>#REF!</v>
      </c>
      <c r="F239" s="47" t="e">
        <f>SUMIFS(#REF!,#REF!,'Graph Tables'!$D239)</f>
        <v>#REF!</v>
      </c>
      <c r="G239" s="47" t="e">
        <f>SUMIFS(#REF!,#REF!,'Graph Tables'!$D239)</f>
        <v>#REF!</v>
      </c>
      <c r="H239" s="47" t="e">
        <f>SUMIFS(#REF!,#REF!,'Graph Tables'!$D239)</f>
        <v>#REF!</v>
      </c>
      <c r="I239" s="47" t="e">
        <f>SUMIFS(#REF!,#REF!,'Graph Tables'!$D239)</f>
        <v>#REF!</v>
      </c>
      <c r="J239" s="47" t="e">
        <f>SUMIFS(#REF!,#REF!,'Graph Tables'!$D239)</f>
        <v>#REF!</v>
      </c>
      <c r="K239" s="47" t="e">
        <f>SUMIFS(#REF!,#REF!,'Graph Tables'!$D239)</f>
        <v>#REF!</v>
      </c>
      <c r="L239" s="47" t="e">
        <f>SUMIFS(#REF!,#REF!,'Graph Tables'!$D239)</f>
        <v>#REF!</v>
      </c>
      <c r="M239" s="47" t="e">
        <f>SUMIFS(#REF!,#REF!,'Graph Tables'!$D239)</f>
        <v>#REF!</v>
      </c>
      <c r="N239" s="47" t="e">
        <f>SUMIFS(#REF!,#REF!,'Graph Tables'!$D239)</f>
        <v>#REF!</v>
      </c>
      <c r="O239" s="47" t="e">
        <f>SUMIFS(#REF!,#REF!,'Graph Tables'!$D239)</f>
        <v>#REF!</v>
      </c>
      <c r="P239" s="47" t="e">
        <f>SUMIFS(#REF!,#REF!,'Graph Tables'!$D239)</f>
        <v>#REF!</v>
      </c>
      <c r="Q239" s="47" t="e">
        <f>SUMIFS(#REF!,#REF!,'Graph Tables'!$D239)</f>
        <v>#REF!</v>
      </c>
      <c r="R239" s="47" t="e">
        <f>SUMIFS(#REF!,#REF!,'Graph Tables'!$D239)</f>
        <v>#REF!</v>
      </c>
      <c r="S239" s="47" t="e">
        <f>SUMIFS(#REF!,#REF!,'Graph Tables'!$D239)</f>
        <v>#REF!</v>
      </c>
      <c r="T239" s="47" t="e">
        <f>SUMIFS(#REF!,#REF!,'Graph Tables'!$D239)</f>
        <v>#REF!</v>
      </c>
      <c r="U239" s="47" t="e">
        <f>SUMIFS(#REF!,#REF!,'Graph Tables'!$D239)</f>
        <v>#REF!</v>
      </c>
      <c r="V239" s="47" t="e">
        <f>SUMIFS(#REF!,#REF!,'Graph Tables'!$D239)</f>
        <v>#REF!</v>
      </c>
      <c r="W239" s="47" t="e">
        <f>SUMIFS(#REF!,#REF!,'Graph Tables'!$D239)</f>
        <v>#REF!</v>
      </c>
      <c r="X239" s="47" t="e">
        <f>SUMIFS(#REF!,#REF!,'Graph Tables'!$D239)</f>
        <v>#REF!</v>
      </c>
      <c r="Y239" s="47" t="e">
        <f>SUMIFS(#REF!,#REF!,'Graph Tables'!$D239)</f>
        <v>#REF!</v>
      </c>
      <c r="Z239" s="47" t="e">
        <f>SUMIFS(#REF!,#REF!,'Graph Tables'!$D239)</f>
        <v>#REF!</v>
      </c>
      <c r="AA239" s="47" t="e">
        <f>SUMIFS(#REF!,#REF!,'Graph Tables'!$D239)</f>
        <v>#REF!</v>
      </c>
      <c r="AB239" s="47" t="e">
        <f>SUMIFS(#REF!,#REF!,'Graph Tables'!$D239)</f>
        <v>#REF!</v>
      </c>
      <c r="AC239" s="47" t="e">
        <f>SUMIFS(#REF!,#REF!,'Graph Tables'!$D239)</f>
        <v>#REF!</v>
      </c>
      <c r="AD239" s="47"/>
      <c r="AH239" s="47"/>
      <c r="AI239" s="101" t="e">
        <f t="shared" si="322"/>
        <v>#REF!</v>
      </c>
      <c r="AJ239" s="101" t="e">
        <f>AI239+COUNTIF(AI$2:$AI239,AI239)-1</f>
        <v>#REF!</v>
      </c>
      <c r="AK239" s="103" t="str">
        <f t="shared" si="270"/>
        <v>Yemen</v>
      </c>
      <c r="AL239" s="71" t="e">
        <f t="shared" si="323"/>
        <v>#REF!</v>
      </c>
      <c r="AM239" s="45" t="e">
        <f t="shared" si="271"/>
        <v>#REF!</v>
      </c>
      <c r="AN239" s="45" t="e">
        <f t="shared" si="272"/>
        <v>#REF!</v>
      </c>
      <c r="AO239" s="45" t="e">
        <f t="shared" si="273"/>
        <v>#REF!</v>
      </c>
      <c r="AP239" s="45" t="e">
        <f t="shared" si="274"/>
        <v>#REF!</v>
      </c>
      <c r="AQ239" s="45" t="e">
        <f t="shared" si="275"/>
        <v>#REF!</v>
      </c>
      <c r="AR239" s="45" t="e">
        <f t="shared" si="276"/>
        <v>#REF!</v>
      </c>
      <c r="AS239" s="45" t="e">
        <f t="shared" si="277"/>
        <v>#REF!</v>
      </c>
      <c r="AT239" s="45" t="e">
        <f t="shared" si="278"/>
        <v>#REF!</v>
      </c>
      <c r="AU239" s="45" t="e">
        <f t="shared" si="279"/>
        <v>#REF!</v>
      </c>
      <c r="AV239" s="45" t="e">
        <f t="shared" si="280"/>
        <v>#REF!</v>
      </c>
      <c r="AW239" s="45" t="e">
        <f t="shared" si="281"/>
        <v>#REF!</v>
      </c>
      <c r="AX239" s="45" t="e">
        <f t="shared" si="282"/>
        <v>#REF!</v>
      </c>
      <c r="AY239" s="45" t="e">
        <f t="shared" si="283"/>
        <v>#REF!</v>
      </c>
      <c r="AZ239" s="45" t="e">
        <f t="shared" si="284"/>
        <v>#REF!</v>
      </c>
      <c r="BA239" s="45" t="e">
        <f t="shared" si="285"/>
        <v>#REF!</v>
      </c>
      <c r="BB239" s="45" t="e">
        <f t="shared" si="286"/>
        <v>#REF!</v>
      </c>
      <c r="BC239" s="45" t="e">
        <f t="shared" si="287"/>
        <v>#REF!</v>
      </c>
      <c r="BD239" s="45" t="e">
        <f t="shared" si="288"/>
        <v>#REF!</v>
      </c>
      <c r="BE239" s="45" t="e">
        <f t="shared" si="289"/>
        <v>#REF!</v>
      </c>
      <c r="BF239" s="45" t="e">
        <f t="shared" si="290"/>
        <v>#REF!</v>
      </c>
      <c r="BG239" s="45" t="e">
        <f t="shared" si="291"/>
        <v>#REF!</v>
      </c>
      <c r="BH239" s="45" t="e">
        <f t="shared" si="292"/>
        <v>#REF!</v>
      </c>
      <c r="BI239" s="45" t="e">
        <f t="shared" si="293"/>
        <v>#REF!</v>
      </c>
      <c r="BJ239" s="45" t="e">
        <f t="shared" si="294"/>
        <v>#REF!</v>
      </c>
      <c r="BK239" s="45"/>
      <c r="CN239" s="106" t="e">
        <f t="shared" si="324"/>
        <v>#REF!</v>
      </c>
      <c r="CO239" s="106">
        <v>238</v>
      </c>
      <c r="CP239" s="101" t="e">
        <f t="shared" si="325"/>
        <v>#REF!</v>
      </c>
      <c r="CQ239" s="101" t="e">
        <f>CP239+COUNTIF($CP$2:CP239,CP239)-1</f>
        <v>#REF!</v>
      </c>
      <c r="CR239" s="103" t="str">
        <f t="shared" si="295"/>
        <v>Yemen</v>
      </c>
      <c r="CS239" s="71" t="e">
        <f t="shared" si="326"/>
        <v>#REF!</v>
      </c>
      <c r="CT239" s="45" t="e">
        <f t="shared" si="296"/>
        <v>#REF!</v>
      </c>
      <c r="CU239" s="45" t="e">
        <f t="shared" si="297"/>
        <v>#REF!</v>
      </c>
      <c r="CV239" s="45" t="e">
        <f t="shared" si="298"/>
        <v>#REF!</v>
      </c>
      <c r="CW239" s="45" t="e">
        <f t="shared" si="299"/>
        <v>#REF!</v>
      </c>
      <c r="CX239" s="45" t="e">
        <f t="shared" si="300"/>
        <v>#REF!</v>
      </c>
      <c r="CY239" s="45" t="e">
        <f t="shared" si="301"/>
        <v>#REF!</v>
      </c>
      <c r="CZ239" s="45" t="e">
        <f t="shared" si="302"/>
        <v>#REF!</v>
      </c>
      <c r="DA239" s="45" t="e">
        <f t="shared" si="303"/>
        <v>#REF!</v>
      </c>
      <c r="DB239" s="45" t="e">
        <f t="shared" si="304"/>
        <v>#REF!</v>
      </c>
      <c r="DC239" s="45" t="e">
        <f t="shared" si="305"/>
        <v>#REF!</v>
      </c>
      <c r="DD239" s="45" t="e">
        <f t="shared" si="306"/>
        <v>#REF!</v>
      </c>
      <c r="DE239" s="45" t="e">
        <f t="shared" si="307"/>
        <v>#REF!</v>
      </c>
      <c r="DF239" s="45" t="e">
        <f t="shared" si="308"/>
        <v>#REF!</v>
      </c>
      <c r="DG239" s="45" t="e">
        <f t="shared" si="309"/>
        <v>#REF!</v>
      </c>
      <c r="DH239" s="45" t="e">
        <f t="shared" si="310"/>
        <v>#REF!</v>
      </c>
      <c r="DI239" s="45" t="e">
        <f t="shared" si="311"/>
        <v>#REF!</v>
      </c>
      <c r="DJ239" s="45" t="e">
        <f t="shared" si="312"/>
        <v>#REF!</v>
      </c>
      <c r="DK239" s="45" t="e">
        <f t="shared" si="313"/>
        <v>#REF!</v>
      </c>
      <c r="DL239" s="45" t="e">
        <f t="shared" si="314"/>
        <v>#REF!</v>
      </c>
      <c r="DM239" s="45" t="e">
        <f t="shared" si="315"/>
        <v>#REF!</v>
      </c>
      <c r="DN239" s="45" t="e">
        <f t="shared" si="316"/>
        <v>#REF!</v>
      </c>
      <c r="DO239" s="45" t="e">
        <f t="shared" si="317"/>
        <v>#REF!</v>
      </c>
      <c r="DP239" s="45" t="e">
        <f t="shared" si="318"/>
        <v>#REF!</v>
      </c>
      <c r="DQ239" s="45" t="e">
        <f t="shared" si="319"/>
        <v>#REF!</v>
      </c>
    </row>
    <row r="240" spans="1:121">
      <c r="A240" s="101">
        <v>239</v>
      </c>
      <c r="B240" s="135" t="e">
        <f t="shared" si="320"/>
        <v>#REF!</v>
      </c>
      <c r="C240" s="136" t="e">
        <f>B240+COUNTIF(B$2:$B240,B240)-1</f>
        <v>#REF!</v>
      </c>
      <c r="D240" s="137" t="str">
        <f>Tables!AI240</f>
        <v>Zambia</v>
      </c>
      <c r="E240" s="138" t="e">
        <f t="shared" si="321"/>
        <v>#REF!</v>
      </c>
      <c r="F240" s="47" t="e">
        <f>SUMIFS(#REF!,#REF!,'Graph Tables'!$D240)</f>
        <v>#REF!</v>
      </c>
      <c r="G240" s="47" t="e">
        <f>SUMIFS(#REF!,#REF!,'Graph Tables'!$D240)</f>
        <v>#REF!</v>
      </c>
      <c r="H240" s="47" t="e">
        <f>SUMIFS(#REF!,#REF!,'Graph Tables'!$D240)</f>
        <v>#REF!</v>
      </c>
      <c r="I240" s="47" t="e">
        <f>SUMIFS(#REF!,#REF!,'Graph Tables'!$D240)</f>
        <v>#REF!</v>
      </c>
      <c r="J240" s="47" t="e">
        <f>SUMIFS(#REF!,#REF!,'Graph Tables'!$D240)</f>
        <v>#REF!</v>
      </c>
      <c r="K240" s="47" t="e">
        <f>SUMIFS(#REF!,#REF!,'Graph Tables'!$D240)</f>
        <v>#REF!</v>
      </c>
      <c r="L240" s="47" t="e">
        <f>SUMIFS(#REF!,#REF!,'Graph Tables'!$D240)</f>
        <v>#REF!</v>
      </c>
      <c r="M240" s="47" t="e">
        <f>SUMIFS(#REF!,#REF!,'Graph Tables'!$D240)</f>
        <v>#REF!</v>
      </c>
      <c r="N240" s="47" t="e">
        <f>SUMIFS(#REF!,#REF!,'Graph Tables'!$D240)</f>
        <v>#REF!</v>
      </c>
      <c r="O240" s="47" t="e">
        <f>SUMIFS(#REF!,#REF!,'Graph Tables'!$D240)</f>
        <v>#REF!</v>
      </c>
      <c r="P240" s="47" t="e">
        <f>SUMIFS(#REF!,#REF!,'Graph Tables'!$D240)</f>
        <v>#REF!</v>
      </c>
      <c r="Q240" s="47" t="e">
        <f>SUMIFS(#REF!,#REF!,'Graph Tables'!$D240)</f>
        <v>#REF!</v>
      </c>
      <c r="R240" s="47" t="e">
        <f>SUMIFS(#REF!,#REF!,'Graph Tables'!$D240)</f>
        <v>#REF!</v>
      </c>
      <c r="S240" s="47" t="e">
        <f>SUMIFS(#REF!,#REF!,'Graph Tables'!$D240)</f>
        <v>#REF!</v>
      </c>
      <c r="T240" s="47" t="e">
        <f>SUMIFS(#REF!,#REF!,'Graph Tables'!$D240)</f>
        <v>#REF!</v>
      </c>
      <c r="U240" s="47" t="e">
        <f>SUMIFS(#REF!,#REF!,'Graph Tables'!$D240)</f>
        <v>#REF!</v>
      </c>
      <c r="V240" s="47" t="e">
        <f>SUMIFS(#REF!,#REF!,'Graph Tables'!$D240)</f>
        <v>#REF!</v>
      </c>
      <c r="W240" s="47" t="e">
        <f>SUMIFS(#REF!,#REF!,'Graph Tables'!$D240)</f>
        <v>#REF!</v>
      </c>
      <c r="X240" s="47" t="e">
        <f>SUMIFS(#REF!,#REF!,'Graph Tables'!$D240)</f>
        <v>#REF!</v>
      </c>
      <c r="Y240" s="47" t="e">
        <f>SUMIFS(#REF!,#REF!,'Graph Tables'!$D240)</f>
        <v>#REF!</v>
      </c>
      <c r="Z240" s="47" t="e">
        <f>SUMIFS(#REF!,#REF!,'Graph Tables'!$D240)</f>
        <v>#REF!</v>
      </c>
      <c r="AA240" s="47" t="e">
        <f>SUMIFS(#REF!,#REF!,'Graph Tables'!$D240)</f>
        <v>#REF!</v>
      </c>
      <c r="AB240" s="47" t="e">
        <f>SUMIFS(#REF!,#REF!,'Graph Tables'!$D240)</f>
        <v>#REF!</v>
      </c>
      <c r="AC240" s="47" t="e">
        <f>SUMIFS(#REF!,#REF!,'Graph Tables'!$D240)</f>
        <v>#REF!</v>
      </c>
      <c r="AD240" s="47"/>
      <c r="AH240" s="47"/>
      <c r="AI240" s="101" t="e">
        <f t="shared" si="322"/>
        <v>#REF!</v>
      </c>
      <c r="AJ240" s="101" t="e">
        <f>AI240+COUNTIF(AI$2:$AI240,AI240)-1</f>
        <v>#REF!</v>
      </c>
      <c r="AK240" s="103" t="str">
        <f t="shared" si="270"/>
        <v>Zambia</v>
      </c>
      <c r="AL240" s="71" t="e">
        <f t="shared" si="323"/>
        <v>#REF!</v>
      </c>
      <c r="AM240" s="45" t="e">
        <f t="shared" si="271"/>
        <v>#REF!</v>
      </c>
      <c r="AN240" s="45" t="e">
        <f t="shared" si="272"/>
        <v>#REF!</v>
      </c>
      <c r="AO240" s="45" t="e">
        <f t="shared" si="273"/>
        <v>#REF!</v>
      </c>
      <c r="AP240" s="45" t="e">
        <f t="shared" si="274"/>
        <v>#REF!</v>
      </c>
      <c r="AQ240" s="45" t="e">
        <f t="shared" si="275"/>
        <v>#REF!</v>
      </c>
      <c r="AR240" s="45" t="e">
        <f t="shared" si="276"/>
        <v>#REF!</v>
      </c>
      <c r="AS240" s="45" t="e">
        <f t="shared" si="277"/>
        <v>#REF!</v>
      </c>
      <c r="AT240" s="45" t="e">
        <f t="shared" si="278"/>
        <v>#REF!</v>
      </c>
      <c r="AU240" s="45" t="e">
        <f t="shared" si="279"/>
        <v>#REF!</v>
      </c>
      <c r="AV240" s="45" t="e">
        <f t="shared" si="280"/>
        <v>#REF!</v>
      </c>
      <c r="AW240" s="45" t="e">
        <f t="shared" si="281"/>
        <v>#REF!</v>
      </c>
      <c r="AX240" s="45" t="e">
        <f t="shared" si="282"/>
        <v>#REF!</v>
      </c>
      <c r="AY240" s="45" t="e">
        <f t="shared" si="283"/>
        <v>#REF!</v>
      </c>
      <c r="AZ240" s="45" t="e">
        <f t="shared" si="284"/>
        <v>#REF!</v>
      </c>
      <c r="BA240" s="45" t="e">
        <f t="shared" si="285"/>
        <v>#REF!</v>
      </c>
      <c r="BB240" s="45" t="e">
        <f t="shared" si="286"/>
        <v>#REF!</v>
      </c>
      <c r="BC240" s="45" t="e">
        <f t="shared" si="287"/>
        <v>#REF!</v>
      </c>
      <c r="BD240" s="45" t="e">
        <f t="shared" si="288"/>
        <v>#REF!</v>
      </c>
      <c r="BE240" s="45" t="e">
        <f t="shared" si="289"/>
        <v>#REF!</v>
      </c>
      <c r="BF240" s="45" t="e">
        <f t="shared" si="290"/>
        <v>#REF!</v>
      </c>
      <c r="BG240" s="45" t="e">
        <f t="shared" si="291"/>
        <v>#REF!</v>
      </c>
      <c r="BH240" s="45" t="e">
        <f t="shared" si="292"/>
        <v>#REF!</v>
      </c>
      <c r="BI240" s="45" t="e">
        <f t="shared" si="293"/>
        <v>#REF!</v>
      </c>
      <c r="BJ240" s="45" t="e">
        <f t="shared" si="294"/>
        <v>#REF!</v>
      </c>
      <c r="BK240" s="45"/>
      <c r="CN240" s="106" t="e">
        <f t="shared" si="324"/>
        <v>#REF!</v>
      </c>
      <c r="CO240" s="106">
        <v>239</v>
      </c>
      <c r="CP240" s="101" t="e">
        <f t="shared" si="325"/>
        <v>#REF!</v>
      </c>
      <c r="CQ240" s="101" t="e">
        <f>CP240+COUNTIF($CP$2:CP240,CP240)-1</f>
        <v>#REF!</v>
      </c>
      <c r="CR240" s="103" t="str">
        <f t="shared" si="295"/>
        <v>Zambia</v>
      </c>
      <c r="CS240" s="71" t="e">
        <f>SUM(CT240:DQ240)</f>
        <v>#REF!</v>
      </c>
      <c r="CT240" s="45" t="e">
        <f t="shared" si="296"/>
        <v>#REF!</v>
      </c>
      <c r="CU240" s="45" t="e">
        <f t="shared" si="297"/>
        <v>#REF!</v>
      </c>
      <c r="CV240" s="45" t="e">
        <f t="shared" si="298"/>
        <v>#REF!</v>
      </c>
      <c r="CW240" s="45" t="e">
        <f t="shared" si="299"/>
        <v>#REF!</v>
      </c>
      <c r="CX240" s="45" t="e">
        <f t="shared" si="300"/>
        <v>#REF!</v>
      </c>
      <c r="CY240" s="45" t="e">
        <f t="shared" si="301"/>
        <v>#REF!</v>
      </c>
      <c r="CZ240" s="45" t="e">
        <f t="shared" si="302"/>
        <v>#REF!</v>
      </c>
      <c r="DA240" s="45" t="e">
        <f t="shared" si="303"/>
        <v>#REF!</v>
      </c>
      <c r="DB240" s="45" t="e">
        <f t="shared" si="304"/>
        <v>#REF!</v>
      </c>
      <c r="DC240" s="45" t="e">
        <f t="shared" si="305"/>
        <v>#REF!</v>
      </c>
      <c r="DD240" s="45" t="e">
        <f t="shared" si="306"/>
        <v>#REF!</v>
      </c>
      <c r="DE240" s="45" t="e">
        <f t="shared" si="307"/>
        <v>#REF!</v>
      </c>
      <c r="DF240" s="45" t="e">
        <f t="shared" si="308"/>
        <v>#REF!</v>
      </c>
      <c r="DG240" s="45" t="e">
        <f t="shared" si="309"/>
        <v>#REF!</v>
      </c>
      <c r="DH240" s="45" t="e">
        <f t="shared" si="310"/>
        <v>#REF!</v>
      </c>
      <c r="DI240" s="45" t="e">
        <f t="shared" si="311"/>
        <v>#REF!</v>
      </c>
      <c r="DJ240" s="45" t="e">
        <f t="shared" si="312"/>
        <v>#REF!</v>
      </c>
      <c r="DK240" s="45" t="e">
        <f t="shared" si="313"/>
        <v>#REF!</v>
      </c>
      <c r="DL240" s="45" t="e">
        <f t="shared" si="314"/>
        <v>#REF!</v>
      </c>
      <c r="DM240" s="45" t="e">
        <f t="shared" si="315"/>
        <v>#REF!</v>
      </c>
      <c r="DN240" s="45" t="e">
        <f t="shared" si="316"/>
        <v>#REF!</v>
      </c>
      <c r="DO240" s="45" t="e">
        <f t="shared" si="317"/>
        <v>#REF!</v>
      </c>
      <c r="DP240" s="45" t="e">
        <f t="shared" si="318"/>
        <v>#REF!</v>
      </c>
      <c r="DQ240" s="45" t="e">
        <f t="shared" si="319"/>
        <v>#REF!</v>
      </c>
    </row>
    <row r="241" spans="1:121">
      <c r="A241" s="101">
        <v>240</v>
      </c>
      <c r="B241" s="135" t="e">
        <f t="shared" si="320"/>
        <v>#REF!</v>
      </c>
      <c r="C241" s="136" t="e">
        <f>B241+COUNTIF(B$2:$B241,B241)-1</f>
        <v>#REF!</v>
      </c>
      <c r="D241" s="137" t="str">
        <f>Tables!AI241</f>
        <v>Zimbabwe</v>
      </c>
      <c r="E241" s="138" t="e">
        <f t="shared" si="321"/>
        <v>#REF!</v>
      </c>
      <c r="F241" s="47" t="e">
        <f>SUMIFS(#REF!,#REF!,'Graph Tables'!$D241)</f>
        <v>#REF!</v>
      </c>
      <c r="G241" s="47" t="e">
        <f>SUMIFS(#REF!,#REF!,'Graph Tables'!$D241)</f>
        <v>#REF!</v>
      </c>
      <c r="H241" s="47" t="e">
        <f>SUMIFS(#REF!,#REF!,'Graph Tables'!$D241)</f>
        <v>#REF!</v>
      </c>
      <c r="I241" s="47" t="e">
        <f>SUMIFS(#REF!,#REF!,'Graph Tables'!$D241)</f>
        <v>#REF!</v>
      </c>
      <c r="J241" s="47" t="e">
        <f>SUMIFS(#REF!,#REF!,'Graph Tables'!$D241)</f>
        <v>#REF!</v>
      </c>
      <c r="K241" s="47" t="e">
        <f>SUMIFS(#REF!,#REF!,'Graph Tables'!$D241)</f>
        <v>#REF!</v>
      </c>
      <c r="L241" s="47" t="e">
        <f>SUMIFS(#REF!,#REF!,'Graph Tables'!$D241)</f>
        <v>#REF!</v>
      </c>
      <c r="M241" s="47" t="e">
        <f>SUMIFS(#REF!,#REF!,'Graph Tables'!$D241)</f>
        <v>#REF!</v>
      </c>
      <c r="N241" s="47" t="e">
        <f>SUMIFS(#REF!,#REF!,'Graph Tables'!$D241)</f>
        <v>#REF!</v>
      </c>
      <c r="O241" s="47" t="e">
        <f>SUMIFS(#REF!,#REF!,'Graph Tables'!$D241)</f>
        <v>#REF!</v>
      </c>
      <c r="P241" s="47" t="e">
        <f>SUMIFS(#REF!,#REF!,'Graph Tables'!$D241)</f>
        <v>#REF!</v>
      </c>
      <c r="Q241" s="47" t="e">
        <f>SUMIFS(#REF!,#REF!,'Graph Tables'!$D241)</f>
        <v>#REF!</v>
      </c>
      <c r="R241" s="47" t="e">
        <f>SUMIFS(#REF!,#REF!,'Graph Tables'!$D241)</f>
        <v>#REF!</v>
      </c>
      <c r="S241" s="47" t="e">
        <f>SUMIFS(#REF!,#REF!,'Graph Tables'!$D241)</f>
        <v>#REF!</v>
      </c>
      <c r="T241" s="47" t="e">
        <f>SUMIFS(#REF!,#REF!,'Graph Tables'!$D241)</f>
        <v>#REF!</v>
      </c>
      <c r="U241" s="47" t="e">
        <f>SUMIFS(#REF!,#REF!,'Graph Tables'!$D241)</f>
        <v>#REF!</v>
      </c>
      <c r="V241" s="47" t="e">
        <f>SUMIFS(#REF!,#REF!,'Graph Tables'!$D241)</f>
        <v>#REF!</v>
      </c>
      <c r="W241" s="47" t="e">
        <f>SUMIFS(#REF!,#REF!,'Graph Tables'!$D241)</f>
        <v>#REF!</v>
      </c>
      <c r="X241" s="47" t="e">
        <f>SUMIFS(#REF!,#REF!,'Graph Tables'!$D241)</f>
        <v>#REF!</v>
      </c>
      <c r="Y241" s="47" t="e">
        <f>SUMIFS(#REF!,#REF!,'Graph Tables'!$D241)</f>
        <v>#REF!</v>
      </c>
      <c r="Z241" s="47" t="e">
        <f>SUMIFS(#REF!,#REF!,'Graph Tables'!$D241)</f>
        <v>#REF!</v>
      </c>
      <c r="AA241" s="47" t="e">
        <f>SUMIFS(#REF!,#REF!,'Graph Tables'!$D241)</f>
        <v>#REF!</v>
      </c>
      <c r="AB241" s="47" t="e">
        <f>SUMIFS(#REF!,#REF!,'Graph Tables'!$D241)</f>
        <v>#REF!</v>
      </c>
      <c r="AC241" s="47" t="e">
        <f>SUMIFS(#REF!,#REF!,'Graph Tables'!$D241)</f>
        <v>#REF!</v>
      </c>
      <c r="AD241" s="47"/>
      <c r="AH241" s="47"/>
      <c r="AI241" s="101" t="e">
        <f t="shared" si="322"/>
        <v>#REF!</v>
      </c>
      <c r="AJ241" s="101" t="e">
        <f>AI241+COUNTIF(AI$2:$AI241,AI241)-1</f>
        <v>#REF!</v>
      </c>
      <c r="AK241" s="103" t="str">
        <f t="shared" si="270"/>
        <v>Zimbabwe</v>
      </c>
      <c r="AL241" s="71" t="e">
        <f t="shared" si="323"/>
        <v>#REF!</v>
      </c>
      <c r="AM241" s="45" t="e">
        <f t="shared" si="271"/>
        <v>#REF!</v>
      </c>
      <c r="AN241" s="45" t="e">
        <f t="shared" si="272"/>
        <v>#REF!</v>
      </c>
      <c r="AO241" s="45" t="e">
        <f t="shared" si="273"/>
        <v>#REF!</v>
      </c>
      <c r="AP241" s="45" t="e">
        <f t="shared" si="274"/>
        <v>#REF!</v>
      </c>
      <c r="AQ241" s="45" t="e">
        <f t="shared" si="275"/>
        <v>#REF!</v>
      </c>
      <c r="AR241" s="45" t="e">
        <f t="shared" si="276"/>
        <v>#REF!</v>
      </c>
      <c r="AS241" s="45" t="e">
        <f t="shared" si="277"/>
        <v>#REF!</v>
      </c>
      <c r="AT241" s="45" t="e">
        <f t="shared" si="278"/>
        <v>#REF!</v>
      </c>
      <c r="AU241" s="45" t="e">
        <f t="shared" si="279"/>
        <v>#REF!</v>
      </c>
      <c r="AV241" s="45" t="e">
        <f t="shared" si="280"/>
        <v>#REF!</v>
      </c>
      <c r="AW241" s="45" t="e">
        <f t="shared" si="281"/>
        <v>#REF!</v>
      </c>
      <c r="AX241" s="45" t="e">
        <f t="shared" si="282"/>
        <v>#REF!</v>
      </c>
      <c r="AY241" s="45" t="e">
        <f t="shared" si="283"/>
        <v>#REF!</v>
      </c>
      <c r="AZ241" s="45" t="e">
        <f t="shared" si="284"/>
        <v>#REF!</v>
      </c>
      <c r="BA241" s="45" t="e">
        <f t="shared" si="285"/>
        <v>#REF!</v>
      </c>
      <c r="BB241" s="45" t="e">
        <f t="shared" si="286"/>
        <v>#REF!</v>
      </c>
      <c r="BC241" s="45" t="e">
        <f t="shared" si="287"/>
        <v>#REF!</v>
      </c>
      <c r="BD241" s="45" t="e">
        <f t="shared" si="288"/>
        <v>#REF!</v>
      </c>
      <c r="BE241" s="45" t="e">
        <f t="shared" si="289"/>
        <v>#REF!</v>
      </c>
      <c r="BF241" s="45" t="e">
        <f t="shared" si="290"/>
        <v>#REF!</v>
      </c>
      <c r="BG241" s="45" t="e">
        <f t="shared" si="291"/>
        <v>#REF!</v>
      </c>
      <c r="BH241" s="45" t="e">
        <f t="shared" si="292"/>
        <v>#REF!</v>
      </c>
      <c r="BI241" s="45" t="e">
        <f t="shared" si="293"/>
        <v>#REF!</v>
      </c>
      <c r="BJ241" s="45" t="e">
        <f t="shared" si="294"/>
        <v>#REF!</v>
      </c>
      <c r="BK241" s="45"/>
      <c r="CN241" s="106" t="e">
        <f t="shared" si="324"/>
        <v>#REF!</v>
      </c>
      <c r="CO241" s="106">
        <v>240</v>
      </c>
      <c r="CP241" s="101" t="e">
        <f t="shared" si="325"/>
        <v>#REF!</v>
      </c>
      <c r="CQ241" s="101" t="e">
        <f>CP241+COUNTIF($CP$2:CP241,CP241)-1</f>
        <v>#REF!</v>
      </c>
      <c r="CR241" s="103" t="str">
        <f t="shared" si="295"/>
        <v>Zimbabwe</v>
      </c>
      <c r="CS241" s="71" t="e">
        <f>SUM(CT241:DQ241)</f>
        <v>#REF!</v>
      </c>
      <c r="CT241" s="45" t="e">
        <f t="shared" si="296"/>
        <v>#REF!</v>
      </c>
      <c r="CU241" s="45" t="e">
        <f t="shared" si="297"/>
        <v>#REF!</v>
      </c>
      <c r="CV241" s="45" t="e">
        <f t="shared" si="298"/>
        <v>#REF!</v>
      </c>
      <c r="CW241" s="45" t="e">
        <f t="shared" si="299"/>
        <v>#REF!</v>
      </c>
      <c r="CX241" s="45" t="e">
        <f t="shared" si="300"/>
        <v>#REF!</v>
      </c>
      <c r="CY241" s="45" t="e">
        <f t="shared" si="301"/>
        <v>#REF!</v>
      </c>
      <c r="CZ241" s="45" t="e">
        <f t="shared" si="302"/>
        <v>#REF!</v>
      </c>
      <c r="DA241" s="45" t="e">
        <f t="shared" si="303"/>
        <v>#REF!</v>
      </c>
      <c r="DB241" s="45" t="e">
        <f t="shared" si="304"/>
        <v>#REF!</v>
      </c>
      <c r="DC241" s="45" t="e">
        <f t="shared" si="305"/>
        <v>#REF!</v>
      </c>
      <c r="DD241" s="45" t="e">
        <f t="shared" si="306"/>
        <v>#REF!</v>
      </c>
      <c r="DE241" s="45" t="e">
        <f t="shared" si="307"/>
        <v>#REF!</v>
      </c>
      <c r="DF241" s="45" t="e">
        <f t="shared" si="308"/>
        <v>#REF!</v>
      </c>
      <c r="DG241" s="45" t="e">
        <f t="shared" si="309"/>
        <v>#REF!</v>
      </c>
      <c r="DH241" s="45" t="e">
        <f t="shared" si="310"/>
        <v>#REF!</v>
      </c>
      <c r="DI241" s="45" t="e">
        <f t="shared" si="311"/>
        <v>#REF!</v>
      </c>
      <c r="DJ241" s="45" t="e">
        <f t="shared" si="312"/>
        <v>#REF!</v>
      </c>
      <c r="DK241" s="45" t="e">
        <f t="shared" si="313"/>
        <v>#REF!</v>
      </c>
      <c r="DL241" s="45" t="e">
        <f t="shared" si="314"/>
        <v>#REF!</v>
      </c>
      <c r="DM241" s="45" t="e">
        <f t="shared" si="315"/>
        <v>#REF!</v>
      </c>
      <c r="DN241" s="45" t="e">
        <f t="shared" si="316"/>
        <v>#REF!</v>
      </c>
      <c r="DO241" s="45" t="e">
        <f t="shared" si="317"/>
        <v>#REF!</v>
      </c>
      <c r="DP241" s="45" t="e">
        <f t="shared" si="318"/>
        <v>#REF!</v>
      </c>
      <c r="DQ241" s="45" t="e">
        <f t="shared" si="319"/>
        <v>#REF!</v>
      </c>
    </row>
    <row r="242" spans="1:121">
      <c r="AM242" s="45"/>
      <c r="AN242" s="45"/>
      <c r="AO242" s="45"/>
      <c r="AP242" s="45" t="e">
        <f t="shared" ref="AP242:BJ242" si="327">SUM(AP2:AP241)</f>
        <v>#REF!</v>
      </c>
      <c r="AQ242" s="45" t="e">
        <f t="shared" si="327"/>
        <v>#REF!</v>
      </c>
      <c r="AR242" s="45" t="e">
        <f t="shared" si="327"/>
        <v>#REF!</v>
      </c>
      <c r="AS242" s="45" t="e">
        <f t="shared" si="327"/>
        <v>#REF!</v>
      </c>
      <c r="AT242" s="45" t="e">
        <f t="shared" si="327"/>
        <v>#REF!</v>
      </c>
      <c r="AU242" s="45" t="e">
        <f t="shared" si="327"/>
        <v>#REF!</v>
      </c>
      <c r="AV242" s="45" t="e">
        <f t="shared" si="327"/>
        <v>#REF!</v>
      </c>
      <c r="AW242" s="45" t="e">
        <f t="shared" si="327"/>
        <v>#REF!</v>
      </c>
      <c r="AX242" s="45" t="e">
        <f t="shared" si="327"/>
        <v>#REF!</v>
      </c>
      <c r="AY242" s="45" t="e">
        <f t="shared" si="327"/>
        <v>#REF!</v>
      </c>
      <c r="AZ242" s="45" t="e">
        <f t="shared" si="327"/>
        <v>#REF!</v>
      </c>
      <c r="BA242" s="45" t="e">
        <f t="shared" si="327"/>
        <v>#REF!</v>
      </c>
      <c r="BB242" s="45" t="e">
        <f t="shared" si="327"/>
        <v>#REF!</v>
      </c>
      <c r="BC242" s="45" t="e">
        <f t="shared" si="327"/>
        <v>#REF!</v>
      </c>
      <c r="BD242" s="45" t="e">
        <f t="shared" si="327"/>
        <v>#REF!</v>
      </c>
      <c r="BE242" s="45" t="e">
        <f t="shared" si="327"/>
        <v>#REF!</v>
      </c>
      <c r="BF242" s="45" t="e">
        <f t="shared" si="327"/>
        <v>#REF!</v>
      </c>
      <c r="BG242" s="45" t="e">
        <f t="shared" si="327"/>
        <v>#REF!</v>
      </c>
      <c r="BH242" s="45" t="e">
        <f t="shared" si="327"/>
        <v>#REF!</v>
      </c>
      <c r="BI242" s="45" t="e">
        <f t="shared" si="327"/>
        <v>#REF!</v>
      </c>
      <c r="BJ242" s="45" t="e">
        <f t="shared" si="327"/>
        <v>#REF!</v>
      </c>
      <c r="BK242" s="45"/>
    </row>
    <row r="243" spans="1:121">
      <c r="D243" s="67" t="s">
        <v>323</v>
      </c>
      <c r="F243" s="45" t="e">
        <f>SUM(F2:F241)</f>
        <v>#REF!</v>
      </c>
      <c r="G243" s="45" t="e">
        <f t="shared" ref="G243:AC243" si="328">SUM(G2:G241)</f>
        <v>#REF!</v>
      </c>
      <c r="H243" s="45" t="e">
        <f t="shared" si="328"/>
        <v>#REF!</v>
      </c>
      <c r="I243" s="45" t="e">
        <f t="shared" si="328"/>
        <v>#REF!</v>
      </c>
      <c r="J243" s="45" t="e">
        <f t="shared" si="328"/>
        <v>#REF!</v>
      </c>
      <c r="K243" s="45" t="e">
        <f t="shared" si="328"/>
        <v>#REF!</v>
      </c>
      <c r="L243" s="45" t="e">
        <f t="shared" si="328"/>
        <v>#REF!</v>
      </c>
      <c r="M243" s="45" t="e">
        <f t="shared" si="328"/>
        <v>#REF!</v>
      </c>
      <c r="N243" s="45" t="e">
        <f t="shared" si="328"/>
        <v>#REF!</v>
      </c>
      <c r="O243" s="45" t="e">
        <f t="shared" si="328"/>
        <v>#REF!</v>
      </c>
      <c r="P243" s="45" t="e">
        <f t="shared" si="328"/>
        <v>#REF!</v>
      </c>
      <c r="Q243" s="45" t="e">
        <f t="shared" si="328"/>
        <v>#REF!</v>
      </c>
      <c r="R243" s="45" t="e">
        <f t="shared" si="328"/>
        <v>#REF!</v>
      </c>
      <c r="S243" s="45" t="e">
        <f t="shared" si="328"/>
        <v>#REF!</v>
      </c>
      <c r="T243" s="45" t="e">
        <f t="shared" si="328"/>
        <v>#REF!</v>
      </c>
      <c r="U243" s="45" t="e">
        <f t="shared" si="328"/>
        <v>#REF!</v>
      </c>
      <c r="V243" s="45" t="e">
        <f t="shared" si="328"/>
        <v>#REF!</v>
      </c>
      <c r="W243" s="45" t="e">
        <f t="shared" si="328"/>
        <v>#REF!</v>
      </c>
      <c r="X243" s="45" t="e">
        <f t="shared" si="328"/>
        <v>#REF!</v>
      </c>
      <c r="Y243" s="45" t="e">
        <f t="shared" si="328"/>
        <v>#REF!</v>
      </c>
      <c r="Z243" s="45" t="e">
        <f t="shared" si="328"/>
        <v>#REF!</v>
      </c>
      <c r="AA243" s="45" t="e">
        <f t="shared" si="328"/>
        <v>#REF!</v>
      </c>
      <c r="AB243" s="45" t="e">
        <f t="shared" si="328"/>
        <v>#REF!</v>
      </c>
      <c r="AC243" s="45" t="e">
        <f t="shared" si="328"/>
        <v>#REF!</v>
      </c>
      <c r="CT243" s="45" t="e">
        <f>SUM(CT2:CT241)</f>
        <v>#REF!</v>
      </c>
      <c r="CU243" s="45" t="e">
        <f t="shared" ref="CU243:DQ243" si="329">SUM(CU2:CU241)</f>
        <v>#REF!</v>
      </c>
      <c r="CV243" s="45" t="e">
        <f t="shared" si="329"/>
        <v>#REF!</v>
      </c>
      <c r="CW243" s="45" t="e">
        <f t="shared" si="329"/>
        <v>#REF!</v>
      </c>
      <c r="CX243" s="45" t="e">
        <f t="shared" si="329"/>
        <v>#REF!</v>
      </c>
      <c r="CY243" s="45" t="e">
        <f t="shared" si="329"/>
        <v>#REF!</v>
      </c>
      <c r="CZ243" s="45" t="e">
        <f t="shared" si="329"/>
        <v>#REF!</v>
      </c>
      <c r="DA243" s="45" t="e">
        <f t="shared" si="329"/>
        <v>#REF!</v>
      </c>
      <c r="DB243" s="45" t="e">
        <f t="shared" si="329"/>
        <v>#REF!</v>
      </c>
      <c r="DC243" s="45" t="e">
        <f t="shared" si="329"/>
        <v>#REF!</v>
      </c>
      <c r="DD243" s="45" t="e">
        <f t="shared" si="329"/>
        <v>#REF!</v>
      </c>
      <c r="DE243" s="45" t="e">
        <f t="shared" si="329"/>
        <v>#REF!</v>
      </c>
      <c r="DF243" s="45" t="e">
        <f t="shared" si="329"/>
        <v>#REF!</v>
      </c>
      <c r="DG243" s="45" t="e">
        <f t="shared" si="329"/>
        <v>#REF!</v>
      </c>
      <c r="DH243" s="45" t="e">
        <f t="shared" si="329"/>
        <v>#REF!</v>
      </c>
      <c r="DI243" s="45" t="e">
        <f t="shared" si="329"/>
        <v>#REF!</v>
      </c>
      <c r="DJ243" s="45" t="e">
        <f t="shared" si="329"/>
        <v>#REF!</v>
      </c>
      <c r="DK243" s="45" t="e">
        <f t="shared" si="329"/>
        <v>#REF!</v>
      </c>
      <c r="DL243" s="45" t="e">
        <f t="shared" si="329"/>
        <v>#REF!</v>
      </c>
      <c r="DM243" s="45" t="e">
        <f t="shared" si="329"/>
        <v>#REF!</v>
      </c>
      <c r="DN243" s="45" t="e">
        <f t="shared" si="329"/>
        <v>#REF!</v>
      </c>
      <c r="DO243" s="45" t="e">
        <f t="shared" si="329"/>
        <v>#REF!</v>
      </c>
      <c r="DP243" s="45" t="e">
        <f t="shared" si="329"/>
        <v>#REF!</v>
      </c>
      <c r="DQ243" s="45" t="e">
        <f t="shared" si="329"/>
        <v>#REF!</v>
      </c>
    </row>
  </sheetData>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5395" r:id="rId4" name="Drop Down 35">
              <controlPr locked="0" defaultSize="0" autoLine="0" autoPict="0">
                <anchor moveWithCells="1">
                  <from>
                    <xdr:col>159</xdr:col>
                    <xdr:colOff>0</xdr:colOff>
                    <xdr:row>9</xdr:row>
                    <xdr:rowOff>0</xdr:rowOff>
                  </from>
                  <to>
                    <xdr:col>160</xdr:col>
                    <xdr:colOff>0</xdr:colOff>
                    <xdr:row>10</xdr:row>
                    <xdr:rowOff>19050</xdr:rowOff>
                  </to>
                </anchor>
              </controlPr>
            </control>
          </mc:Choice>
        </mc:AlternateContent>
        <mc:AlternateContent xmlns:mc="http://schemas.openxmlformats.org/markup-compatibility/2006">
          <mc:Choice Requires="x14">
            <control shapeId="15396" r:id="rId5" name="Drop Down 36">
              <controlPr locked="0" defaultSize="0" autoLine="0" autoPict="0">
                <anchor moveWithCells="1">
                  <from>
                    <xdr:col>159</xdr:col>
                    <xdr:colOff>0</xdr:colOff>
                    <xdr:row>17</xdr:row>
                    <xdr:rowOff>0</xdr:rowOff>
                  </from>
                  <to>
                    <xdr:col>160</xdr:col>
                    <xdr:colOff>0</xdr:colOff>
                    <xdr:row>18</xdr:row>
                    <xdr:rowOff>19050</xdr:rowOff>
                  </to>
                </anchor>
              </controlPr>
            </control>
          </mc:Choice>
        </mc:AlternateContent>
        <mc:AlternateContent xmlns:mc="http://schemas.openxmlformats.org/markup-compatibility/2006">
          <mc:Choice Requires="x14">
            <control shapeId="15397" r:id="rId6" name="Drop Down 37">
              <controlPr locked="0" defaultSize="0" autoLine="0" autoPict="0">
                <anchor moveWithCells="1">
                  <from>
                    <xdr:col>159</xdr:col>
                    <xdr:colOff>0</xdr:colOff>
                    <xdr:row>25</xdr:row>
                    <xdr:rowOff>0</xdr:rowOff>
                  </from>
                  <to>
                    <xdr:col>160</xdr:col>
                    <xdr:colOff>0</xdr:colOff>
                    <xdr:row>26</xdr:row>
                    <xdr:rowOff>0</xdr:rowOff>
                  </to>
                </anchor>
              </controlPr>
            </control>
          </mc:Choice>
        </mc:AlternateContent>
        <mc:AlternateContent xmlns:mc="http://schemas.openxmlformats.org/markup-compatibility/2006">
          <mc:Choice Requires="x14">
            <control shapeId="15888" r:id="rId7" name="Drop Down 528">
              <controlPr locked="0" defaultSize="0" print="0" autoLine="0" autoPict="0">
                <anchor>
                  <from>
                    <xdr:col>134</xdr:col>
                    <xdr:colOff>19050</xdr:colOff>
                    <xdr:row>29</xdr:row>
                    <xdr:rowOff>28575</xdr:rowOff>
                  </from>
                  <to>
                    <xdr:col>137</xdr:col>
                    <xdr:colOff>333375</xdr:colOff>
                    <xdr:row>30</xdr:row>
                    <xdr:rowOff>38100</xdr:rowOff>
                  </to>
                </anchor>
              </controlPr>
            </control>
          </mc:Choice>
        </mc:AlternateContent>
        <mc:AlternateContent xmlns:mc="http://schemas.openxmlformats.org/markup-compatibility/2006">
          <mc:Choice Requires="x14">
            <control shapeId="15889" r:id="rId8" name="Drop Down 529">
              <controlPr locked="0" defaultSize="0" print="0" autoLine="0" autoPict="0">
                <anchor>
                  <from>
                    <xdr:col>145</xdr:col>
                    <xdr:colOff>19050</xdr:colOff>
                    <xdr:row>29</xdr:row>
                    <xdr:rowOff>28575</xdr:rowOff>
                  </from>
                  <to>
                    <xdr:col>146</xdr:col>
                    <xdr:colOff>66675</xdr:colOff>
                    <xdr:row>30</xdr:row>
                    <xdr:rowOff>66675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1"/>
    <pageSetUpPr fitToPage="1"/>
  </sheetPr>
  <dimension ref="A1:AV241"/>
  <sheetViews>
    <sheetView showGridLines="0" showRowColHeaders="0" showZeros="0" zoomScaleNormal="100" workbookViewId="0">
      <pane ySplit="1" topLeftCell="A2" activePane="bottomLeft" state="frozen"/>
      <selection activeCell="FP10" sqref="FP10"/>
      <selection pane="bottomLeft" activeCell="AV131" sqref="AV131:AV132"/>
    </sheetView>
  </sheetViews>
  <sheetFormatPr defaultColWidth="9.28515625" defaultRowHeight="11.25"/>
  <cols>
    <col min="1" max="1" width="31.7109375" style="28" customWidth="1"/>
    <col min="2" max="2" width="1.42578125" style="28" customWidth="1"/>
    <col min="3" max="3" width="14.28515625" style="28" bestFit="1" customWidth="1"/>
    <col min="4" max="4" width="1.42578125" style="28" customWidth="1"/>
    <col min="5" max="5" width="3.7109375" style="28" bestFit="1" customWidth="1"/>
    <col min="6" max="6" width="11.42578125" style="28" bestFit="1" customWidth="1"/>
    <col min="7" max="7" width="2.7109375" style="28" customWidth="1"/>
    <col min="8" max="8" width="26.7109375" style="28" bestFit="1" customWidth="1"/>
    <col min="9" max="9" width="4.42578125" style="28" bestFit="1" customWidth="1"/>
    <col min="10" max="10" width="2.7109375" style="28" customWidth="1"/>
    <col min="11" max="11" width="4.28515625" style="28" customWidth="1"/>
    <col min="12" max="12" width="36.42578125" style="28" customWidth="1"/>
    <col min="13" max="13" width="2.7109375" style="28" customWidth="1"/>
    <col min="14" max="14" width="4" style="28" customWidth="1"/>
    <col min="15" max="15" width="15.7109375" style="28" customWidth="1"/>
    <col min="16" max="17" width="16.42578125" style="28" customWidth="1"/>
    <col min="18" max="18" width="2" style="28" customWidth="1"/>
    <col min="19" max="19" width="33.42578125" style="28" customWidth="1"/>
    <col min="20" max="20" width="13.42578125" style="28" customWidth="1"/>
    <col min="21" max="21" width="2.7109375" style="28" customWidth="1"/>
    <col min="22" max="22" width="5.7109375" style="35" customWidth="1"/>
    <col min="23" max="23" width="13.28515625" style="28" customWidth="1"/>
    <col min="24" max="24" width="2.28515625" style="28" customWidth="1"/>
    <col min="25" max="25" width="14.7109375" style="28" customWidth="1"/>
    <col min="26" max="26" width="3.28515625" style="28" customWidth="1"/>
    <col min="27" max="27" width="7.7109375" style="28" customWidth="1"/>
    <col min="28" max="28" width="13.28515625" style="28" customWidth="1"/>
    <col min="29" max="29" width="2.28515625" style="28" customWidth="1"/>
    <col min="30" max="30" width="3.28515625" style="28" customWidth="1"/>
    <col min="31" max="31" width="13.28515625" style="28" bestFit="1" customWidth="1"/>
    <col min="32" max="32" width="9.28515625" style="28"/>
    <col min="33" max="33" width="3.42578125" style="28" customWidth="1"/>
    <col min="34" max="34" width="3.42578125" style="28" bestFit="1" customWidth="1"/>
    <col min="35" max="35" width="34.42578125" style="28" bestFit="1" customWidth="1"/>
    <col min="36" max="36" width="14.42578125" style="28" bestFit="1" customWidth="1"/>
    <col min="37" max="37" width="13.28515625" style="28" customWidth="1"/>
    <col min="38" max="39" width="5.7109375" style="28" bestFit="1" customWidth="1"/>
    <col min="40" max="40" width="4.42578125" style="28" customWidth="1"/>
    <col min="41" max="41" width="9.28515625" style="28"/>
    <col min="42" max="42" width="7.28515625" style="28" bestFit="1" customWidth="1"/>
    <col min="43" max="43" width="9.28515625" style="131"/>
    <col min="44" max="44" width="9.28515625" style="28"/>
    <col min="45" max="45" width="4" style="28" customWidth="1"/>
    <col min="46" max="16384" width="9.28515625" style="28"/>
  </cols>
  <sheetData>
    <row r="1" spans="1:48" ht="18.75" customHeight="1">
      <c r="A1" s="5" t="s">
        <v>324</v>
      </c>
      <c r="C1" s="37" t="s">
        <v>325</v>
      </c>
      <c r="E1" s="5" t="s">
        <v>326</v>
      </c>
      <c r="F1" s="38"/>
      <c r="H1" s="3"/>
      <c r="I1" s="3" t="s">
        <v>327</v>
      </c>
      <c r="J1" s="124"/>
      <c r="K1" s="5" t="s">
        <v>328</v>
      </c>
      <c r="L1" s="38"/>
      <c r="N1" s="2" t="s">
        <v>329</v>
      </c>
      <c r="O1" s="3" t="s">
        <v>330</v>
      </c>
      <c r="P1" s="4" t="s">
        <v>254</v>
      </c>
      <c r="Q1" s="4" t="s">
        <v>254</v>
      </c>
      <c r="S1" s="2" t="s">
        <v>331</v>
      </c>
      <c r="T1" s="5" t="s">
        <v>332</v>
      </c>
      <c r="U1" s="6"/>
      <c r="V1" s="6"/>
      <c r="W1" s="7"/>
      <c r="X1" s="8"/>
      <c r="Y1" s="2" t="s">
        <v>333</v>
      </c>
      <c r="Z1" s="3"/>
      <c r="AA1" s="3"/>
      <c r="AB1" s="4"/>
      <c r="AC1" s="8"/>
      <c r="AE1" s="39" t="s">
        <v>334</v>
      </c>
      <c r="AF1" s="38"/>
      <c r="AH1" s="44" t="s">
        <v>335</v>
      </c>
      <c r="AI1" s="44" t="s">
        <v>148</v>
      </c>
      <c r="AJ1" s="44" t="s">
        <v>336</v>
      </c>
      <c r="AK1" s="44" t="s">
        <v>337</v>
      </c>
      <c r="AL1" s="44" t="s">
        <v>338</v>
      </c>
      <c r="AM1" s="44" t="s">
        <v>339</v>
      </c>
      <c r="AO1" s="2" t="s">
        <v>340</v>
      </c>
      <c r="AP1" s="3" t="s">
        <v>341</v>
      </c>
      <c r="AQ1" s="130" t="s">
        <v>342</v>
      </c>
      <c r="AR1" s="4" t="s">
        <v>343</v>
      </c>
      <c r="AT1" s="37" t="s">
        <v>344</v>
      </c>
      <c r="AV1" s="37" t="s">
        <v>345</v>
      </c>
    </row>
    <row r="2" spans="1:48">
      <c r="A2" s="9" t="s">
        <v>346</v>
      </c>
      <c r="C2" s="9" t="s">
        <v>347</v>
      </c>
      <c r="E2" s="10">
        <v>0</v>
      </c>
      <c r="F2" s="11" t="s">
        <v>4</v>
      </c>
      <c r="H2" s="80" t="s">
        <v>348</v>
      </c>
      <c r="I2" s="81" t="s">
        <v>349</v>
      </c>
      <c r="K2" s="78" t="s">
        <v>6</v>
      </c>
      <c r="L2" s="79" t="str">
        <f>CONCATENATE("Version ",$K$2," / ","Currency: ",$L$3)</f>
        <v>Version 3.1 / Currency: Not specified</v>
      </c>
      <c r="N2" s="12">
        <v>101</v>
      </c>
      <c r="O2" s="13" t="s">
        <v>350</v>
      </c>
      <c r="P2" s="13" t="s">
        <v>351</v>
      </c>
      <c r="Q2" s="14" t="s">
        <v>352</v>
      </c>
      <c r="S2" s="12" t="s">
        <v>353</v>
      </c>
      <c r="T2" s="29" t="s">
        <v>354</v>
      </c>
      <c r="U2" s="13"/>
      <c r="V2" s="40">
        <f>IF(T2&lt;&gt;"",VLOOKUP(T2,SCPa,2,FALSE),0)</f>
        <v>3</v>
      </c>
      <c r="W2" s="32" t="str">
        <f>VLOOKUP(V2,SCP,2,FALSE)</f>
        <v>Value Added</v>
      </c>
      <c r="X2" s="30"/>
      <c r="Y2" s="31" t="e">
        <f>#REF!</f>
        <v>#REF!</v>
      </c>
      <c r="Z2" s="13"/>
      <c r="AA2" s="40" t="e">
        <f>IF(Y2&lt;&gt;"",VLOOKUP(Y2,SCPa,2,FALSE),0)</f>
        <v>#REF!</v>
      </c>
      <c r="AB2" s="32" t="e">
        <f>VLOOKUP(AA2,SCP,2,FALSE)</f>
        <v>#REF!</v>
      </c>
      <c r="AC2" s="14"/>
      <c r="AE2" s="10" t="s">
        <v>4</v>
      </c>
      <c r="AF2" s="15">
        <v>0</v>
      </c>
      <c r="AH2" s="51">
        <v>999</v>
      </c>
      <c r="AI2" s="52" t="s">
        <v>0</v>
      </c>
      <c r="AJ2" s="52" t="s">
        <v>0</v>
      </c>
      <c r="AK2" s="52" t="s">
        <v>0</v>
      </c>
      <c r="AL2" s="52" t="s">
        <v>355</v>
      </c>
      <c r="AM2" s="53" t="s">
        <v>356</v>
      </c>
      <c r="AO2" s="51" t="s">
        <v>357</v>
      </c>
      <c r="AP2" s="13">
        <v>2</v>
      </c>
      <c r="AQ2" s="61" t="s">
        <v>358</v>
      </c>
      <c r="AR2" s="57" t="s">
        <v>357</v>
      </c>
      <c r="AT2" s="95" t="s">
        <v>359</v>
      </c>
      <c r="AV2" s="95">
        <v>2025</v>
      </c>
    </row>
    <row r="3" spans="1:48">
      <c r="A3" s="9" t="s">
        <v>360</v>
      </c>
      <c r="C3" s="16" t="s">
        <v>361</v>
      </c>
      <c r="E3" s="10">
        <v>1</v>
      </c>
      <c r="F3" s="11" t="s">
        <v>362</v>
      </c>
      <c r="H3" s="10" t="s">
        <v>363</v>
      </c>
      <c r="I3" s="76" t="s">
        <v>364</v>
      </c>
      <c r="L3" s="28" t="str">
        <f>IFERROR(VLOOKUP(#REF!,Currency,2,FALSE),"Not specified")</f>
        <v>Not specified</v>
      </c>
      <c r="N3" s="12">
        <v>102</v>
      </c>
      <c r="O3" s="13" t="s">
        <v>365</v>
      </c>
      <c r="P3" s="13" t="s">
        <v>351</v>
      </c>
      <c r="Q3" s="14" t="s">
        <v>352</v>
      </c>
      <c r="S3" s="12" t="s">
        <v>366</v>
      </c>
      <c r="T3" s="33" t="s">
        <v>4</v>
      </c>
      <c r="U3" s="13"/>
      <c r="V3" s="40">
        <f>IF(T3&lt;&gt;"",VLOOKUP(T3,SCPb,2,FALSE),0)</f>
        <v>0</v>
      </c>
      <c r="W3" s="32" t="str">
        <f>VLOOKUP(V3,SCP,2,FALSE)</f>
        <v>Not yet defined</v>
      </c>
      <c r="X3" s="30"/>
      <c r="Y3" s="31" t="e">
        <f>#REF!</f>
        <v>#REF!</v>
      </c>
      <c r="Z3" s="13"/>
      <c r="AA3" s="40" t="e">
        <f>IF(Y3&lt;&gt;"",VLOOKUP(Y3,SCPb,2,FALSE),0)</f>
        <v>#REF!</v>
      </c>
      <c r="AB3" s="32" t="e">
        <f>VLOOKUP(AA3,SCP,2,FALSE)</f>
        <v>#REF!</v>
      </c>
      <c r="AC3" s="14"/>
      <c r="AE3" s="10" t="s">
        <v>367</v>
      </c>
      <c r="AF3" s="15">
        <v>1</v>
      </c>
      <c r="AH3" s="12">
        <v>4</v>
      </c>
      <c r="AI3" s="13" t="s">
        <v>368</v>
      </c>
      <c r="AJ3" s="13" t="s">
        <v>369</v>
      </c>
      <c r="AK3" s="13" t="s">
        <v>369</v>
      </c>
      <c r="AL3" s="13" t="s">
        <v>370</v>
      </c>
      <c r="AM3" s="14" t="s">
        <v>371</v>
      </c>
      <c r="AO3" s="12" t="s">
        <v>372</v>
      </c>
      <c r="AP3" s="13">
        <v>3</v>
      </c>
      <c r="AQ3" s="58" t="s">
        <v>373</v>
      </c>
      <c r="AR3" s="55" t="s">
        <v>372</v>
      </c>
      <c r="AT3" s="96" t="s">
        <v>374</v>
      </c>
      <c r="AV3" s="96">
        <v>2024</v>
      </c>
    </row>
    <row r="4" spans="1:48">
      <c r="A4" s="9" t="s">
        <v>375</v>
      </c>
      <c r="E4" s="10">
        <v>2</v>
      </c>
      <c r="F4" s="11" t="s">
        <v>376</v>
      </c>
      <c r="H4" s="10" t="s">
        <v>377</v>
      </c>
      <c r="I4" s="76" t="s">
        <v>378</v>
      </c>
      <c r="L4" s="28" t="str">
        <f>CONCATENATE("Currency: ",L3)</f>
        <v>Currency: Not specified</v>
      </c>
      <c r="N4" s="12">
        <v>103</v>
      </c>
      <c r="O4" s="13" t="s">
        <v>379</v>
      </c>
      <c r="P4" s="13" t="s">
        <v>351</v>
      </c>
      <c r="Q4" s="14" t="s">
        <v>352</v>
      </c>
      <c r="S4" s="12" t="s">
        <v>380</v>
      </c>
      <c r="T4" s="33" t="s">
        <v>4</v>
      </c>
      <c r="U4" s="13"/>
      <c r="V4" s="40">
        <f>IF(T4&lt;&gt;"",VLOOKUP(T4,SCPd,2,FALSE),0)</f>
        <v>0</v>
      </c>
      <c r="W4" s="32" t="str">
        <f>VLOOKUP(V4,SCP,2,FALSE)</f>
        <v>Not yet defined</v>
      </c>
      <c r="X4" s="30"/>
      <c r="Y4" s="31" t="e">
        <f>#REF!</f>
        <v>#REF!</v>
      </c>
      <c r="Z4" s="13"/>
      <c r="AA4" s="40" t="e">
        <f>IF(Y4&lt;&gt;"",VLOOKUP(Y4,SCPd,2,FALSE),0)</f>
        <v>#REF!</v>
      </c>
      <c r="AB4" s="32" t="e">
        <f>VLOOKUP(AA4,SCP,2,FALSE)</f>
        <v>#REF!</v>
      </c>
      <c r="AC4" s="14"/>
      <c r="AE4" s="10" t="s">
        <v>354</v>
      </c>
      <c r="AF4" s="15">
        <v>3</v>
      </c>
      <c r="AH4" s="12">
        <v>61</v>
      </c>
      <c r="AI4" s="13" t="s">
        <v>381</v>
      </c>
      <c r="AJ4" s="13" t="s">
        <v>382</v>
      </c>
      <c r="AK4" s="13" t="s">
        <v>383</v>
      </c>
      <c r="AL4" s="13" t="s">
        <v>384</v>
      </c>
      <c r="AM4" s="14" t="s">
        <v>385</v>
      </c>
      <c r="AO4" s="12" t="s">
        <v>386</v>
      </c>
      <c r="AP4" s="13">
        <v>4</v>
      </c>
      <c r="AQ4" s="58" t="s">
        <v>387</v>
      </c>
      <c r="AR4" s="55" t="s">
        <v>386</v>
      </c>
      <c r="AT4" s="96" t="s">
        <v>388</v>
      </c>
      <c r="AV4" s="96">
        <v>2023</v>
      </c>
    </row>
    <row r="5" spans="1:48">
      <c r="A5" s="9" t="s">
        <v>389</v>
      </c>
      <c r="C5" s="41" t="s">
        <v>390</v>
      </c>
      <c r="E5" s="10">
        <v>3</v>
      </c>
      <c r="F5" s="11" t="s">
        <v>391</v>
      </c>
      <c r="H5" s="10" t="s">
        <v>392</v>
      </c>
      <c r="I5" s="76" t="s">
        <v>393</v>
      </c>
      <c r="N5" s="12">
        <v>104</v>
      </c>
      <c r="O5" s="13" t="s">
        <v>394</v>
      </c>
      <c r="P5" s="13" t="s">
        <v>351</v>
      </c>
      <c r="Q5" s="14" t="s">
        <v>352</v>
      </c>
      <c r="S5" s="12"/>
      <c r="T5" s="13"/>
      <c r="U5" s="13"/>
      <c r="V5" s="20"/>
      <c r="W5" s="13"/>
      <c r="X5" s="13"/>
      <c r="Y5" s="13"/>
      <c r="Z5" s="13"/>
      <c r="AA5" s="20"/>
      <c r="AB5" s="13"/>
      <c r="AC5" s="14"/>
      <c r="AE5" s="17" t="s">
        <v>395</v>
      </c>
      <c r="AF5" s="18">
        <v>4</v>
      </c>
      <c r="AH5" s="12">
        <v>10</v>
      </c>
      <c r="AI5" s="13" t="s">
        <v>396</v>
      </c>
      <c r="AJ5" s="13" t="s">
        <v>397</v>
      </c>
      <c r="AK5" s="13" t="s">
        <v>398</v>
      </c>
      <c r="AL5" s="13" t="s">
        <v>399</v>
      </c>
      <c r="AM5" s="14" t="s">
        <v>400</v>
      </c>
      <c r="AO5" s="12" t="s">
        <v>401</v>
      </c>
      <c r="AP5" s="13">
        <v>5</v>
      </c>
      <c r="AQ5" s="58" t="s">
        <v>402</v>
      </c>
      <c r="AR5" s="55" t="s">
        <v>401</v>
      </c>
      <c r="AT5" s="96" t="s">
        <v>403</v>
      </c>
      <c r="AV5" s="96">
        <v>2022</v>
      </c>
    </row>
    <row r="6" spans="1:48">
      <c r="A6" s="9" t="s">
        <v>404</v>
      </c>
      <c r="C6" s="21" t="s">
        <v>405</v>
      </c>
      <c r="E6" s="17">
        <v>4</v>
      </c>
      <c r="F6" s="19" t="s">
        <v>406</v>
      </c>
      <c r="H6" s="10" t="s">
        <v>407</v>
      </c>
      <c r="I6" s="76" t="s">
        <v>408</v>
      </c>
      <c r="N6" s="12">
        <v>105</v>
      </c>
      <c r="O6" s="13" t="s">
        <v>409</v>
      </c>
      <c r="P6" s="13" t="s">
        <v>351</v>
      </c>
      <c r="Q6" s="14" t="s">
        <v>352</v>
      </c>
      <c r="S6" s="12"/>
      <c r="T6" s="13" t="s">
        <v>410</v>
      </c>
      <c r="U6" s="13"/>
      <c r="V6" s="40">
        <f>MAX(V2:V4)</f>
        <v>3</v>
      </c>
      <c r="W6" s="32" t="str">
        <f>VLOOKUP(V6,SCP,2,FALSE)</f>
        <v>Value Added</v>
      </c>
      <c r="X6" s="34"/>
      <c r="Y6" s="13" t="s">
        <v>410</v>
      </c>
      <c r="Z6" s="13"/>
      <c r="AA6" s="40" t="e">
        <f>MAX(AA2:AA4)</f>
        <v>#REF!</v>
      </c>
      <c r="AB6" s="32" t="e">
        <f>VLOOKUP(AA6,SCP,2,FALSE)</f>
        <v>#REF!</v>
      </c>
      <c r="AC6" s="14"/>
      <c r="AH6" s="12">
        <v>5</v>
      </c>
      <c r="AI6" s="13" t="s">
        <v>411</v>
      </c>
      <c r="AJ6" s="13" t="s">
        <v>369</v>
      </c>
      <c r="AK6" s="13" t="s">
        <v>369</v>
      </c>
      <c r="AL6" s="13" t="s">
        <v>412</v>
      </c>
      <c r="AM6" s="14" t="s">
        <v>413</v>
      </c>
      <c r="AO6" s="12" t="s">
        <v>414</v>
      </c>
      <c r="AP6" s="13">
        <v>6</v>
      </c>
      <c r="AQ6" s="58">
        <v>200513</v>
      </c>
      <c r="AR6" s="55" t="str">
        <f>AO6</f>
        <v>FY 2005</v>
      </c>
      <c r="AT6" s="96" t="s">
        <v>415</v>
      </c>
      <c r="AV6" s="96">
        <v>2021</v>
      </c>
    </row>
    <row r="7" spans="1:48">
      <c r="A7" s="9" t="s">
        <v>416</v>
      </c>
      <c r="C7" s="9" t="s">
        <v>417</v>
      </c>
      <c r="H7" s="10" t="s">
        <v>418</v>
      </c>
      <c r="I7" s="76" t="s">
        <v>419</v>
      </c>
      <c r="N7" s="12">
        <v>106</v>
      </c>
      <c r="O7" s="13" t="s">
        <v>420</v>
      </c>
      <c r="P7" s="13" t="s">
        <v>351</v>
      </c>
      <c r="Q7" s="14" t="s">
        <v>352</v>
      </c>
      <c r="S7" s="12"/>
      <c r="T7" s="13"/>
      <c r="U7" s="13"/>
      <c r="V7" s="20"/>
      <c r="W7" s="13"/>
      <c r="X7" s="13"/>
      <c r="Y7" s="13"/>
      <c r="Z7" s="13"/>
      <c r="AA7" s="20"/>
      <c r="AB7" s="13"/>
      <c r="AC7" s="14"/>
      <c r="AE7" s="39" t="s">
        <v>421</v>
      </c>
      <c r="AF7" s="38"/>
      <c r="AH7" s="12">
        <v>2</v>
      </c>
      <c r="AI7" s="13" t="s">
        <v>422</v>
      </c>
      <c r="AJ7" s="13" t="s">
        <v>423</v>
      </c>
      <c r="AK7" s="13" t="s">
        <v>383</v>
      </c>
      <c r="AL7" s="13" t="s">
        <v>424</v>
      </c>
      <c r="AM7" s="14" t="s">
        <v>425</v>
      </c>
      <c r="AO7" s="12" t="s">
        <v>426</v>
      </c>
      <c r="AP7" s="13">
        <v>7</v>
      </c>
      <c r="AQ7" s="58">
        <v>200514</v>
      </c>
      <c r="AR7" s="55" t="str">
        <f>AO7</f>
        <v>YTD 2005</v>
      </c>
      <c r="AT7" s="97" t="s">
        <v>427</v>
      </c>
      <c r="AV7" s="96">
        <v>2020</v>
      </c>
    </row>
    <row r="8" spans="1:48">
      <c r="A8" s="9" t="s">
        <v>428</v>
      </c>
      <c r="C8" s="16" t="s">
        <v>429</v>
      </c>
      <c r="H8" s="10" t="s">
        <v>430</v>
      </c>
      <c r="I8" s="76" t="s">
        <v>431</v>
      </c>
      <c r="N8" s="12">
        <v>107</v>
      </c>
      <c r="O8" s="13" t="s">
        <v>432</v>
      </c>
      <c r="P8" s="13" t="s">
        <v>351</v>
      </c>
      <c r="Q8" s="14" t="s">
        <v>352</v>
      </c>
      <c r="S8" s="12" t="s">
        <v>433</v>
      </c>
      <c r="T8" s="33" t="s">
        <v>4</v>
      </c>
      <c r="U8" s="13"/>
      <c r="V8" s="40">
        <f>IF(T8&lt;&gt;"",VLOOKUP(T8,SCPc,2,FALSE),0)</f>
        <v>0</v>
      </c>
      <c r="W8" s="32" t="str">
        <f>VLOOKUP(V8,SCP,2,FALSE)</f>
        <v>Not yet defined</v>
      </c>
      <c r="X8" s="30"/>
      <c r="Y8" s="31" t="e">
        <f>#REF!</f>
        <v>#REF!</v>
      </c>
      <c r="Z8" s="13"/>
      <c r="AA8" s="40" t="e">
        <f>IF(Y8&lt;&gt;"",VLOOKUP(Y8,SCPc,2,FALSE),0)</f>
        <v>#REF!</v>
      </c>
      <c r="AB8" s="32" t="e">
        <f>VLOOKUP(AA8,SCP,2,FALSE)</f>
        <v>#REF!</v>
      </c>
      <c r="AC8" s="14"/>
      <c r="AE8" s="10" t="s">
        <v>4</v>
      </c>
      <c r="AF8" s="15">
        <v>0</v>
      </c>
      <c r="AH8" s="12">
        <v>3</v>
      </c>
      <c r="AI8" s="13" t="s">
        <v>434</v>
      </c>
      <c r="AJ8" s="13" t="s">
        <v>435</v>
      </c>
      <c r="AK8" s="13" t="s">
        <v>435</v>
      </c>
      <c r="AL8" s="13" t="s">
        <v>436</v>
      </c>
      <c r="AM8" s="14" t="s">
        <v>437</v>
      </c>
      <c r="AO8" s="12" t="s">
        <v>438</v>
      </c>
      <c r="AP8" s="13">
        <v>8</v>
      </c>
      <c r="AQ8" s="58" t="s">
        <v>439</v>
      </c>
      <c r="AR8" s="55" t="s">
        <v>438</v>
      </c>
      <c r="AV8" s="96">
        <f t="shared" ref="AV8:AV22" si="0">AV7-1</f>
        <v>2019</v>
      </c>
    </row>
    <row r="9" spans="1:48">
      <c r="A9" s="9" t="s">
        <v>440</v>
      </c>
      <c r="H9" s="10" t="s">
        <v>441</v>
      </c>
      <c r="I9" s="76" t="s">
        <v>442</v>
      </c>
      <c r="N9" s="12">
        <v>108</v>
      </c>
      <c r="O9" s="13" t="s">
        <v>443</v>
      </c>
      <c r="P9" s="13" t="s">
        <v>351</v>
      </c>
      <c r="Q9" s="14" t="s">
        <v>352</v>
      </c>
      <c r="S9" s="12"/>
      <c r="T9" s="13"/>
      <c r="U9" s="13"/>
      <c r="V9" s="20"/>
      <c r="W9" s="13"/>
      <c r="X9" s="13"/>
      <c r="Y9" s="13"/>
      <c r="Z9" s="13"/>
      <c r="AA9" s="20"/>
      <c r="AB9" s="13"/>
      <c r="AC9" s="14"/>
      <c r="AE9" s="10" t="s">
        <v>444</v>
      </c>
      <c r="AF9" s="15">
        <v>1</v>
      </c>
      <c r="AH9" s="12">
        <v>11</v>
      </c>
      <c r="AI9" s="13" t="s">
        <v>445</v>
      </c>
      <c r="AJ9" s="13" t="s">
        <v>445</v>
      </c>
      <c r="AK9" s="13" t="s">
        <v>445</v>
      </c>
      <c r="AL9" s="13" t="s">
        <v>446</v>
      </c>
      <c r="AM9" s="14" t="s">
        <v>447</v>
      </c>
      <c r="AO9" s="12" t="s">
        <v>448</v>
      </c>
      <c r="AP9" s="13">
        <v>9</v>
      </c>
      <c r="AQ9" s="58" t="s">
        <v>449</v>
      </c>
      <c r="AR9" s="55" t="s">
        <v>448</v>
      </c>
      <c r="AV9" s="96">
        <f t="shared" si="0"/>
        <v>2018</v>
      </c>
    </row>
    <row r="10" spans="1:48">
      <c r="A10" s="9" t="s">
        <v>450</v>
      </c>
      <c r="C10" s="42" t="s">
        <v>451</v>
      </c>
      <c r="H10" s="10" t="s">
        <v>452</v>
      </c>
      <c r="I10" s="76" t="s">
        <v>453</v>
      </c>
      <c r="N10" s="12">
        <v>109</v>
      </c>
      <c r="O10" s="13" t="s">
        <v>454</v>
      </c>
      <c r="P10" s="13" t="s">
        <v>351</v>
      </c>
      <c r="Q10" s="14" t="s">
        <v>352</v>
      </c>
      <c r="S10" s="12"/>
      <c r="T10" s="13" t="s">
        <v>455</v>
      </c>
      <c r="U10" s="13"/>
      <c r="V10" s="40">
        <f>IF(((V2&gt;0)*(V3&gt;0)*(V4&gt;0)*(V8&gt;0)=1),MAX(V6:V8),0)</f>
        <v>0</v>
      </c>
      <c r="W10" s="32" t="str">
        <f>VLOOKUP(V10,SCP,2,FALSE)</f>
        <v>Not yet defined</v>
      </c>
      <c r="X10" s="34"/>
      <c r="Y10" s="13" t="s">
        <v>455</v>
      </c>
      <c r="Z10" s="13"/>
      <c r="AA10" s="40" t="e">
        <f>IF(((AA2&gt;0)*(AA3&gt;0)*(AA4&gt;0)*(AA8&gt;0)=1),MAX(AA6:AA8),0)</f>
        <v>#REF!</v>
      </c>
      <c r="AB10" s="32" t="e">
        <f>VLOOKUP(AA10,SCP,2,FALSE)</f>
        <v>#REF!</v>
      </c>
      <c r="AC10" s="14"/>
      <c r="AE10" s="10" t="s">
        <v>456</v>
      </c>
      <c r="AF10" s="15">
        <v>3</v>
      </c>
      <c r="AH10" s="12">
        <v>13</v>
      </c>
      <c r="AI10" s="13" t="s">
        <v>457</v>
      </c>
      <c r="AJ10" s="13" t="s">
        <v>435</v>
      </c>
      <c r="AK10" s="13" t="s">
        <v>435</v>
      </c>
      <c r="AL10" s="13" t="s">
        <v>360</v>
      </c>
      <c r="AM10" s="14" t="s">
        <v>458</v>
      </c>
      <c r="AO10" s="12" t="s">
        <v>459</v>
      </c>
      <c r="AP10" s="13">
        <v>10</v>
      </c>
      <c r="AQ10" s="58" t="s">
        <v>460</v>
      </c>
      <c r="AR10" s="55" t="s">
        <v>459</v>
      </c>
      <c r="AV10" s="96">
        <f t="shared" si="0"/>
        <v>2017</v>
      </c>
    </row>
    <row r="11" spans="1:48">
      <c r="A11" s="9" t="s">
        <v>461</v>
      </c>
      <c r="C11" s="9" t="s">
        <v>207</v>
      </c>
      <c r="H11" s="10" t="s">
        <v>462</v>
      </c>
      <c r="I11" s="76" t="s">
        <v>463</v>
      </c>
      <c r="N11" s="12">
        <v>110</v>
      </c>
      <c r="O11" s="13" t="s">
        <v>464</v>
      </c>
      <c r="P11" s="13" t="s">
        <v>351</v>
      </c>
      <c r="Q11" s="14" t="s">
        <v>352</v>
      </c>
      <c r="S11" s="22"/>
      <c r="T11" s="23"/>
      <c r="U11" s="23"/>
      <c r="V11" s="24"/>
      <c r="W11" s="23"/>
      <c r="X11" s="23"/>
      <c r="Y11" s="23"/>
      <c r="Z11" s="23"/>
      <c r="AA11" s="24"/>
      <c r="AB11" s="23"/>
      <c r="AC11" s="25"/>
      <c r="AE11" s="17" t="s">
        <v>465</v>
      </c>
      <c r="AF11" s="18">
        <v>4</v>
      </c>
      <c r="AH11" s="12">
        <v>8</v>
      </c>
      <c r="AI11" s="13" t="s">
        <v>466</v>
      </c>
      <c r="AJ11" s="13" t="s">
        <v>435</v>
      </c>
      <c r="AK11" s="13" t="s">
        <v>435</v>
      </c>
      <c r="AL11" s="13" t="s">
        <v>467</v>
      </c>
      <c r="AM11" s="14" t="s">
        <v>468</v>
      </c>
      <c r="AO11" s="12" t="s">
        <v>469</v>
      </c>
      <c r="AP11" s="13">
        <v>11</v>
      </c>
      <c r="AQ11" s="58" t="s">
        <v>470</v>
      </c>
      <c r="AR11" s="55" t="s">
        <v>469</v>
      </c>
      <c r="AV11" s="96">
        <f t="shared" si="0"/>
        <v>2016</v>
      </c>
    </row>
    <row r="12" spans="1:48">
      <c r="A12" s="9" t="s">
        <v>471</v>
      </c>
      <c r="C12" s="16" t="s">
        <v>209</v>
      </c>
      <c r="H12" s="10" t="s">
        <v>472</v>
      </c>
      <c r="I12" s="76" t="s">
        <v>473</v>
      </c>
      <c r="N12" s="12">
        <v>111</v>
      </c>
      <c r="O12" s="13" t="s">
        <v>474</v>
      </c>
      <c r="P12" s="13" t="s">
        <v>351</v>
      </c>
      <c r="Q12" s="14" t="s">
        <v>352</v>
      </c>
      <c r="AH12" s="12">
        <v>9</v>
      </c>
      <c r="AI12" s="13" t="s">
        <v>475</v>
      </c>
      <c r="AJ12" s="13" t="s">
        <v>369</v>
      </c>
      <c r="AK12" s="13" t="s">
        <v>369</v>
      </c>
      <c r="AL12" s="13" t="s">
        <v>476</v>
      </c>
      <c r="AM12" s="14" t="s">
        <v>477</v>
      </c>
      <c r="AO12" s="12" t="s">
        <v>478</v>
      </c>
      <c r="AP12" s="13">
        <v>12</v>
      </c>
      <c r="AQ12" s="58">
        <v>200613</v>
      </c>
      <c r="AR12" s="55" t="str">
        <f>AO12</f>
        <v>FY 2006</v>
      </c>
      <c r="AV12" s="96">
        <f t="shared" si="0"/>
        <v>2015</v>
      </c>
    </row>
    <row r="13" spans="1:48">
      <c r="A13" s="9" t="s">
        <v>479</v>
      </c>
      <c r="H13" s="10" t="s">
        <v>480</v>
      </c>
      <c r="I13" s="76" t="s">
        <v>481</v>
      </c>
      <c r="N13" s="12">
        <v>112</v>
      </c>
      <c r="O13" s="13" t="s">
        <v>482</v>
      </c>
      <c r="P13" s="13" t="s">
        <v>351</v>
      </c>
      <c r="Q13" s="14" t="s">
        <v>352</v>
      </c>
      <c r="AE13" s="39" t="s">
        <v>483</v>
      </c>
      <c r="AF13" s="38"/>
      <c r="AH13" s="12">
        <v>1</v>
      </c>
      <c r="AI13" s="13" t="s">
        <v>484</v>
      </c>
      <c r="AJ13" s="13" t="s">
        <v>435</v>
      </c>
      <c r="AK13" s="13" t="s">
        <v>435</v>
      </c>
      <c r="AL13" s="13" t="s">
        <v>485</v>
      </c>
      <c r="AM13" s="14" t="s">
        <v>486</v>
      </c>
      <c r="AO13" s="12" t="s">
        <v>487</v>
      </c>
      <c r="AP13" s="13">
        <v>13</v>
      </c>
      <c r="AQ13" s="58">
        <v>200614</v>
      </c>
      <c r="AR13" s="55" t="str">
        <f>AO13</f>
        <v>YTD 2006</v>
      </c>
      <c r="AV13" s="96">
        <f t="shared" si="0"/>
        <v>2014</v>
      </c>
    </row>
    <row r="14" spans="1:48">
      <c r="A14" s="9" t="s">
        <v>488</v>
      </c>
      <c r="C14" s="37" t="s">
        <v>489</v>
      </c>
      <c r="H14" s="10" t="s">
        <v>490</v>
      </c>
      <c r="I14" s="76" t="s">
        <v>491</v>
      </c>
      <c r="N14" s="12">
        <v>113</v>
      </c>
      <c r="O14" s="13" t="s">
        <v>492</v>
      </c>
      <c r="P14" s="13" t="s">
        <v>351</v>
      </c>
      <c r="Q14" s="14" t="s">
        <v>352</v>
      </c>
      <c r="AE14" s="10" t="s">
        <v>4</v>
      </c>
      <c r="AF14" s="15">
        <v>0</v>
      </c>
      <c r="AH14" s="12">
        <v>14</v>
      </c>
      <c r="AI14" s="13" t="s">
        <v>493</v>
      </c>
      <c r="AJ14" s="13" t="s">
        <v>397</v>
      </c>
      <c r="AK14" s="13" t="s">
        <v>398</v>
      </c>
      <c r="AL14" s="13" t="s">
        <v>494</v>
      </c>
      <c r="AM14" s="14" t="s">
        <v>393</v>
      </c>
      <c r="AO14" s="12" t="s">
        <v>495</v>
      </c>
      <c r="AP14" s="13">
        <v>14</v>
      </c>
      <c r="AQ14" s="58" t="s">
        <v>496</v>
      </c>
      <c r="AR14" s="55" t="s">
        <v>495</v>
      </c>
      <c r="AV14" s="96">
        <f t="shared" si="0"/>
        <v>2013</v>
      </c>
    </row>
    <row r="15" spans="1:48">
      <c r="A15" s="9" t="s">
        <v>497</v>
      </c>
      <c r="C15" s="9" t="s">
        <v>498</v>
      </c>
      <c r="H15" s="10" t="s">
        <v>499</v>
      </c>
      <c r="I15" s="76" t="s">
        <v>500</v>
      </c>
      <c r="N15" s="12">
        <v>114</v>
      </c>
      <c r="O15" s="13" t="s">
        <v>501</v>
      </c>
      <c r="P15" s="13" t="s">
        <v>351</v>
      </c>
      <c r="Q15" s="14" t="s">
        <v>352</v>
      </c>
      <c r="AE15" s="10" t="s">
        <v>502</v>
      </c>
      <c r="AF15" s="15">
        <v>1</v>
      </c>
      <c r="AH15" s="12">
        <v>15</v>
      </c>
      <c r="AI15" s="13" t="s">
        <v>350</v>
      </c>
      <c r="AJ15" s="13" t="s">
        <v>351</v>
      </c>
      <c r="AK15" s="13" t="s">
        <v>351</v>
      </c>
      <c r="AL15" s="13" t="s">
        <v>503</v>
      </c>
      <c r="AM15" s="14" t="s">
        <v>504</v>
      </c>
      <c r="AO15" s="12" t="s">
        <v>505</v>
      </c>
      <c r="AP15" s="13">
        <v>15</v>
      </c>
      <c r="AQ15" s="58" t="s">
        <v>506</v>
      </c>
      <c r="AR15" s="55" t="s">
        <v>505</v>
      </c>
      <c r="AV15" s="96">
        <f t="shared" si="0"/>
        <v>2012</v>
      </c>
    </row>
    <row r="16" spans="1:48">
      <c r="A16" s="9" t="s">
        <v>507</v>
      </c>
      <c r="C16" s="16" t="s">
        <v>508</v>
      </c>
      <c r="H16" s="10" t="s">
        <v>509</v>
      </c>
      <c r="I16" s="76" t="s">
        <v>510</v>
      </c>
      <c r="N16" s="12">
        <v>115</v>
      </c>
      <c r="O16" s="13" t="s">
        <v>511</v>
      </c>
      <c r="P16" s="13" t="s">
        <v>351</v>
      </c>
      <c r="Q16" s="14" t="s">
        <v>352</v>
      </c>
      <c r="AE16" s="17" t="s">
        <v>512</v>
      </c>
      <c r="AF16" s="18">
        <v>3</v>
      </c>
      <c r="AH16" s="12">
        <v>16</v>
      </c>
      <c r="AI16" s="13" t="s">
        <v>513</v>
      </c>
      <c r="AJ16" s="13" t="s">
        <v>369</v>
      </c>
      <c r="AK16" s="13" t="s">
        <v>369</v>
      </c>
      <c r="AL16" s="13" t="s">
        <v>514</v>
      </c>
      <c r="AM16" s="14" t="s">
        <v>515</v>
      </c>
      <c r="AO16" s="12" t="s">
        <v>516</v>
      </c>
      <c r="AP16" s="13">
        <v>16</v>
      </c>
      <c r="AQ16" s="58" t="s">
        <v>517</v>
      </c>
      <c r="AR16" s="55" t="s">
        <v>516</v>
      </c>
      <c r="AV16" s="96">
        <f t="shared" si="0"/>
        <v>2011</v>
      </c>
    </row>
    <row r="17" spans="1:48">
      <c r="A17" s="9" t="s">
        <v>518</v>
      </c>
      <c r="H17" s="10" t="s">
        <v>519</v>
      </c>
      <c r="I17" s="76" t="s">
        <v>520</v>
      </c>
      <c r="N17" s="12">
        <v>201</v>
      </c>
      <c r="O17" s="13" t="s">
        <v>521</v>
      </c>
      <c r="P17" s="13" t="s">
        <v>369</v>
      </c>
      <c r="Q17" s="14" t="s">
        <v>352</v>
      </c>
      <c r="AH17" s="12">
        <v>24</v>
      </c>
      <c r="AI17" s="13" t="s">
        <v>522</v>
      </c>
      <c r="AJ17" s="13" t="s">
        <v>435</v>
      </c>
      <c r="AK17" s="13" t="s">
        <v>435</v>
      </c>
      <c r="AL17" s="13" t="s">
        <v>523</v>
      </c>
      <c r="AM17" s="14" t="s">
        <v>524</v>
      </c>
      <c r="AO17" s="12" t="s">
        <v>525</v>
      </c>
      <c r="AP17" s="13">
        <v>17</v>
      </c>
      <c r="AQ17" s="58" t="s">
        <v>526</v>
      </c>
      <c r="AR17" s="55" t="s">
        <v>525</v>
      </c>
      <c r="AV17" s="96">
        <f t="shared" si="0"/>
        <v>2010</v>
      </c>
    </row>
    <row r="18" spans="1:48">
      <c r="A18" s="9" t="s">
        <v>527</v>
      </c>
      <c r="H18" s="10" t="s">
        <v>528</v>
      </c>
      <c r="I18" s="76" t="s">
        <v>529</v>
      </c>
      <c r="N18" s="12">
        <v>202</v>
      </c>
      <c r="O18" s="13" t="s">
        <v>530</v>
      </c>
      <c r="P18" s="13" t="s">
        <v>369</v>
      </c>
      <c r="Q18" s="14" t="s">
        <v>352</v>
      </c>
      <c r="AE18" s="39" t="s">
        <v>531</v>
      </c>
      <c r="AF18" s="38"/>
      <c r="AH18" s="12">
        <v>23</v>
      </c>
      <c r="AI18" s="13" t="s">
        <v>532</v>
      </c>
      <c r="AJ18" s="13" t="s">
        <v>533</v>
      </c>
      <c r="AK18" s="13" t="s">
        <v>533</v>
      </c>
      <c r="AL18" s="13" t="s">
        <v>534</v>
      </c>
      <c r="AM18" s="14" t="s">
        <v>535</v>
      </c>
      <c r="AO18" s="12" t="s">
        <v>536</v>
      </c>
      <c r="AP18" s="13">
        <v>18</v>
      </c>
      <c r="AQ18" s="58">
        <v>200713</v>
      </c>
      <c r="AR18" s="55" t="str">
        <f>AO18</f>
        <v>FY 2007</v>
      </c>
      <c r="AV18" s="96">
        <f t="shared" si="0"/>
        <v>2009</v>
      </c>
    </row>
    <row r="19" spans="1:48">
      <c r="A19" s="9" t="s">
        <v>537</v>
      </c>
      <c r="C19" s="36"/>
      <c r="H19" s="10" t="s">
        <v>538</v>
      </c>
      <c r="I19" s="76" t="s">
        <v>539</v>
      </c>
      <c r="N19" s="12">
        <v>203</v>
      </c>
      <c r="O19" s="13" t="s">
        <v>540</v>
      </c>
      <c r="P19" s="13" t="s">
        <v>369</v>
      </c>
      <c r="Q19" s="14" t="s">
        <v>352</v>
      </c>
      <c r="AE19" s="10" t="s">
        <v>4</v>
      </c>
      <c r="AF19" s="15">
        <v>0</v>
      </c>
      <c r="AH19" s="12">
        <v>21</v>
      </c>
      <c r="AI19" s="13" t="s">
        <v>541</v>
      </c>
      <c r="AJ19" s="13" t="s">
        <v>398</v>
      </c>
      <c r="AK19" s="13" t="s">
        <v>398</v>
      </c>
      <c r="AL19" s="13" t="s">
        <v>542</v>
      </c>
      <c r="AM19" s="14" t="s">
        <v>543</v>
      </c>
      <c r="AO19" s="12" t="s">
        <v>544</v>
      </c>
      <c r="AP19" s="13">
        <v>19</v>
      </c>
      <c r="AQ19" s="58">
        <v>200714</v>
      </c>
      <c r="AR19" s="55" t="str">
        <f>AO19</f>
        <v>YTD 2007</v>
      </c>
      <c r="AV19" s="96">
        <f t="shared" si="0"/>
        <v>2008</v>
      </c>
    </row>
    <row r="20" spans="1:48">
      <c r="A20" s="9" t="s">
        <v>545</v>
      </c>
      <c r="H20" s="10" t="s">
        <v>546</v>
      </c>
      <c r="I20" s="76" t="s">
        <v>547</v>
      </c>
      <c r="N20" s="12">
        <v>204</v>
      </c>
      <c r="O20" s="13" t="s">
        <v>548</v>
      </c>
      <c r="P20" s="13" t="s">
        <v>369</v>
      </c>
      <c r="Q20" s="14" t="s">
        <v>352</v>
      </c>
      <c r="AE20" s="10" t="s">
        <v>549</v>
      </c>
      <c r="AF20" s="15">
        <v>1</v>
      </c>
      <c r="AH20" s="12">
        <v>31</v>
      </c>
      <c r="AI20" s="13" t="s">
        <v>550</v>
      </c>
      <c r="AJ20" s="13" t="s">
        <v>435</v>
      </c>
      <c r="AK20" s="13" t="s">
        <v>435</v>
      </c>
      <c r="AL20" s="13" t="s">
        <v>551</v>
      </c>
      <c r="AM20" s="14" t="s">
        <v>552</v>
      </c>
      <c r="AO20" s="12" t="s">
        <v>553</v>
      </c>
      <c r="AP20" s="13">
        <v>20</v>
      </c>
      <c r="AQ20" s="58" t="s">
        <v>554</v>
      </c>
      <c r="AR20" s="55" t="s">
        <v>553</v>
      </c>
      <c r="AV20" s="96">
        <f t="shared" si="0"/>
        <v>2007</v>
      </c>
    </row>
    <row r="21" spans="1:48">
      <c r="A21" s="9" t="s">
        <v>555</v>
      </c>
      <c r="H21" s="10" t="s">
        <v>556</v>
      </c>
      <c r="I21" s="76" t="s">
        <v>557</v>
      </c>
      <c r="N21" s="12">
        <v>205</v>
      </c>
      <c r="O21" s="13" t="s">
        <v>558</v>
      </c>
      <c r="P21" s="13" t="s">
        <v>369</v>
      </c>
      <c r="Q21" s="14" t="s">
        <v>352</v>
      </c>
      <c r="AE21" s="10" t="s">
        <v>395</v>
      </c>
      <c r="AF21" s="15">
        <v>2</v>
      </c>
      <c r="AH21" s="12">
        <v>26</v>
      </c>
      <c r="AI21" s="13" t="s">
        <v>559</v>
      </c>
      <c r="AJ21" s="13" t="s">
        <v>398</v>
      </c>
      <c r="AK21" s="13" t="s">
        <v>398</v>
      </c>
      <c r="AL21" s="13" t="s">
        <v>560</v>
      </c>
      <c r="AM21" s="14" t="s">
        <v>561</v>
      </c>
      <c r="AO21" s="12" t="s">
        <v>562</v>
      </c>
      <c r="AP21" s="13">
        <v>21</v>
      </c>
      <c r="AQ21" s="58" t="s">
        <v>563</v>
      </c>
      <c r="AR21" s="55" t="s">
        <v>562</v>
      </c>
      <c r="AV21" s="97">
        <f t="shared" si="0"/>
        <v>2006</v>
      </c>
    </row>
    <row r="22" spans="1:48">
      <c r="A22" s="9" t="s">
        <v>564</v>
      </c>
      <c r="H22" s="10" t="s">
        <v>565</v>
      </c>
      <c r="I22" s="76" t="s">
        <v>566</v>
      </c>
      <c r="N22" s="12">
        <v>206</v>
      </c>
      <c r="O22" s="13" t="s">
        <v>567</v>
      </c>
      <c r="P22" s="13" t="s">
        <v>369</v>
      </c>
      <c r="Q22" s="14" t="s">
        <v>352</v>
      </c>
      <c r="AE22" s="10" t="s">
        <v>568</v>
      </c>
      <c r="AF22" s="15">
        <v>3</v>
      </c>
      <c r="AH22" s="12">
        <v>18</v>
      </c>
      <c r="AI22" s="13" t="s">
        <v>365</v>
      </c>
      <c r="AJ22" s="13" t="s">
        <v>351</v>
      </c>
      <c r="AK22" s="13" t="s">
        <v>351</v>
      </c>
      <c r="AL22" s="13" t="s">
        <v>569</v>
      </c>
      <c r="AM22" s="14" t="s">
        <v>570</v>
      </c>
      <c r="AO22" s="12" t="s">
        <v>571</v>
      </c>
      <c r="AP22" s="13">
        <v>22</v>
      </c>
      <c r="AQ22" s="58" t="s">
        <v>572</v>
      </c>
      <c r="AR22" s="55" t="s">
        <v>571</v>
      </c>
      <c r="AV22" s="97">
        <f t="shared" si="0"/>
        <v>2005</v>
      </c>
    </row>
    <row r="23" spans="1:48">
      <c r="A23" s="9" t="s">
        <v>573</v>
      </c>
      <c r="H23" s="10" t="s">
        <v>574</v>
      </c>
      <c r="I23" s="76" t="s">
        <v>575</v>
      </c>
      <c r="N23" s="12">
        <v>207</v>
      </c>
      <c r="O23" s="13" t="s">
        <v>576</v>
      </c>
      <c r="P23" s="13" t="s">
        <v>369</v>
      </c>
      <c r="Q23" s="14" t="s">
        <v>352</v>
      </c>
      <c r="AE23" s="17" t="s">
        <v>577</v>
      </c>
      <c r="AF23" s="18">
        <v>4</v>
      </c>
      <c r="AH23" s="12">
        <v>27</v>
      </c>
      <c r="AI23" s="13" t="s">
        <v>578</v>
      </c>
      <c r="AJ23" s="13" t="s">
        <v>435</v>
      </c>
      <c r="AK23" s="13" t="s">
        <v>435</v>
      </c>
      <c r="AL23" s="13" t="s">
        <v>579</v>
      </c>
      <c r="AM23" s="14" t="s">
        <v>580</v>
      </c>
      <c r="AO23" s="12" t="s">
        <v>581</v>
      </c>
      <c r="AP23" s="13">
        <v>23</v>
      </c>
      <c r="AQ23" s="58" t="s">
        <v>582</v>
      </c>
      <c r="AR23" s="55" t="s">
        <v>581</v>
      </c>
    </row>
    <row r="24" spans="1:48">
      <c r="A24" s="9" t="s">
        <v>583</v>
      </c>
      <c r="H24" s="10" t="s">
        <v>584</v>
      </c>
      <c r="I24" s="76" t="s">
        <v>585</v>
      </c>
      <c r="N24" s="12">
        <v>208</v>
      </c>
      <c r="O24" s="13" t="s">
        <v>586</v>
      </c>
      <c r="P24" s="13" t="s">
        <v>369</v>
      </c>
      <c r="Q24" s="14" t="s">
        <v>352</v>
      </c>
      <c r="AH24" s="12">
        <v>19</v>
      </c>
      <c r="AI24" s="13" t="s">
        <v>587</v>
      </c>
      <c r="AJ24" s="13" t="s">
        <v>423</v>
      </c>
      <c r="AK24" s="13" t="s">
        <v>383</v>
      </c>
      <c r="AL24" s="13" t="s">
        <v>588</v>
      </c>
      <c r="AM24" s="14" t="s">
        <v>589</v>
      </c>
      <c r="AO24" s="12" t="s">
        <v>590</v>
      </c>
      <c r="AP24" s="13">
        <v>24</v>
      </c>
      <c r="AQ24" s="58">
        <v>200813</v>
      </c>
      <c r="AR24" s="55" t="str">
        <f>AO24</f>
        <v>FY 2008</v>
      </c>
    </row>
    <row r="25" spans="1:48">
      <c r="A25" s="9" t="s">
        <v>591</v>
      </c>
      <c r="H25" s="10" t="s">
        <v>592</v>
      </c>
      <c r="I25" s="76" t="s">
        <v>593</v>
      </c>
      <c r="N25" s="12">
        <v>209</v>
      </c>
      <c r="O25" s="13" t="s">
        <v>594</v>
      </c>
      <c r="P25" s="13" t="s">
        <v>369</v>
      </c>
      <c r="Q25" s="14" t="s">
        <v>352</v>
      </c>
      <c r="AH25" s="12">
        <v>28</v>
      </c>
      <c r="AI25" s="13" t="s">
        <v>595</v>
      </c>
      <c r="AJ25" s="13" t="s">
        <v>435</v>
      </c>
      <c r="AK25" s="13" t="s">
        <v>435</v>
      </c>
      <c r="AL25" s="13" t="s">
        <v>596</v>
      </c>
      <c r="AM25" s="14" t="s">
        <v>597</v>
      </c>
      <c r="AO25" s="12" t="s">
        <v>598</v>
      </c>
      <c r="AP25" s="13">
        <v>25</v>
      </c>
      <c r="AQ25" s="58">
        <v>200814</v>
      </c>
      <c r="AR25" s="55" t="str">
        <f>AO25</f>
        <v>YTD 2008</v>
      </c>
    </row>
    <row r="26" spans="1:48">
      <c r="A26" s="9" t="s">
        <v>599</v>
      </c>
      <c r="H26" s="10" t="s">
        <v>600</v>
      </c>
      <c r="I26" s="76" t="s">
        <v>601</v>
      </c>
      <c r="N26" s="12">
        <v>210</v>
      </c>
      <c r="O26" s="13" t="s">
        <v>602</v>
      </c>
      <c r="P26" s="13" t="s">
        <v>369</v>
      </c>
      <c r="Q26" s="14" t="s">
        <v>352</v>
      </c>
      <c r="AH26" s="12">
        <v>33</v>
      </c>
      <c r="AI26" s="13" t="s">
        <v>603</v>
      </c>
      <c r="AJ26" s="13" t="s">
        <v>398</v>
      </c>
      <c r="AK26" s="13" t="s">
        <v>398</v>
      </c>
      <c r="AL26" s="13" t="s">
        <v>604</v>
      </c>
      <c r="AM26" s="14" t="s">
        <v>605</v>
      </c>
      <c r="AO26" s="12" t="s">
        <v>606</v>
      </c>
      <c r="AP26" s="13">
        <v>26</v>
      </c>
      <c r="AQ26" s="58" t="s">
        <v>607</v>
      </c>
      <c r="AR26" s="55" t="s">
        <v>606</v>
      </c>
    </row>
    <row r="27" spans="1:48">
      <c r="A27" s="9" t="s">
        <v>608</v>
      </c>
      <c r="H27" s="10" t="s">
        <v>609</v>
      </c>
      <c r="I27" s="76" t="s">
        <v>610</v>
      </c>
      <c r="N27" s="12">
        <v>211</v>
      </c>
      <c r="O27" s="13" t="s">
        <v>611</v>
      </c>
      <c r="P27" s="13" t="s">
        <v>369</v>
      </c>
      <c r="Q27" s="14" t="s">
        <v>352</v>
      </c>
      <c r="AH27" s="12">
        <v>29</v>
      </c>
      <c r="AI27" s="13" t="s">
        <v>612</v>
      </c>
      <c r="AJ27" s="13" t="s">
        <v>435</v>
      </c>
      <c r="AK27" s="13" t="s">
        <v>435</v>
      </c>
      <c r="AL27" s="13" t="s">
        <v>613</v>
      </c>
      <c r="AM27" s="14" t="s">
        <v>614</v>
      </c>
      <c r="AO27" s="12" t="s">
        <v>615</v>
      </c>
      <c r="AP27" s="13">
        <v>27</v>
      </c>
      <c r="AQ27" s="58" t="s">
        <v>616</v>
      </c>
      <c r="AR27" s="55" t="s">
        <v>615</v>
      </c>
    </row>
    <row r="28" spans="1:48">
      <c r="A28" s="9" t="s">
        <v>617</v>
      </c>
      <c r="H28" s="10" t="s">
        <v>618</v>
      </c>
      <c r="I28" s="76" t="s">
        <v>619</v>
      </c>
      <c r="N28" s="12">
        <v>212</v>
      </c>
      <c r="O28" s="13" t="s">
        <v>620</v>
      </c>
      <c r="P28" s="13" t="s">
        <v>369</v>
      </c>
      <c r="Q28" s="14" t="s">
        <v>352</v>
      </c>
      <c r="AH28" s="12">
        <v>25</v>
      </c>
      <c r="AI28" s="13" t="s">
        <v>621</v>
      </c>
      <c r="AJ28" s="13" t="s">
        <v>369</v>
      </c>
      <c r="AK28" s="13" t="s">
        <v>369</v>
      </c>
      <c r="AL28" s="13" t="s">
        <v>622</v>
      </c>
      <c r="AM28" s="14" t="s">
        <v>623</v>
      </c>
      <c r="AO28" s="12" t="s">
        <v>624</v>
      </c>
      <c r="AP28" s="13">
        <v>28</v>
      </c>
      <c r="AQ28" s="58" t="s">
        <v>625</v>
      </c>
      <c r="AR28" s="55" t="s">
        <v>624</v>
      </c>
    </row>
    <row r="29" spans="1:48">
      <c r="A29" s="9" t="s">
        <v>626</v>
      </c>
      <c r="H29" s="10" t="s">
        <v>627</v>
      </c>
      <c r="I29" s="76" t="s">
        <v>628</v>
      </c>
      <c r="N29" s="12">
        <v>213</v>
      </c>
      <c r="O29" s="13" t="s">
        <v>629</v>
      </c>
      <c r="P29" s="13" t="s">
        <v>369</v>
      </c>
      <c r="Q29" s="14" t="s">
        <v>352</v>
      </c>
      <c r="AH29" s="12">
        <v>35</v>
      </c>
      <c r="AI29" s="13" t="s">
        <v>630</v>
      </c>
      <c r="AJ29" s="13" t="s">
        <v>423</v>
      </c>
      <c r="AK29" s="13" t="s">
        <v>383</v>
      </c>
      <c r="AL29" s="13" t="s">
        <v>631</v>
      </c>
      <c r="AM29" s="14" t="s">
        <v>632</v>
      </c>
      <c r="AO29" s="12" t="s">
        <v>633</v>
      </c>
      <c r="AP29" s="13">
        <v>29</v>
      </c>
      <c r="AQ29" s="58" t="s">
        <v>634</v>
      </c>
      <c r="AR29" s="55" t="s">
        <v>633</v>
      </c>
    </row>
    <row r="30" spans="1:48">
      <c r="A30" s="9" t="s">
        <v>635</v>
      </c>
      <c r="H30" s="10" t="s">
        <v>636</v>
      </c>
      <c r="I30" s="76" t="s">
        <v>637</v>
      </c>
      <c r="N30" s="12">
        <v>214</v>
      </c>
      <c r="O30" s="13" t="s">
        <v>638</v>
      </c>
      <c r="P30" s="13" t="s">
        <v>369</v>
      </c>
      <c r="Q30" s="14" t="s">
        <v>352</v>
      </c>
      <c r="AH30" s="12">
        <v>34</v>
      </c>
      <c r="AI30" s="13" t="s">
        <v>639</v>
      </c>
      <c r="AJ30" s="13" t="s">
        <v>202</v>
      </c>
      <c r="AK30" s="13" t="s">
        <v>202</v>
      </c>
      <c r="AL30" s="13" t="s">
        <v>640</v>
      </c>
      <c r="AM30" s="14" t="s">
        <v>641</v>
      </c>
      <c r="AO30" s="12" t="s">
        <v>642</v>
      </c>
      <c r="AP30" s="13">
        <v>30</v>
      </c>
      <c r="AQ30" s="58">
        <v>200913</v>
      </c>
      <c r="AR30" s="55" t="str">
        <f>AO30</f>
        <v>FY 2009</v>
      </c>
    </row>
    <row r="31" spans="1:48">
      <c r="A31" s="9" t="s">
        <v>643</v>
      </c>
      <c r="H31" s="10" t="s">
        <v>644</v>
      </c>
      <c r="I31" s="76" t="s">
        <v>645</v>
      </c>
      <c r="N31" s="12">
        <v>215</v>
      </c>
      <c r="O31" s="13" t="s">
        <v>646</v>
      </c>
      <c r="P31" s="13" t="s">
        <v>369</v>
      </c>
      <c r="Q31" s="14" t="s">
        <v>352</v>
      </c>
      <c r="AH31" s="12">
        <v>30</v>
      </c>
      <c r="AI31" s="13" t="s">
        <v>647</v>
      </c>
      <c r="AJ31" s="13" t="s">
        <v>435</v>
      </c>
      <c r="AK31" s="13" t="s">
        <v>435</v>
      </c>
      <c r="AL31" s="13" t="s">
        <v>648</v>
      </c>
      <c r="AM31" s="14" t="s">
        <v>649</v>
      </c>
      <c r="AO31" s="12" t="s">
        <v>650</v>
      </c>
      <c r="AP31" s="13">
        <v>31</v>
      </c>
      <c r="AQ31" s="58">
        <v>200914</v>
      </c>
      <c r="AR31" s="55" t="str">
        <f>AO31</f>
        <v>YTD 2009</v>
      </c>
    </row>
    <row r="32" spans="1:48">
      <c r="A32" s="9" t="s">
        <v>651</v>
      </c>
      <c r="H32" s="10" t="s">
        <v>652</v>
      </c>
      <c r="I32" s="76" t="s">
        <v>653</v>
      </c>
      <c r="N32" s="12">
        <v>301</v>
      </c>
      <c r="O32" s="13" t="s">
        <v>493</v>
      </c>
      <c r="P32" s="13" t="s">
        <v>398</v>
      </c>
      <c r="Q32" s="14" t="s">
        <v>398</v>
      </c>
      <c r="AH32" s="12">
        <v>228</v>
      </c>
      <c r="AI32" s="13" t="s">
        <v>654</v>
      </c>
      <c r="AJ32" s="13" t="s">
        <v>435</v>
      </c>
      <c r="AK32" s="13" t="s">
        <v>435</v>
      </c>
      <c r="AL32" s="13" t="s">
        <v>655</v>
      </c>
      <c r="AM32" s="14" t="s">
        <v>656</v>
      </c>
      <c r="AO32" s="12" t="s">
        <v>657</v>
      </c>
      <c r="AP32" s="13">
        <v>32</v>
      </c>
      <c r="AQ32" s="58" t="s">
        <v>658</v>
      </c>
      <c r="AR32" s="55" t="s">
        <v>657</v>
      </c>
    </row>
    <row r="33" spans="1:44">
      <c r="A33" s="9" t="s">
        <v>659</v>
      </c>
      <c r="H33" s="10" t="s">
        <v>660</v>
      </c>
      <c r="I33" s="76" t="s">
        <v>661</v>
      </c>
      <c r="N33" s="12">
        <v>302</v>
      </c>
      <c r="O33" s="13" t="s">
        <v>662</v>
      </c>
      <c r="P33" s="13" t="s">
        <v>398</v>
      </c>
      <c r="Q33" s="14" t="s">
        <v>398</v>
      </c>
      <c r="AH33" s="12">
        <v>32</v>
      </c>
      <c r="AI33" s="13" t="s">
        <v>663</v>
      </c>
      <c r="AJ33" s="13" t="s">
        <v>398</v>
      </c>
      <c r="AK33" s="13" t="s">
        <v>398</v>
      </c>
      <c r="AL33" s="13" t="s">
        <v>664</v>
      </c>
      <c r="AM33" s="14" t="s">
        <v>665</v>
      </c>
      <c r="AO33" s="12" t="s">
        <v>666</v>
      </c>
      <c r="AP33" s="13">
        <v>33</v>
      </c>
      <c r="AQ33" s="58" t="s">
        <v>667</v>
      </c>
      <c r="AR33" s="55" t="s">
        <v>666</v>
      </c>
    </row>
    <row r="34" spans="1:44">
      <c r="A34" s="9" t="s">
        <v>668</v>
      </c>
      <c r="H34" s="10" t="s">
        <v>669</v>
      </c>
      <c r="I34" s="76" t="s">
        <v>670</v>
      </c>
      <c r="N34" s="12">
        <v>303</v>
      </c>
      <c r="O34" s="13" t="s">
        <v>671</v>
      </c>
      <c r="P34" s="13" t="s">
        <v>398</v>
      </c>
      <c r="Q34" s="14" t="s">
        <v>398</v>
      </c>
      <c r="AH34" s="12">
        <v>22</v>
      </c>
      <c r="AI34" s="13" t="s">
        <v>521</v>
      </c>
      <c r="AJ34" s="13" t="s">
        <v>369</v>
      </c>
      <c r="AK34" s="13" t="s">
        <v>369</v>
      </c>
      <c r="AL34" s="13" t="s">
        <v>672</v>
      </c>
      <c r="AM34" s="14" t="s">
        <v>673</v>
      </c>
      <c r="AO34" s="12" t="s">
        <v>674</v>
      </c>
      <c r="AP34" s="13">
        <v>34</v>
      </c>
      <c r="AQ34" s="58" t="s">
        <v>675</v>
      </c>
      <c r="AR34" s="55" t="s">
        <v>674</v>
      </c>
    </row>
    <row r="35" spans="1:44">
      <c r="A35" s="9" t="s">
        <v>676</v>
      </c>
      <c r="H35" s="10" t="s">
        <v>677</v>
      </c>
      <c r="I35" s="76" t="s">
        <v>678</v>
      </c>
      <c r="N35" s="12">
        <v>304</v>
      </c>
      <c r="O35" s="13" t="s">
        <v>679</v>
      </c>
      <c r="P35" s="13" t="s">
        <v>398</v>
      </c>
      <c r="Q35" s="14" t="s">
        <v>398</v>
      </c>
      <c r="AH35" s="12">
        <v>20</v>
      </c>
      <c r="AI35" s="13" t="s">
        <v>680</v>
      </c>
      <c r="AJ35" s="13" t="s">
        <v>423</v>
      </c>
      <c r="AK35" s="13" t="s">
        <v>383</v>
      </c>
      <c r="AL35" s="13" t="s">
        <v>681</v>
      </c>
      <c r="AM35" s="14" t="s">
        <v>682</v>
      </c>
      <c r="AO35" s="12" t="s">
        <v>683</v>
      </c>
      <c r="AP35" s="13">
        <v>35</v>
      </c>
      <c r="AQ35" s="58" t="s">
        <v>684</v>
      </c>
      <c r="AR35" s="55" t="s">
        <v>683</v>
      </c>
    </row>
    <row r="36" spans="1:44">
      <c r="A36" s="9" t="s">
        <v>685</v>
      </c>
      <c r="H36" s="17" t="s">
        <v>686</v>
      </c>
      <c r="I36" s="77" t="s">
        <v>687</v>
      </c>
      <c r="N36" s="12">
        <v>305</v>
      </c>
      <c r="O36" s="13" t="s">
        <v>688</v>
      </c>
      <c r="P36" s="13" t="s">
        <v>398</v>
      </c>
      <c r="Q36" s="14" t="s">
        <v>398</v>
      </c>
      <c r="AH36" s="12">
        <v>17</v>
      </c>
      <c r="AI36" s="13" t="s">
        <v>689</v>
      </c>
      <c r="AJ36" s="13" t="s">
        <v>423</v>
      </c>
      <c r="AK36" s="13" t="s">
        <v>383</v>
      </c>
      <c r="AL36" s="13" t="s">
        <v>690</v>
      </c>
      <c r="AM36" s="14" t="s">
        <v>691</v>
      </c>
      <c r="AO36" s="12" t="s">
        <v>692</v>
      </c>
      <c r="AP36" s="13">
        <v>36</v>
      </c>
      <c r="AQ36" s="58">
        <v>201013</v>
      </c>
      <c r="AR36" s="55" t="str">
        <f>AO36</f>
        <v>FY 2010</v>
      </c>
    </row>
    <row r="37" spans="1:44">
      <c r="A37" s="9" t="s">
        <v>693</v>
      </c>
      <c r="N37" s="12">
        <v>306</v>
      </c>
      <c r="O37" s="13" t="s">
        <v>694</v>
      </c>
      <c r="P37" s="13" t="s">
        <v>398</v>
      </c>
      <c r="Q37" s="14" t="s">
        <v>398</v>
      </c>
      <c r="AH37" s="12">
        <v>112</v>
      </c>
      <c r="AI37" s="13" t="s">
        <v>662</v>
      </c>
      <c r="AJ37" s="13" t="s">
        <v>398</v>
      </c>
      <c r="AK37" s="13" t="s">
        <v>398</v>
      </c>
      <c r="AL37" s="13" t="s">
        <v>695</v>
      </c>
      <c r="AM37" s="14" t="s">
        <v>696</v>
      </c>
      <c r="AO37" s="12" t="s">
        <v>697</v>
      </c>
      <c r="AP37" s="13">
        <v>37</v>
      </c>
      <c r="AQ37" s="58">
        <v>201013</v>
      </c>
      <c r="AR37" s="55" t="str">
        <f>AO37</f>
        <v>FY 2020</v>
      </c>
    </row>
    <row r="38" spans="1:44">
      <c r="A38" s="16" t="s">
        <v>698</v>
      </c>
      <c r="N38" s="12">
        <v>307</v>
      </c>
      <c r="O38" s="13" t="s">
        <v>699</v>
      </c>
      <c r="P38" s="13" t="s">
        <v>398</v>
      </c>
      <c r="Q38" s="14" t="s">
        <v>398</v>
      </c>
      <c r="AH38" s="12">
        <v>43</v>
      </c>
      <c r="AI38" s="13" t="s">
        <v>700</v>
      </c>
      <c r="AJ38" s="13" t="s">
        <v>423</v>
      </c>
      <c r="AK38" s="13" t="s">
        <v>383</v>
      </c>
      <c r="AL38" s="13" t="s">
        <v>701</v>
      </c>
      <c r="AM38" s="14" t="s">
        <v>702</v>
      </c>
      <c r="AO38" s="12" t="s">
        <v>703</v>
      </c>
      <c r="AP38" s="13">
        <v>38</v>
      </c>
      <c r="AQ38" s="58">
        <v>201014</v>
      </c>
      <c r="AR38" s="55" t="str">
        <f>AO38</f>
        <v>YTD 2010</v>
      </c>
    </row>
    <row r="39" spans="1:44">
      <c r="N39" s="12">
        <v>308</v>
      </c>
      <c r="O39" s="13" t="s">
        <v>704</v>
      </c>
      <c r="P39" s="13" t="s">
        <v>398</v>
      </c>
      <c r="Q39" s="14" t="s">
        <v>398</v>
      </c>
      <c r="AH39" s="12">
        <v>37</v>
      </c>
      <c r="AI39" s="13" t="s">
        <v>705</v>
      </c>
      <c r="AJ39" s="13" t="s">
        <v>435</v>
      </c>
      <c r="AK39" s="13" t="s">
        <v>435</v>
      </c>
      <c r="AL39" s="13" t="s">
        <v>706</v>
      </c>
      <c r="AM39" s="14" t="s">
        <v>707</v>
      </c>
      <c r="AO39" s="12" t="s">
        <v>708</v>
      </c>
      <c r="AP39" s="13">
        <v>39</v>
      </c>
      <c r="AQ39" s="58" t="s">
        <v>709</v>
      </c>
      <c r="AR39" s="55" t="s">
        <v>708</v>
      </c>
    </row>
    <row r="40" spans="1:44">
      <c r="A40" s="37" t="s">
        <v>710</v>
      </c>
      <c r="N40" s="12">
        <v>309</v>
      </c>
      <c r="O40" s="13" t="s">
        <v>711</v>
      </c>
      <c r="P40" s="13" t="s">
        <v>398</v>
      </c>
      <c r="Q40" s="14" t="s">
        <v>398</v>
      </c>
      <c r="AH40" s="12">
        <v>49</v>
      </c>
      <c r="AI40" s="13" t="s">
        <v>712</v>
      </c>
      <c r="AJ40" s="13" t="s">
        <v>423</v>
      </c>
      <c r="AK40" s="13" t="s">
        <v>383</v>
      </c>
      <c r="AL40" s="13" t="s">
        <v>416</v>
      </c>
      <c r="AM40" s="14" t="s">
        <v>713</v>
      </c>
      <c r="AO40" s="12" t="s">
        <v>714</v>
      </c>
      <c r="AP40" s="13">
        <v>40</v>
      </c>
      <c r="AQ40" s="58" t="s">
        <v>715</v>
      </c>
      <c r="AR40" s="55" t="s">
        <v>714</v>
      </c>
    </row>
    <row r="41" spans="1:44">
      <c r="A41" s="11" t="s">
        <v>716</v>
      </c>
      <c r="N41" s="12">
        <v>310</v>
      </c>
      <c r="O41" s="13" t="s">
        <v>717</v>
      </c>
      <c r="P41" s="13" t="s">
        <v>398</v>
      </c>
      <c r="Q41" s="14" t="s">
        <v>398</v>
      </c>
      <c r="AH41" s="12">
        <v>53</v>
      </c>
      <c r="AI41" s="13" t="s">
        <v>718</v>
      </c>
      <c r="AJ41" s="13" t="s">
        <v>435</v>
      </c>
      <c r="AK41" s="13" t="s">
        <v>435</v>
      </c>
      <c r="AL41" s="13" t="s">
        <v>719</v>
      </c>
      <c r="AM41" s="14" t="s">
        <v>720</v>
      </c>
      <c r="AO41" s="12" t="s">
        <v>721</v>
      </c>
      <c r="AP41" s="13">
        <v>41</v>
      </c>
      <c r="AQ41" s="58" t="s">
        <v>722</v>
      </c>
      <c r="AR41" s="55" t="s">
        <v>721</v>
      </c>
    </row>
    <row r="42" spans="1:44">
      <c r="A42" s="9" t="s">
        <v>391</v>
      </c>
      <c r="N42" s="12">
        <v>311</v>
      </c>
      <c r="O42" s="13" t="s">
        <v>723</v>
      </c>
      <c r="P42" s="13" t="s">
        <v>398</v>
      </c>
      <c r="Q42" s="14" t="s">
        <v>398</v>
      </c>
      <c r="AH42" s="12">
        <v>36</v>
      </c>
      <c r="AI42" s="13" t="s">
        <v>724</v>
      </c>
      <c r="AJ42" s="13" t="s">
        <v>423</v>
      </c>
      <c r="AK42" s="13" t="s">
        <v>383</v>
      </c>
      <c r="AL42" s="13" t="s">
        <v>725</v>
      </c>
      <c r="AM42" s="14" t="s">
        <v>726</v>
      </c>
      <c r="AO42" s="12" t="s">
        <v>727</v>
      </c>
      <c r="AP42" s="13">
        <v>42</v>
      </c>
      <c r="AQ42" s="58" t="s">
        <v>728</v>
      </c>
      <c r="AR42" s="55" t="s">
        <v>727</v>
      </c>
    </row>
    <row r="43" spans="1:44">
      <c r="A43" s="9" t="s">
        <v>729</v>
      </c>
      <c r="N43" s="12">
        <v>312</v>
      </c>
      <c r="O43" s="13" t="s">
        <v>730</v>
      </c>
      <c r="P43" s="13" t="s">
        <v>398</v>
      </c>
      <c r="Q43" s="14" t="s">
        <v>398</v>
      </c>
      <c r="AH43" s="12">
        <v>205</v>
      </c>
      <c r="AI43" s="13" t="s">
        <v>731</v>
      </c>
      <c r="AJ43" s="13" t="s">
        <v>423</v>
      </c>
      <c r="AK43" s="13" t="s">
        <v>383</v>
      </c>
      <c r="AL43" s="13" t="s">
        <v>732</v>
      </c>
      <c r="AM43" s="14" t="s">
        <v>733</v>
      </c>
      <c r="AO43" s="12" t="s">
        <v>734</v>
      </c>
      <c r="AP43" s="13">
        <v>43</v>
      </c>
      <c r="AQ43" s="58">
        <v>201113</v>
      </c>
      <c r="AR43" s="55" t="str">
        <f>AO43</f>
        <v>FY 2011</v>
      </c>
    </row>
    <row r="44" spans="1:44">
      <c r="A44" s="16" t="s">
        <v>202</v>
      </c>
      <c r="N44" s="12">
        <v>313</v>
      </c>
      <c r="O44" s="13" t="s">
        <v>735</v>
      </c>
      <c r="P44" s="13" t="s">
        <v>398</v>
      </c>
      <c r="Q44" s="14" t="s">
        <v>398</v>
      </c>
      <c r="AH44" s="12">
        <v>40</v>
      </c>
      <c r="AI44" s="13" t="s">
        <v>736</v>
      </c>
      <c r="AJ44" s="13" t="s">
        <v>435</v>
      </c>
      <c r="AK44" s="13" t="s">
        <v>435</v>
      </c>
      <c r="AL44" s="13" t="s">
        <v>737</v>
      </c>
      <c r="AM44" s="14" t="s">
        <v>738</v>
      </c>
      <c r="AO44" s="12" t="s">
        <v>739</v>
      </c>
      <c r="AP44" s="13">
        <v>44</v>
      </c>
      <c r="AQ44" s="58">
        <v>201114</v>
      </c>
      <c r="AR44" s="55" t="str">
        <f>AO44</f>
        <v>YTD 2011</v>
      </c>
    </row>
    <row r="45" spans="1:44">
      <c r="N45" s="12">
        <v>314</v>
      </c>
      <c r="O45" s="13" t="s">
        <v>740</v>
      </c>
      <c r="P45" s="13" t="s">
        <v>398</v>
      </c>
      <c r="Q45" s="14" t="s">
        <v>398</v>
      </c>
      <c r="AH45" s="12">
        <v>41</v>
      </c>
      <c r="AI45" s="13" t="s">
        <v>671</v>
      </c>
      <c r="AJ45" s="13" t="s">
        <v>398</v>
      </c>
      <c r="AK45" s="13" t="s">
        <v>398</v>
      </c>
      <c r="AL45" s="13" t="s">
        <v>741</v>
      </c>
      <c r="AM45" s="14" t="s">
        <v>742</v>
      </c>
      <c r="AO45" s="12" t="s">
        <v>743</v>
      </c>
      <c r="AP45" s="13">
        <v>45</v>
      </c>
      <c r="AQ45" s="58" t="s">
        <v>744</v>
      </c>
      <c r="AR45" s="55" t="s">
        <v>743</v>
      </c>
    </row>
    <row r="46" spans="1:44">
      <c r="A46" s="5" t="s">
        <v>745</v>
      </c>
      <c r="N46" s="12">
        <v>315</v>
      </c>
      <c r="O46" s="13" t="s">
        <v>746</v>
      </c>
      <c r="P46" s="13" t="s">
        <v>398</v>
      </c>
      <c r="Q46" s="14" t="s">
        <v>398</v>
      </c>
      <c r="AH46" s="12">
        <v>52</v>
      </c>
      <c r="AI46" s="13" t="s">
        <v>747</v>
      </c>
      <c r="AJ46" s="13" t="s">
        <v>202</v>
      </c>
      <c r="AK46" s="13" t="s">
        <v>202</v>
      </c>
      <c r="AL46" s="13" t="s">
        <v>748</v>
      </c>
      <c r="AM46" s="14" t="s">
        <v>749</v>
      </c>
      <c r="AO46" s="12" t="s">
        <v>750</v>
      </c>
      <c r="AP46" s="13">
        <v>46</v>
      </c>
      <c r="AQ46" s="58" t="s">
        <v>751</v>
      </c>
      <c r="AR46" s="55" t="s">
        <v>750</v>
      </c>
    </row>
    <row r="47" spans="1:44">
      <c r="A47" s="26" t="s">
        <v>752</v>
      </c>
      <c r="N47" s="12">
        <v>316</v>
      </c>
      <c r="O47" s="13" t="s">
        <v>753</v>
      </c>
      <c r="P47" s="13" t="s">
        <v>398</v>
      </c>
      <c r="Q47" s="14" t="s">
        <v>398</v>
      </c>
      <c r="AH47" s="12">
        <v>38</v>
      </c>
      <c r="AI47" s="13" t="s">
        <v>754</v>
      </c>
      <c r="AJ47" s="13" t="s">
        <v>202</v>
      </c>
      <c r="AK47" s="13" t="s">
        <v>202</v>
      </c>
      <c r="AL47" s="13" t="s">
        <v>755</v>
      </c>
      <c r="AM47" s="14" t="s">
        <v>756</v>
      </c>
      <c r="AO47" s="12" t="s">
        <v>757</v>
      </c>
      <c r="AP47" s="13">
        <v>47</v>
      </c>
      <c r="AQ47" s="58" t="s">
        <v>758</v>
      </c>
      <c r="AR47" s="55" t="s">
        <v>757</v>
      </c>
    </row>
    <row r="48" spans="1:44">
      <c r="A48" s="26" t="s">
        <v>759</v>
      </c>
      <c r="N48" s="12">
        <v>401</v>
      </c>
      <c r="O48" s="13" t="s">
        <v>760</v>
      </c>
      <c r="P48" s="13" t="s">
        <v>435</v>
      </c>
      <c r="Q48" s="14" t="s">
        <v>435</v>
      </c>
      <c r="AH48" s="12">
        <v>47</v>
      </c>
      <c r="AI48" s="13" t="s">
        <v>761</v>
      </c>
      <c r="AJ48" s="13" t="s">
        <v>435</v>
      </c>
      <c r="AK48" s="13" t="s">
        <v>435</v>
      </c>
      <c r="AL48" s="13" t="s">
        <v>762</v>
      </c>
      <c r="AM48" s="14" t="s">
        <v>763</v>
      </c>
      <c r="AO48" s="12" t="s">
        <v>764</v>
      </c>
      <c r="AP48" s="13">
        <v>48</v>
      </c>
      <c r="AQ48" s="58" t="s">
        <v>765</v>
      </c>
      <c r="AR48" s="55" t="s">
        <v>764</v>
      </c>
    </row>
    <row r="49" spans="1:44">
      <c r="A49" s="26" t="s">
        <v>766</v>
      </c>
      <c r="N49" s="12">
        <v>402</v>
      </c>
      <c r="O49" s="13" t="s">
        <v>767</v>
      </c>
      <c r="P49" s="13" t="s">
        <v>435</v>
      </c>
      <c r="Q49" s="14" t="s">
        <v>435</v>
      </c>
      <c r="AH49" s="12">
        <v>48</v>
      </c>
      <c r="AI49" s="13" t="s">
        <v>768</v>
      </c>
      <c r="AJ49" s="13" t="s">
        <v>423</v>
      </c>
      <c r="AK49" s="13" t="s">
        <v>383</v>
      </c>
      <c r="AL49" s="13" t="s">
        <v>769</v>
      </c>
      <c r="AM49" s="14" t="s">
        <v>770</v>
      </c>
      <c r="AO49" s="12" t="s">
        <v>771</v>
      </c>
      <c r="AP49" s="13">
        <v>49</v>
      </c>
      <c r="AQ49" s="58">
        <v>201213</v>
      </c>
      <c r="AR49" s="55" t="str">
        <f>AO49</f>
        <v>FY 2012</v>
      </c>
    </row>
    <row r="50" spans="1:44">
      <c r="A50" s="26" t="s">
        <v>772</v>
      </c>
      <c r="N50" s="12">
        <v>403</v>
      </c>
      <c r="O50" s="13" t="s">
        <v>773</v>
      </c>
      <c r="P50" s="13" t="s">
        <v>435</v>
      </c>
      <c r="Q50" s="14" t="s">
        <v>435</v>
      </c>
      <c r="AH50" s="12">
        <v>44</v>
      </c>
      <c r="AI50" s="13" t="s">
        <v>774</v>
      </c>
      <c r="AJ50" s="13" t="s">
        <v>423</v>
      </c>
      <c r="AK50" s="13" t="s">
        <v>383</v>
      </c>
      <c r="AL50" s="13" t="s">
        <v>775</v>
      </c>
      <c r="AM50" s="14" t="s">
        <v>776</v>
      </c>
      <c r="AO50" s="12" t="s">
        <v>777</v>
      </c>
      <c r="AP50" s="13">
        <v>50</v>
      </c>
      <c r="AQ50" s="58">
        <v>201214</v>
      </c>
      <c r="AR50" s="55" t="str">
        <f>AO50</f>
        <v>YTD 2012</v>
      </c>
    </row>
    <row r="51" spans="1:44">
      <c r="A51" s="26" t="s">
        <v>778</v>
      </c>
      <c r="N51" s="12">
        <v>404</v>
      </c>
      <c r="O51" s="13" t="s">
        <v>779</v>
      </c>
      <c r="P51" s="13" t="s">
        <v>435</v>
      </c>
      <c r="Q51" s="14" t="s">
        <v>435</v>
      </c>
      <c r="AH51" s="12">
        <v>45</v>
      </c>
      <c r="AI51" s="13" t="s">
        <v>774</v>
      </c>
      <c r="AJ51" s="13" t="s">
        <v>423</v>
      </c>
      <c r="AK51" s="13" t="s">
        <v>383</v>
      </c>
      <c r="AL51" s="13" t="s">
        <v>780</v>
      </c>
      <c r="AM51" s="14" t="s">
        <v>781</v>
      </c>
      <c r="AO51" s="12" t="s">
        <v>782</v>
      </c>
      <c r="AP51" s="13">
        <v>51</v>
      </c>
      <c r="AQ51" s="58" t="s">
        <v>783</v>
      </c>
      <c r="AR51" s="55" t="s">
        <v>782</v>
      </c>
    </row>
    <row r="52" spans="1:44">
      <c r="A52" s="26" t="s">
        <v>784</v>
      </c>
      <c r="N52" s="12">
        <v>405</v>
      </c>
      <c r="O52" s="13" t="s">
        <v>785</v>
      </c>
      <c r="P52" s="13" t="s">
        <v>435</v>
      </c>
      <c r="Q52" s="14" t="s">
        <v>435</v>
      </c>
      <c r="AH52" s="12">
        <v>46</v>
      </c>
      <c r="AI52" s="13" t="s">
        <v>786</v>
      </c>
      <c r="AJ52" s="13" t="s">
        <v>397</v>
      </c>
      <c r="AK52" s="13" t="s">
        <v>398</v>
      </c>
      <c r="AL52" s="13" t="s">
        <v>787</v>
      </c>
      <c r="AM52" s="14" t="s">
        <v>788</v>
      </c>
      <c r="AO52" s="12" t="s">
        <v>789</v>
      </c>
      <c r="AP52" s="13">
        <v>52</v>
      </c>
      <c r="AQ52" s="58" t="s">
        <v>790</v>
      </c>
      <c r="AR52" s="55" t="s">
        <v>789</v>
      </c>
    </row>
    <row r="53" spans="1:44">
      <c r="A53" s="27" t="s">
        <v>202</v>
      </c>
      <c r="N53" s="12">
        <v>406</v>
      </c>
      <c r="O53" s="13" t="s">
        <v>791</v>
      </c>
      <c r="P53" s="13" t="s">
        <v>435</v>
      </c>
      <c r="Q53" s="14" t="s">
        <v>435</v>
      </c>
      <c r="AH53" s="12">
        <v>50</v>
      </c>
      <c r="AI53" s="13" t="s">
        <v>792</v>
      </c>
      <c r="AJ53" s="13" t="s">
        <v>435</v>
      </c>
      <c r="AK53" s="13" t="s">
        <v>435</v>
      </c>
      <c r="AL53" s="13" t="s">
        <v>793</v>
      </c>
      <c r="AM53" s="14" t="s">
        <v>794</v>
      </c>
      <c r="AO53" s="12" t="s">
        <v>795</v>
      </c>
      <c r="AP53" s="13">
        <v>53</v>
      </c>
      <c r="AQ53" s="58" t="s">
        <v>796</v>
      </c>
      <c r="AR53" s="55" t="s">
        <v>795</v>
      </c>
    </row>
    <row r="54" spans="1:44">
      <c r="N54" s="12">
        <v>407</v>
      </c>
      <c r="O54" s="13" t="s">
        <v>797</v>
      </c>
      <c r="P54" s="13" t="s">
        <v>435</v>
      </c>
      <c r="Q54" s="14" t="s">
        <v>435</v>
      </c>
      <c r="AH54" s="12">
        <v>42</v>
      </c>
      <c r="AI54" s="13" t="s">
        <v>798</v>
      </c>
      <c r="AJ54" s="13" t="s">
        <v>423</v>
      </c>
      <c r="AK54" s="13" t="s">
        <v>383</v>
      </c>
      <c r="AL54" s="13" t="s">
        <v>799</v>
      </c>
      <c r="AM54" s="14" t="s">
        <v>800</v>
      </c>
      <c r="AO54" s="12" t="s">
        <v>801</v>
      </c>
      <c r="AP54" s="13">
        <v>54</v>
      </c>
      <c r="AQ54" s="58" t="s">
        <v>802</v>
      </c>
      <c r="AR54" s="55" t="s">
        <v>801</v>
      </c>
    </row>
    <row r="55" spans="1:44">
      <c r="A55" s="37" t="s">
        <v>5</v>
      </c>
      <c r="N55" s="12">
        <v>408</v>
      </c>
      <c r="O55" s="13" t="s">
        <v>803</v>
      </c>
      <c r="P55" s="13" t="s">
        <v>435</v>
      </c>
      <c r="Q55" s="14" t="s">
        <v>435</v>
      </c>
      <c r="AH55" s="12">
        <v>238</v>
      </c>
      <c r="AI55" s="13" t="s">
        <v>804</v>
      </c>
      <c r="AJ55" s="13" t="s">
        <v>369</v>
      </c>
      <c r="AK55" s="13" t="s">
        <v>369</v>
      </c>
      <c r="AL55" s="13" t="s">
        <v>805</v>
      </c>
      <c r="AM55" s="14" t="s">
        <v>806</v>
      </c>
      <c r="AO55" s="12" t="s">
        <v>807</v>
      </c>
      <c r="AP55" s="13">
        <v>55</v>
      </c>
      <c r="AQ55" s="58">
        <v>201313</v>
      </c>
      <c r="AR55" s="55" t="str">
        <f>AO55</f>
        <v>FY 2013</v>
      </c>
    </row>
    <row r="56" spans="1:44">
      <c r="A56" s="21" t="s">
        <v>808</v>
      </c>
      <c r="N56" s="12">
        <v>409</v>
      </c>
      <c r="O56" s="13" t="s">
        <v>705</v>
      </c>
      <c r="P56" s="13" t="s">
        <v>435</v>
      </c>
      <c r="Q56" s="14" t="s">
        <v>435</v>
      </c>
      <c r="AH56" s="12">
        <v>51</v>
      </c>
      <c r="AI56" s="13" t="s">
        <v>809</v>
      </c>
      <c r="AJ56" s="13" t="s">
        <v>435</v>
      </c>
      <c r="AK56" s="13" t="s">
        <v>435</v>
      </c>
      <c r="AL56" s="13" t="s">
        <v>810</v>
      </c>
      <c r="AM56" s="14" t="s">
        <v>811</v>
      </c>
      <c r="AO56" s="12" t="s">
        <v>812</v>
      </c>
      <c r="AP56" s="13">
        <v>56</v>
      </c>
      <c r="AQ56" s="58">
        <v>201314</v>
      </c>
      <c r="AR56" s="55" t="str">
        <f>AO56</f>
        <v>YTD 2013</v>
      </c>
    </row>
    <row r="57" spans="1:44">
      <c r="A57" s="9" t="s">
        <v>813</v>
      </c>
      <c r="N57" s="12">
        <v>410</v>
      </c>
      <c r="O57" s="13" t="s">
        <v>814</v>
      </c>
      <c r="P57" s="13" t="s">
        <v>435</v>
      </c>
      <c r="Q57" s="14" t="s">
        <v>435</v>
      </c>
      <c r="AH57" s="12">
        <v>54</v>
      </c>
      <c r="AI57" s="13" t="s">
        <v>815</v>
      </c>
      <c r="AJ57" s="13" t="s">
        <v>351</v>
      </c>
      <c r="AK57" s="13" t="s">
        <v>351</v>
      </c>
      <c r="AL57" s="13" t="s">
        <v>816</v>
      </c>
      <c r="AM57" s="14" t="s">
        <v>817</v>
      </c>
      <c r="AO57" s="12" t="s">
        <v>818</v>
      </c>
      <c r="AP57" s="13">
        <v>57</v>
      </c>
      <c r="AQ57" s="58" t="s">
        <v>819</v>
      </c>
      <c r="AR57" s="55" t="s">
        <v>818</v>
      </c>
    </row>
    <row r="58" spans="1:44">
      <c r="A58" s="9" t="s">
        <v>820</v>
      </c>
      <c r="N58" s="12">
        <v>411</v>
      </c>
      <c r="O58" s="13" t="s">
        <v>821</v>
      </c>
      <c r="P58" s="13" t="s">
        <v>435</v>
      </c>
      <c r="Q58" s="14" t="s">
        <v>435</v>
      </c>
      <c r="AH58" s="12">
        <v>55</v>
      </c>
      <c r="AI58" s="13" t="s">
        <v>530</v>
      </c>
      <c r="AJ58" s="13" t="s">
        <v>369</v>
      </c>
      <c r="AK58" s="13" t="s">
        <v>369</v>
      </c>
      <c r="AL58" s="13" t="s">
        <v>822</v>
      </c>
      <c r="AM58" s="14" t="s">
        <v>823</v>
      </c>
      <c r="AO58" s="12" t="s">
        <v>824</v>
      </c>
      <c r="AP58" s="13">
        <v>58</v>
      </c>
      <c r="AQ58" s="58" t="s">
        <v>825</v>
      </c>
      <c r="AR58" s="55" t="s">
        <v>824</v>
      </c>
    </row>
    <row r="59" spans="1:44">
      <c r="A59" s="9" t="s">
        <v>826</v>
      </c>
      <c r="N59" s="12">
        <v>412</v>
      </c>
      <c r="O59" s="13" t="s">
        <v>647</v>
      </c>
      <c r="P59" s="13" t="s">
        <v>435</v>
      </c>
      <c r="Q59" s="14" t="s">
        <v>435</v>
      </c>
      <c r="AH59" s="12">
        <v>59</v>
      </c>
      <c r="AI59" s="13" t="s">
        <v>540</v>
      </c>
      <c r="AJ59" s="13" t="s">
        <v>369</v>
      </c>
      <c r="AK59" s="13" t="s">
        <v>369</v>
      </c>
      <c r="AL59" s="13" t="s">
        <v>827</v>
      </c>
      <c r="AM59" s="14" t="s">
        <v>828</v>
      </c>
      <c r="AO59" s="12" t="s">
        <v>829</v>
      </c>
      <c r="AP59" s="13">
        <v>59</v>
      </c>
      <c r="AQ59" s="58" t="s">
        <v>830</v>
      </c>
      <c r="AR59" s="55" t="s">
        <v>829</v>
      </c>
    </row>
    <row r="60" spans="1:44">
      <c r="A60" s="9" t="s">
        <v>831</v>
      </c>
      <c r="N60" s="12">
        <v>413</v>
      </c>
      <c r="O60" s="13" t="s">
        <v>466</v>
      </c>
      <c r="P60" s="13" t="s">
        <v>435</v>
      </c>
      <c r="Q60" s="14" t="s">
        <v>435</v>
      </c>
      <c r="AH60" s="12">
        <v>57</v>
      </c>
      <c r="AI60" s="13" t="s">
        <v>832</v>
      </c>
      <c r="AJ60" s="13" t="s">
        <v>423</v>
      </c>
      <c r="AK60" s="13" t="s">
        <v>383</v>
      </c>
      <c r="AL60" s="13" t="s">
        <v>833</v>
      </c>
      <c r="AM60" s="14" t="s">
        <v>834</v>
      </c>
      <c r="AO60" s="12" t="s">
        <v>835</v>
      </c>
      <c r="AP60" s="13">
        <v>60</v>
      </c>
      <c r="AQ60" s="58" t="s">
        <v>836</v>
      </c>
      <c r="AR60" s="55" t="s">
        <v>835</v>
      </c>
    </row>
    <row r="61" spans="1:44">
      <c r="A61" s="9" t="s">
        <v>837</v>
      </c>
      <c r="N61" s="12">
        <v>414</v>
      </c>
      <c r="O61" s="13" t="s">
        <v>838</v>
      </c>
      <c r="P61" s="13" t="s">
        <v>435</v>
      </c>
      <c r="Q61" s="14" t="s">
        <v>435</v>
      </c>
      <c r="AH61" s="12">
        <v>58</v>
      </c>
      <c r="AI61" s="13" t="s">
        <v>839</v>
      </c>
      <c r="AJ61" s="13" t="s">
        <v>435</v>
      </c>
      <c r="AK61" s="13" t="s">
        <v>435</v>
      </c>
      <c r="AL61" s="13" t="s">
        <v>840</v>
      </c>
      <c r="AM61" s="14" t="s">
        <v>841</v>
      </c>
      <c r="AO61" s="12" t="s">
        <v>842</v>
      </c>
      <c r="AP61" s="13">
        <v>61</v>
      </c>
      <c r="AQ61" s="58">
        <v>201413</v>
      </c>
      <c r="AR61" s="55" t="str">
        <f>AO61</f>
        <v>FY 2014</v>
      </c>
    </row>
    <row r="62" spans="1:44">
      <c r="A62" s="9" t="s">
        <v>843</v>
      </c>
      <c r="N62" s="12">
        <v>415</v>
      </c>
      <c r="O62" s="13" t="s">
        <v>844</v>
      </c>
      <c r="P62" s="13" t="s">
        <v>435</v>
      </c>
      <c r="Q62" s="14" t="s">
        <v>435</v>
      </c>
      <c r="AH62" s="12">
        <v>60</v>
      </c>
      <c r="AI62" s="13" t="s">
        <v>845</v>
      </c>
      <c r="AJ62" s="13" t="s">
        <v>435</v>
      </c>
      <c r="AK62" s="13" t="s">
        <v>435</v>
      </c>
      <c r="AL62" s="13" t="s">
        <v>846</v>
      </c>
      <c r="AM62" s="14" t="s">
        <v>847</v>
      </c>
      <c r="AO62" s="12" t="s">
        <v>848</v>
      </c>
      <c r="AP62" s="13">
        <v>62</v>
      </c>
      <c r="AQ62" s="58">
        <v>201414</v>
      </c>
      <c r="AR62" s="55" t="str">
        <f>AO62</f>
        <v>YTD 2014</v>
      </c>
    </row>
    <row r="63" spans="1:44">
      <c r="A63" s="9" t="s">
        <v>849</v>
      </c>
      <c r="N63" s="22">
        <v>501</v>
      </c>
      <c r="O63" s="23" t="s">
        <v>202</v>
      </c>
      <c r="P63" s="23"/>
      <c r="Q63" s="25"/>
      <c r="AH63" s="12">
        <v>62</v>
      </c>
      <c r="AI63" s="13" t="s">
        <v>850</v>
      </c>
      <c r="AJ63" s="13" t="s">
        <v>435</v>
      </c>
      <c r="AK63" s="13" t="s">
        <v>435</v>
      </c>
      <c r="AL63" s="13" t="s">
        <v>851</v>
      </c>
      <c r="AM63" s="14" t="s">
        <v>852</v>
      </c>
      <c r="AO63" s="12" t="s">
        <v>853</v>
      </c>
      <c r="AP63" s="13">
        <v>63</v>
      </c>
      <c r="AQ63" s="58" t="s">
        <v>854</v>
      </c>
      <c r="AR63" s="55" t="s">
        <v>853</v>
      </c>
    </row>
    <row r="64" spans="1:44">
      <c r="A64" s="9" t="s">
        <v>855</v>
      </c>
      <c r="AH64" s="12">
        <v>63</v>
      </c>
      <c r="AI64" s="13" t="s">
        <v>856</v>
      </c>
      <c r="AJ64" s="13" t="s">
        <v>382</v>
      </c>
      <c r="AK64" s="13" t="s">
        <v>383</v>
      </c>
      <c r="AL64" s="13" t="s">
        <v>857</v>
      </c>
      <c r="AM64" s="14" t="s">
        <v>858</v>
      </c>
      <c r="AO64" s="12" t="s">
        <v>859</v>
      </c>
      <c r="AP64" s="13">
        <v>64</v>
      </c>
      <c r="AQ64" s="58" t="s">
        <v>860</v>
      </c>
      <c r="AR64" s="55" t="s">
        <v>859</v>
      </c>
    </row>
    <row r="65" spans="1:44">
      <c r="A65" s="9" t="s">
        <v>861</v>
      </c>
      <c r="AH65" s="12">
        <v>192</v>
      </c>
      <c r="AI65" s="13" t="s">
        <v>862</v>
      </c>
      <c r="AJ65" s="13" t="s">
        <v>435</v>
      </c>
      <c r="AK65" s="13" t="s">
        <v>435</v>
      </c>
      <c r="AL65" s="13" t="s">
        <v>863</v>
      </c>
      <c r="AM65" s="14" t="s">
        <v>864</v>
      </c>
      <c r="AO65" s="12" t="s">
        <v>865</v>
      </c>
      <c r="AP65" s="13">
        <v>65</v>
      </c>
      <c r="AQ65" s="58" t="s">
        <v>866</v>
      </c>
      <c r="AR65" s="55" t="s">
        <v>865</v>
      </c>
    </row>
    <row r="66" spans="1:44">
      <c r="A66" s="9" t="s">
        <v>867</v>
      </c>
      <c r="AH66" s="12">
        <v>84</v>
      </c>
      <c r="AI66" s="13" t="s">
        <v>868</v>
      </c>
      <c r="AJ66" s="13" t="s">
        <v>423</v>
      </c>
      <c r="AK66" s="13" t="s">
        <v>383</v>
      </c>
      <c r="AL66" s="13" t="s">
        <v>869</v>
      </c>
      <c r="AM66" s="14" t="s">
        <v>870</v>
      </c>
      <c r="AO66" s="12" t="s">
        <v>871</v>
      </c>
      <c r="AP66" s="13">
        <v>66</v>
      </c>
      <c r="AQ66" s="58" t="s">
        <v>872</v>
      </c>
      <c r="AR66" s="55" t="s">
        <v>871</v>
      </c>
    </row>
    <row r="67" spans="1:44">
      <c r="A67" s="16" t="s">
        <v>873</v>
      </c>
      <c r="AH67" s="12">
        <v>64</v>
      </c>
      <c r="AI67" s="13" t="s">
        <v>874</v>
      </c>
      <c r="AJ67" s="13" t="s">
        <v>423</v>
      </c>
      <c r="AK67" s="13" t="s">
        <v>383</v>
      </c>
      <c r="AL67" s="13" t="s">
        <v>875</v>
      </c>
      <c r="AM67" s="14" t="s">
        <v>876</v>
      </c>
      <c r="AO67" s="12" t="s">
        <v>877</v>
      </c>
      <c r="AP67" s="13">
        <v>67</v>
      </c>
      <c r="AQ67" s="58">
        <v>201513</v>
      </c>
      <c r="AR67" s="55" t="str">
        <f>AO67</f>
        <v>FY 2015</v>
      </c>
    </row>
    <row r="68" spans="1:44">
      <c r="AH68" s="12">
        <v>67</v>
      </c>
      <c r="AI68" s="13" t="s">
        <v>379</v>
      </c>
      <c r="AJ68" s="13" t="s">
        <v>351</v>
      </c>
      <c r="AK68" s="13" t="s">
        <v>351</v>
      </c>
      <c r="AL68" s="13" t="s">
        <v>878</v>
      </c>
      <c r="AM68" s="14" t="s">
        <v>879</v>
      </c>
      <c r="AO68" s="12" t="s">
        <v>880</v>
      </c>
      <c r="AP68" s="13">
        <v>68</v>
      </c>
      <c r="AQ68" s="58">
        <v>201514</v>
      </c>
      <c r="AR68" s="55" t="str">
        <f>AO68</f>
        <v>YTD 2015</v>
      </c>
    </row>
    <row r="69" spans="1:44">
      <c r="AH69" s="12">
        <v>68</v>
      </c>
      <c r="AI69" s="13" t="s">
        <v>881</v>
      </c>
      <c r="AJ69" s="13" t="s">
        <v>423</v>
      </c>
      <c r="AK69" s="13" t="s">
        <v>383</v>
      </c>
      <c r="AL69" s="13" t="s">
        <v>882</v>
      </c>
      <c r="AM69" s="14" t="s">
        <v>883</v>
      </c>
      <c r="AO69" s="12" t="s">
        <v>884</v>
      </c>
      <c r="AP69" s="13">
        <v>69</v>
      </c>
      <c r="AQ69" s="58" t="s">
        <v>885</v>
      </c>
      <c r="AR69" s="55" t="s">
        <v>884</v>
      </c>
    </row>
    <row r="70" spans="1:44">
      <c r="AH70" s="12">
        <v>73</v>
      </c>
      <c r="AI70" s="13" t="s">
        <v>886</v>
      </c>
      <c r="AJ70" s="13" t="s">
        <v>202</v>
      </c>
      <c r="AK70" s="13" t="s">
        <v>202</v>
      </c>
      <c r="AL70" s="13" t="s">
        <v>887</v>
      </c>
      <c r="AM70" s="14" t="s">
        <v>888</v>
      </c>
      <c r="AO70" s="12" t="s">
        <v>889</v>
      </c>
      <c r="AP70" s="13">
        <v>70</v>
      </c>
      <c r="AQ70" s="58" t="s">
        <v>890</v>
      </c>
      <c r="AR70" s="55" t="s">
        <v>889</v>
      </c>
    </row>
    <row r="71" spans="1:44">
      <c r="AH71" s="12">
        <v>71</v>
      </c>
      <c r="AI71" s="13" t="s">
        <v>891</v>
      </c>
      <c r="AJ71" s="13" t="s">
        <v>435</v>
      </c>
      <c r="AK71" s="13" t="s">
        <v>435</v>
      </c>
      <c r="AL71" s="13" t="s">
        <v>892</v>
      </c>
      <c r="AM71" s="14" t="s">
        <v>893</v>
      </c>
      <c r="AO71" s="12" t="s">
        <v>894</v>
      </c>
      <c r="AP71" s="13">
        <v>71</v>
      </c>
      <c r="AQ71" s="58" t="s">
        <v>895</v>
      </c>
      <c r="AR71" s="55" t="s">
        <v>894</v>
      </c>
    </row>
    <row r="72" spans="1:44">
      <c r="AH72" s="12">
        <v>70</v>
      </c>
      <c r="AI72" s="13" t="s">
        <v>896</v>
      </c>
      <c r="AJ72" s="13" t="s">
        <v>397</v>
      </c>
      <c r="AK72" s="13" t="s">
        <v>398</v>
      </c>
      <c r="AL72" s="13" t="s">
        <v>897</v>
      </c>
      <c r="AM72" s="14" t="s">
        <v>898</v>
      </c>
      <c r="AO72" s="12" t="s">
        <v>899</v>
      </c>
      <c r="AP72" s="13">
        <v>72</v>
      </c>
      <c r="AQ72" s="58" t="s">
        <v>900</v>
      </c>
      <c r="AR72" s="55" t="s">
        <v>899</v>
      </c>
    </row>
    <row r="73" spans="1:44">
      <c r="AH73" s="12">
        <v>69</v>
      </c>
      <c r="AI73" s="13" t="s">
        <v>394</v>
      </c>
      <c r="AJ73" s="13" t="s">
        <v>351</v>
      </c>
      <c r="AK73" s="13" t="s">
        <v>351</v>
      </c>
      <c r="AL73" s="13" t="s">
        <v>901</v>
      </c>
      <c r="AM73" s="14" t="s">
        <v>902</v>
      </c>
      <c r="AO73" s="12" t="s">
        <v>903</v>
      </c>
      <c r="AP73" s="13">
        <v>73</v>
      </c>
      <c r="AQ73" s="58">
        <v>201613</v>
      </c>
      <c r="AR73" s="55" t="str">
        <f>AO73</f>
        <v>FY 2016</v>
      </c>
    </row>
    <row r="74" spans="1:44">
      <c r="AH74" s="12">
        <v>72</v>
      </c>
      <c r="AI74" s="13" t="s">
        <v>409</v>
      </c>
      <c r="AJ74" s="13" t="s">
        <v>351</v>
      </c>
      <c r="AK74" s="13" t="s">
        <v>351</v>
      </c>
      <c r="AL74" s="13" t="s">
        <v>904</v>
      </c>
      <c r="AM74" s="14" t="s">
        <v>905</v>
      </c>
      <c r="AO74" s="12" t="s">
        <v>906</v>
      </c>
      <c r="AP74" s="13">
        <v>74</v>
      </c>
      <c r="AQ74" s="58">
        <v>201614</v>
      </c>
      <c r="AR74" s="55" t="str">
        <f>AO74</f>
        <v>YTD 2016</v>
      </c>
    </row>
    <row r="75" spans="1:44">
      <c r="AH75" s="12">
        <v>89</v>
      </c>
      <c r="AI75" s="13" t="s">
        <v>907</v>
      </c>
      <c r="AJ75" s="13" t="s">
        <v>435</v>
      </c>
      <c r="AK75" s="13" t="s">
        <v>435</v>
      </c>
      <c r="AL75" s="13" t="s">
        <v>908</v>
      </c>
      <c r="AM75" s="14" t="s">
        <v>909</v>
      </c>
      <c r="AO75" s="12" t="s">
        <v>910</v>
      </c>
      <c r="AP75" s="13">
        <v>75</v>
      </c>
      <c r="AQ75" s="58" t="s">
        <v>911</v>
      </c>
      <c r="AR75" s="55" t="s">
        <v>910</v>
      </c>
    </row>
    <row r="76" spans="1:44">
      <c r="AH76" s="12">
        <v>176</v>
      </c>
      <c r="AI76" s="13" t="s">
        <v>912</v>
      </c>
      <c r="AJ76" s="13" t="s">
        <v>397</v>
      </c>
      <c r="AK76" s="13" t="s">
        <v>398</v>
      </c>
      <c r="AL76" s="13" t="s">
        <v>913</v>
      </c>
      <c r="AM76" s="14" t="s">
        <v>914</v>
      </c>
      <c r="AO76" s="12" t="s">
        <v>915</v>
      </c>
      <c r="AP76" s="13">
        <v>76</v>
      </c>
      <c r="AQ76" s="58" t="s">
        <v>916</v>
      </c>
      <c r="AR76" s="55" t="s">
        <v>915</v>
      </c>
    </row>
    <row r="77" spans="1:44">
      <c r="AH77" s="12">
        <v>12</v>
      </c>
      <c r="AI77" s="13" t="s">
        <v>917</v>
      </c>
      <c r="AJ77" s="13" t="s">
        <v>423</v>
      </c>
      <c r="AK77" s="13" t="s">
        <v>383</v>
      </c>
      <c r="AL77" s="13" t="s">
        <v>918</v>
      </c>
      <c r="AM77" s="14" t="s">
        <v>919</v>
      </c>
      <c r="AO77" s="12" t="s">
        <v>920</v>
      </c>
      <c r="AP77" s="13">
        <v>77</v>
      </c>
      <c r="AQ77" s="58" t="s">
        <v>921</v>
      </c>
      <c r="AR77" s="55" t="s">
        <v>920</v>
      </c>
    </row>
    <row r="78" spans="1:44">
      <c r="AH78" s="12">
        <v>75</v>
      </c>
      <c r="AI78" s="13" t="s">
        <v>922</v>
      </c>
      <c r="AJ78" s="13" t="s">
        <v>423</v>
      </c>
      <c r="AK78" s="13" t="s">
        <v>383</v>
      </c>
      <c r="AL78" s="13" t="s">
        <v>923</v>
      </c>
      <c r="AM78" s="14" t="s">
        <v>924</v>
      </c>
      <c r="AO78" s="12" t="s">
        <v>925</v>
      </c>
      <c r="AP78" s="13">
        <v>78</v>
      </c>
      <c r="AQ78" s="58" t="s">
        <v>926</v>
      </c>
      <c r="AR78" s="55" t="s">
        <v>925</v>
      </c>
    </row>
    <row r="79" spans="1:44">
      <c r="AH79" s="12">
        <v>82</v>
      </c>
      <c r="AI79" s="13" t="s">
        <v>927</v>
      </c>
      <c r="AJ79" s="13" t="s">
        <v>423</v>
      </c>
      <c r="AK79" s="13" t="s">
        <v>383</v>
      </c>
      <c r="AL79" s="13" t="s">
        <v>928</v>
      </c>
      <c r="AM79" s="14" t="s">
        <v>929</v>
      </c>
      <c r="AO79" s="12" t="s">
        <v>930</v>
      </c>
      <c r="AP79" s="13">
        <v>79</v>
      </c>
      <c r="AQ79" s="58">
        <v>201713</v>
      </c>
      <c r="AR79" s="55" t="str">
        <f>AO79</f>
        <v>FY 2017</v>
      </c>
    </row>
    <row r="80" spans="1:44">
      <c r="AH80" s="12">
        <v>77</v>
      </c>
      <c r="AI80" s="13" t="s">
        <v>931</v>
      </c>
      <c r="AJ80" s="13" t="s">
        <v>369</v>
      </c>
      <c r="AK80" s="13" t="s">
        <v>369</v>
      </c>
      <c r="AL80" s="13" t="s">
        <v>932</v>
      </c>
      <c r="AM80" s="14" t="s">
        <v>933</v>
      </c>
      <c r="AO80" s="12" t="s">
        <v>934</v>
      </c>
      <c r="AP80" s="13">
        <v>80</v>
      </c>
      <c r="AQ80" s="58">
        <v>201714</v>
      </c>
      <c r="AR80" s="55" t="s">
        <v>934</v>
      </c>
    </row>
    <row r="81" spans="11:44">
      <c r="AH81" s="12">
        <v>56</v>
      </c>
      <c r="AI81" s="13" t="s">
        <v>420</v>
      </c>
      <c r="AJ81" s="13" t="s">
        <v>351</v>
      </c>
      <c r="AK81" s="13" t="s">
        <v>351</v>
      </c>
      <c r="AL81" s="13" t="s">
        <v>935</v>
      </c>
      <c r="AM81" s="14" t="s">
        <v>936</v>
      </c>
      <c r="AO81" s="12" t="s">
        <v>937</v>
      </c>
      <c r="AP81" s="13">
        <v>81</v>
      </c>
      <c r="AQ81" s="58">
        <v>201801</v>
      </c>
      <c r="AR81" s="55" t="s">
        <v>937</v>
      </c>
    </row>
    <row r="82" spans="11:44">
      <c r="AH82" s="12">
        <v>78</v>
      </c>
      <c r="AI82" s="13" t="s">
        <v>938</v>
      </c>
      <c r="AJ82" s="13" t="s">
        <v>423</v>
      </c>
      <c r="AK82" s="13" t="s">
        <v>383</v>
      </c>
      <c r="AL82" s="13" t="s">
        <v>939</v>
      </c>
      <c r="AM82" s="14" t="s">
        <v>940</v>
      </c>
      <c r="AO82" s="12" t="s">
        <v>941</v>
      </c>
      <c r="AP82" s="13">
        <v>82</v>
      </c>
      <c r="AQ82" s="58">
        <v>201802</v>
      </c>
      <c r="AR82" s="55" t="s">
        <v>941</v>
      </c>
    </row>
    <row r="83" spans="11:44">
      <c r="AH83" s="12">
        <v>79</v>
      </c>
      <c r="AI83" s="13" t="s">
        <v>942</v>
      </c>
      <c r="AJ83" s="13" t="s">
        <v>369</v>
      </c>
      <c r="AK83" s="13" t="s">
        <v>369</v>
      </c>
      <c r="AL83" s="13" t="s">
        <v>943</v>
      </c>
      <c r="AM83" s="14" t="s">
        <v>944</v>
      </c>
      <c r="AO83" s="12" t="s">
        <v>945</v>
      </c>
      <c r="AP83" s="13">
        <v>83</v>
      </c>
      <c r="AQ83" s="58">
        <v>201803</v>
      </c>
      <c r="AR83" s="55" t="s">
        <v>945</v>
      </c>
    </row>
    <row r="84" spans="11:44">
      <c r="AH84" s="12">
        <v>85</v>
      </c>
      <c r="AI84" s="13" t="s">
        <v>432</v>
      </c>
      <c r="AJ84" s="13" t="s">
        <v>351</v>
      </c>
      <c r="AK84" s="13" t="s">
        <v>351</v>
      </c>
      <c r="AL84" s="13" t="s">
        <v>946</v>
      </c>
      <c r="AM84" s="14" t="s">
        <v>947</v>
      </c>
      <c r="AO84" s="12" t="s">
        <v>948</v>
      </c>
      <c r="AP84" s="13">
        <v>84</v>
      </c>
      <c r="AQ84" s="58">
        <v>201804</v>
      </c>
      <c r="AR84" s="55" t="s">
        <v>948</v>
      </c>
    </row>
    <row r="85" spans="11:44">
      <c r="K85" s="43"/>
      <c r="AH85" s="12">
        <v>87</v>
      </c>
      <c r="AI85" s="13" t="s">
        <v>949</v>
      </c>
      <c r="AJ85" s="13" t="s">
        <v>435</v>
      </c>
      <c r="AK85" s="13" t="s">
        <v>435</v>
      </c>
      <c r="AL85" s="13" t="s">
        <v>950</v>
      </c>
      <c r="AM85" s="14" t="s">
        <v>951</v>
      </c>
      <c r="AO85" s="12" t="s">
        <v>952</v>
      </c>
      <c r="AP85" s="13">
        <v>85</v>
      </c>
      <c r="AQ85" s="58">
        <v>201813</v>
      </c>
      <c r="AR85" s="55" t="str">
        <f>AO85</f>
        <v>FY 2018</v>
      </c>
    </row>
    <row r="86" spans="11:44">
      <c r="AH86" s="12">
        <v>86</v>
      </c>
      <c r="AI86" s="13" t="s">
        <v>953</v>
      </c>
      <c r="AJ86" s="13" t="s">
        <v>435</v>
      </c>
      <c r="AK86" s="13" t="s">
        <v>435</v>
      </c>
      <c r="AL86" s="13" t="s">
        <v>954</v>
      </c>
      <c r="AM86" s="14" t="s">
        <v>955</v>
      </c>
      <c r="AO86" s="12" t="s">
        <v>956</v>
      </c>
      <c r="AP86" s="13">
        <v>86</v>
      </c>
      <c r="AQ86" s="58">
        <v>201814</v>
      </c>
      <c r="AR86" s="55" t="str">
        <f>AO86</f>
        <v>YTD 2018</v>
      </c>
    </row>
    <row r="87" spans="11:44">
      <c r="AH87" s="12">
        <v>81</v>
      </c>
      <c r="AI87" s="13" t="s">
        <v>957</v>
      </c>
      <c r="AJ87" s="13" t="s">
        <v>435</v>
      </c>
      <c r="AK87" s="13" t="s">
        <v>435</v>
      </c>
      <c r="AL87" s="13" t="s">
        <v>958</v>
      </c>
      <c r="AM87" s="14" t="s">
        <v>959</v>
      </c>
      <c r="AO87" s="12" t="s">
        <v>960</v>
      </c>
      <c r="AP87" s="13">
        <v>87</v>
      </c>
      <c r="AQ87" s="58">
        <v>201901</v>
      </c>
      <c r="AR87" s="55" t="s">
        <v>960</v>
      </c>
    </row>
    <row r="88" spans="11:44">
      <c r="K88" s="43"/>
      <c r="AH88" s="12">
        <v>90</v>
      </c>
      <c r="AI88" s="13" t="s">
        <v>961</v>
      </c>
      <c r="AJ88" s="13" t="s">
        <v>397</v>
      </c>
      <c r="AK88" s="13" t="s">
        <v>398</v>
      </c>
      <c r="AL88" s="13" t="s">
        <v>962</v>
      </c>
      <c r="AM88" s="14" t="s">
        <v>963</v>
      </c>
      <c r="AO88" s="12" t="s">
        <v>964</v>
      </c>
      <c r="AP88" s="13">
        <v>88</v>
      </c>
      <c r="AQ88" s="58">
        <v>201902</v>
      </c>
      <c r="AR88" s="55" t="s">
        <v>964</v>
      </c>
    </row>
    <row r="89" spans="11:44">
      <c r="AH89" s="12">
        <v>88</v>
      </c>
      <c r="AI89" s="13" t="s">
        <v>965</v>
      </c>
      <c r="AJ89" s="13" t="s">
        <v>435</v>
      </c>
      <c r="AK89" s="13" t="s">
        <v>435</v>
      </c>
      <c r="AL89" s="13" t="s">
        <v>966</v>
      </c>
      <c r="AM89" s="14" t="s">
        <v>967</v>
      </c>
      <c r="AO89" s="12" t="s">
        <v>968</v>
      </c>
      <c r="AP89" s="13">
        <v>89</v>
      </c>
      <c r="AQ89" s="58">
        <v>201903</v>
      </c>
      <c r="AR89" s="55" t="s">
        <v>968</v>
      </c>
    </row>
    <row r="90" spans="11:44">
      <c r="AH90" s="12">
        <v>239</v>
      </c>
      <c r="AI90" s="13" t="s">
        <v>969</v>
      </c>
      <c r="AJ90" s="13" t="s">
        <v>369</v>
      </c>
      <c r="AK90" s="13" t="s">
        <v>369</v>
      </c>
      <c r="AL90" s="13" t="s">
        <v>970</v>
      </c>
      <c r="AM90" s="14" t="s">
        <v>971</v>
      </c>
      <c r="AO90" s="12" t="s">
        <v>972</v>
      </c>
      <c r="AP90" s="13">
        <v>90</v>
      </c>
      <c r="AQ90" s="58">
        <v>201904</v>
      </c>
      <c r="AR90" s="55" t="s">
        <v>972</v>
      </c>
    </row>
    <row r="91" spans="11:44">
      <c r="AH91" s="12">
        <v>80</v>
      </c>
      <c r="AI91" s="13" t="s">
        <v>973</v>
      </c>
      <c r="AJ91" s="13" t="s">
        <v>423</v>
      </c>
      <c r="AK91" s="13" t="s">
        <v>383</v>
      </c>
      <c r="AL91" s="13" t="s">
        <v>974</v>
      </c>
      <c r="AM91" s="14" t="s">
        <v>975</v>
      </c>
      <c r="AO91" s="12" t="s">
        <v>976</v>
      </c>
      <c r="AP91" s="13">
        <v>91</v>
      </c>
      <c r="AQ91" s="58">
        <v>201913</v>
      </c>
      <c r="AR91" s="55" t="str">
        <f>AO91</f>
        <v>FY 2019</v>
      </c>
    </row>
    <row r="92" spans="11:44">
      <c r="AH92" s="12">
        <v>83</v>
      </c>
      <c r="AI92" s="13" t="s">
        <v>977</v>
      </c>
      <c r="AJ92" s="13" t="s">
        <v>423</v>
      </c>
      <c r="AK92" s="13" t="s">
        <v>383</v>
      </c>
      <c r="AL92" s="13" t="s">
        <v>978</v>
      </c>
      <c r="AM92" s="14" t="s">
        <v>979</v>
      </c>
      <c r="AO92" s="12" t="s">
        <v>980</v>
      </c>
      <c r="AP92" s="13">
        <v>92</v>
      </c>
      <c r="AQ92" s="58">
        <v>201914</v>
      </c>
      <c r="AR92" s="55" t="str">
        <f>AO92</f>
        <v>YTD 2019</v>
      </c>
    </row>
    <row r="93" spans="11:44">
      <c r="AH93" s="12">
        <v>91</v>
      </c>
      <c r="AI93" s="13" t="s">
        <v>981</v>
      </c>
      <c r="AJ93" s="13" t="s">
        <v>435</v>
      </c>
      <c r="AK93" s="13" t="s">
        <v>435</v>
      </c>
      <c r="AL93" s="13" t="s">
        <v>982</v>
      </c>
      <c r="AM93" s="14" t="s">
        <v>983</v>
      </c>
      <c r="AO93" s="12" t="s">
        <v>984</v>
      </c>
      <c r="AP93" s="13">
        <v>93</v>
      </c>
      <c r="AQ93" s="58">
        <v>202001</v>
      </c>
      <c r="AR93" s="55" t="s">
        <v>984</v>
      </c>
    </row>
    <row r="94" spans="11:44">
      <c r="AH94" s="12">
        <v>95</v>
      </c>
      <c r="AI94" s="13" t="s">
        <v>985</v>
      </c>
      <c r="AJ94" s="13" t="s">
        <v>435</v>
      </c>
      <c r="AK94" s="13" t="s">
        <v>435</v>
      </c>
      <c r="AL94" s="13" t="s">
        <v>986</v>
      </c>
      <c r="AM94" s="14" t="s">
        <v>987</v>
      </c>
      <c r="AO94" s="12" t="s">
        <v>988</v>
      </c>
      <c r="AP94" s="13">
        <v>94</v>
      </c>
      <c r="AQ94" s="58">
        <v>202002</v>
      </c>
      <c r="AR94" s="55" t="s">
        <v>988</v>
      </c>
    </row>
    <row r="95" spans="11:44">
      <c r="AH95" s="12">
        <v>93</v>
      </c>
      <c r="AI95" s="13" t="s">
        <v>989</v>
      </c>
      <c r="AJ95" s="13" t="s">
        <v>445</v>
      </c>
      <c r="AK95" s="13" t="s">
        <v>445</v>
      </c>
      <c r="AL95" s="13" t="s">
        <v>990</v>
      </c>
      <c r="AM95" s="14" t="s">
        <v>991</v>
      </c>
      <c r="AO95" s="12" t="s">
        <v>992</v>
      </c>
      <c r="AP95" s="13">
        <v>95</v>
      </c>
      <c r="AQ95" s="58">
        <v>202003</v>
      </c>
      <c r="AR95" s="55" t="s">
        <v>992</v>
      </c>
    </row>
    <row r="96" spans="11:44">
      <c r="AH96" s="12">
        <v>225</v>
      </c>
      <c r="AI96" s="13" t="s">
        <v>993</v>
      </c>
      <c r="AJ96" s="13" t="s">
        <v>351</v>
      </c>
      <c r="AK96" s="13" t="s">
        <v>351</v>
      </c>
      <c r="AL96" s="13" t="s">
        <v>994</v>
      </c>
      <c r="AM96" s="14" t="s">
        <v>995</v>
      </c>
      <c r="AO96" s="12" t="s">
        <v>996</v>
      </c>
      <c r="AP96" s="13">
        <v>96</v>
      </c>
      <c r="AQ96" s="58">
        <v>202004</v>
      </c>
      <c r="AR96" s="55" t="s">
        <v>996</v>
      </c>
    </row>
    <row r="97" spans="34:44">
      <c r="AH97" s="12">
        <v>94</v>
      </c>
      <c r="AI97" s="13" t="s">
        <v>997</v>
      </c>
      <c r="AJ97" s="13" t="s">
        <v>435</v>
      </c>
      <c r="AK97" s="13" t="s">
        <v>435</v>
      </c>
      <c r="AL97" s="13" t="s">
        <v>998</v>
      </c>
      <c r="AM97" s="14" t="s">
        <v>999</v>
      </c>
      <c r="AO97" s="12" t="s">
        <v>697</v>
      </c>
      <c r="AP97" s="13">
        <v>97</v>
      </c>
      <c r="AQ97" s="58">
        <v>202005</v>
      </c>
      <c r="AR97" s="55" t="s">
        <v>697</v>
      </c>
    </row>
    <row r="98" spans="34:44">
      <c r="AH98" s="12">
        <v>92</v>
      </c>
      <c r="AI98" s="13" t="s">
        <v>679</v>
      </c>
      <c r="AJ98" s="13" t="s">
        <v>398</v>
      </c>
      <c r="AK98" s="13" t="s">
        <v>398</v>
      </c>
      <c r="AL98" s="13" t="s">
        <v>1000</v>
      </c>
      <c r="AM98" s="14" t="s">
        <v>1001</v>
      </c>
      <c r="AO98" s="12" t="s">
        <v>1002</v>
      </c>
      <c r="AP98" s="13">
        <v>98</v>
      </c>
      <c r="AQ98" s="58">
        <v>202006</v>
      </c>
      <c r="AR98" s="55" t="str">
        <f>AO98</f>
        <v>YTD 2020</v>
      </c>
    </row>
    <row r="99" spans="34:44">
      <c r="AH99" s="12">
        <v>96</v>
      </c>
      <c r="AI99" s="13" t="s">
        <v>548</v>
      </c>
      <c r="AJ99" s="13" t="s">
        <v>369</v>
      </c>
      <c r="AK99" s="13" t="s">
        <v>369</v>
      </c>
      <c r="AL99" s="13" t="s">
        <v>1003</v>
      </c>
      <c r="AM99" s="14" t="s">
        <v>1004</v>
      </c>
      <c r="AO99" s="12" t="s">
        <v>1005</v>
      </c>
      <c r="AP99" s="13">
        <v>99</v>
      </c>
      <c r="AQ99" s="58">
        <v>202007</v>
      </c>
      <c r="AR99" s="55" t="s">
        <v>1005</v>
      </c>
    </row>
    <row r="100" spans="34:44">
      <c r="AH100" s="12">
        <v>102</v>
      </c>
      <c r="AI100" s="13" t="s">
        <v>1006</v>
      </c>
      <c r="AJ100" s="13" t="s">
        <v>369</v>
      </c>
      <c r="AK100" s="13" t="s">
        <v>369</v>
      </c>
      <c r="AL100" s="13" t="s">
        <v>1007</v>
      </c>
      <c r="AM100" s="14" t="s">
        <v>1008</v>
      </c>
      <c r="AO100" s="12" t="s">
        <v>1009</v>
      </c>
      <c r="AP100" s="13">
        <v>100</v>
      </c>
      <c r="AQ100" s="58">
        <v>202008</v>
      </c>
      <c r="AR100" s="55" t="s">
        <v>1009</v>
      </c>
    </row>
    <row r="101" spans="34:44">
      <c r="AH101" s="12">
        <v>98</v>
      </c>
      <c r="AI101" s="13" t="s">
        <v>688</v>
      </c>
      <c r="AJ101" s="13" t="s">
        <v>398</v>
      </c>
      <c r="AK101" s="13" t="s">
        <v>398</v>
      </c>
      <c r="AL101" s="13" t="s">
        <v>1010</v>
      </c>
      <c r="AM101" s="14" t="s">
        <v>1011</v>
      </c>
      <c r="AO101" s="12" t="s">
        <v>1012</v>
      </c>
      <c r="AP101" s="13">
        <v>101</v>
      </c>
      <c r="AQ101" s="58">
        <v>202009</v>
      </c>
      <c r="AR101" s="55" t="s">
        <v>1012</v>
      </c>
    </row>
    <row r="102" spans="34:44">
      <c r="AH102" s="12">
        <v>97</v>
      </c>
      <c r="AI102" s="13" t="s">
        <v>694</v>
      </c>
      <c r="AJ102" s="13" t="s">
        <v>398</v>
      </c>
      <c r="AK102" s="13" t="s">
        <v>398</v>
      </c>
      <c r="AL102" s="13" t="s">
        <v>271</v>
      </c>
      <c r="AM102" s="14" t="s">
        <v>1013</v>
      </c>
      <c r="AO102" s="12" t="s">
        <v>1014</v>
      </c>
      <c r="AP102" s="13">
        <v>102</v>
      </c>
      <c r="AQ102" s="58">
        <v>202010</v>
      </c>
      <c r="AR102" s="55" t="s">
        <v>1014</v>
      </c>
    </row>
    <row r="103" spans="34:44">
      <c r="AH103" s="12">
        <v>100</v>
      </c>
      <c r="AI103" s="13" t="s">
        <v>1015</v>
      </c>
      <c r="AJ103" s="13" t="s">
        <v>398</v>
      </c>
      <c r="AK103" s="13" t="s">
        <v>398</v>
      </c>
      <c r="AL103" s="13" t="s">
        <v>1016</v>
      </c>
      <c r="AM103" s="14" t="s">
        <v>1017</v>
      </c>
      <c r="AO103" s="12" t="s">
        <v>1018</v>
      </c>
      <c r="AP103" s="13">
        <v>103</v>
      </c>
      <c r="AQ103" s="58">
        <v>202011</v>
      </c>
      <c r="AR103" s="55" t="s">
        <v>1018</v>
      </c>
    </row>
    <row r="104" spans="34:44">
      <c r="AH104" s="12">
        <v>101</v>
      </c>
      <c r="AI104" s="13" t="s">
        <v>1019</v>
      </c>
      <c r="AJ104" s="13" t="s">
        <v>533</v>
      </c>
      <c r="AK104" s="13" t="s">
        <v>533</v>
      </c>
      <c r="AL104" s="13" t="s">
        <v>1020</v>
      </c>
      <c r="AM104" s="14" t="s">
        <v>1021</v>
      </c>
      <c r="AO104" s="12" t="s">
        <v>1022</v>
      </c>
      <c r="AP104" s="13">
        <v>104</v>
      </c>
      <c r="AQ104" s="58">
        <v>202012</v>
      </c>
      <c r="AR104" s="55" t="s">
        <v>1022</v>
      </c>
    </row>
    <row r="105" spans="34:44">
      <c r="AH105" s="12">
        <v>99</v>
      </c>
      <c r="AI105" s="13" t="s">
        <v>443</v>
      </c>
      <c r="AJ105" s="13" t="s">
        <v>351</v>
      </c>
      <c r="AK105" s="13" t="s">
        <v>351</v>
      </c>
      <c r="AL105" s="13" t="s">
        <v>1023</v>
      </c>
      <c r="AM105" s="14" t="s">
        <v>1024</v>
      </c>
      <c r="AO105" s="12" t="s">
        <v>1025</v>
      </c>
      <c r="AP105" s="13">
        <v>105</v>
      </c>
      <c r="AQ105" s="58">
        <v>202013</v>
      </c>
      <c r="AR105" s="55" t="s">
        <v>1025</v>
      </c>
    </row>
    <row r="106" spans="34:44">
      <c r="AH106" s="12">
        <v>103</v>
      </c>
      <c r="AI106" s="13" t="s">
        <v>1026</v>
      </c>
      <c r="AJ106" s="13" t="s">
        <v>533</v>
      </c>
      <c r="AK106" s="13" t="s">
        <v>533</v>
      </c>
      <c r="AL106" s="13" t="s">
        <v>1027</v>
      </c>
      <c r="AM106" s="14" t="s">
        <v>1028</v>
      </c>
      <c r="AO106" s="12" t="s">
        <v>1029</v>
      </c>
      <c r="AP106" s="13">
        <v>106</v>
      </c>
      <c r="AQ106" s="58">
        <v>202014</v>
      </c>
      <c r="AR106" s="55" t="s">
        <v>1029</v>
      </c>
    </row>
    <row r="107" spans="34:44">
      <c r="AH107" s="12">
        <v>104</v>
      </c>
      <c r="AI107" s="13" t="s">
        <v>454</v>
      </c>
      <c r="AJ107" s="13" t="s">
        <v>351</v>
      </c>
      <c r="AK107" s="13" t="s">
        <v>351</v>
      </c>
      <c r="AL107" s="13" t="s">
        <v>1030</v>
      </c>
      <c r="AM107" s="14" t="s">
        <v>1031</v>
      </c>
      <c r="AO107" s="12" t="s">
        <v>1032</v>
      </c>
      <c r="AP107" s="13">
        <v>107</v>
      </c>
      <c r="AQ107" s="58">
        <v>202015</v>
      </c>
      <c r="AR107" s="55" t="s">
        <v>1032</v>
      </c>
    </row>
    <row r="108" spans="34:44">
      <c r="AH108" s="12">
        <v>105</v>
      </c>
      <c r="AI108" s="13" t="s">
        <v>1033</v>
      </c>
      <c r="AJ108" s="13" t="s">
        <v>435</v>
      </c>
      <c r="AK108" s="13" t="s">
        <v>435</v>
      </c>
      <c r="AL108" s="13" t="s">
        <v>1034</v>
      </c>
      <c r="AM108" s="14" t="s">
        <v>1035</v>
      </c>
      <c r="AO108" s="12" t="s">
        <v>1036</v>
      </c>
      <c r="AP108" s="13">
        <v>108</v>
      </c>
      <c r="AQ108" s="58">
        <v>202016</v>
      </c>
      <c r="AR108" s="55" t="s">
        <v>1036</v>
      </c>
    </row>
    <row r="109" spans="34:44">
      <c r="AH109" s="12">
        <v>108</v>
      </c>
      <c r="AI109" s="13" t="s">
        <v>699</v>
      </c>
      <c r="AJ109" s="13" t="s">
        <v>398</v>
      </c>
      <c r="AK109" s="13" t="s">
        <v>398</v>
      </c>
      <c r="AL109" s="13" t="s">
        <v>1037</v>
      </c>
      <c r="AM109" s="14" t="s">
        <v>1038</v>
      </c>
      <c r="AO109" s="12" t="s">
        <v>1039</v>
      </c>
      <c r="AP109" s="13">
        <v>109</v>
      </c>
      <c r="AQ109" s="58">
        <v>202017</v>
      </c>
      <c r="AR109" s="55" t="s">
        <v>1039</v>
      </c>
    </row>
    <row r="110" spans="34:44">
      <c r="AH110" s="12">
        <v>106</v>
      </c>
      <c r="AI110" s="13" t="s">
        <v>1040</v>
      </c>
      <c r="AJ110" s="13" t="s">
        <v>369</v>
      </c>
      <c r="AK110" s="13" t="s">
        <v>369</v>
      </c>
      <c r="AL110" s="13" t="s">
        <v>1041</v>
      </c>
      <c r="AM110" s="14" t="s">
        <v>1042</v>
      </c>
      <c r="AO110" s="12" t="s">
        <v>1043</v>
      </c>
      <c r="AP110" s="13">
        <v>110</v>
      </c>
      <c r="AQ110" s="58">
        <v>202018</v>
      </c>
      <c r="AR110" s="55" t="s">
        <v>1043</v>
      </c>
    </row>
    <row r="111" spans="34:44">
      <c r="AH111" s="12">
        <v>107</v>
      </c>
      <c r="AI111" s="13" t="s">
        <v>1044</v>
      </c>
      <c r="AJ111" s="13" t="s">
        <v>533</v>
      </c>
      <c r="AK111" s="13" t="s">
        <v>533</v>
      </c>
      <c r="AL111" s="13" t="s">
        <v>1045</v>
      </c>
      <c r="AM111" s="14" t="s">
        <v>1046</v>
      </c>
      <c r="AO111" s="12" t="s">
        <v>1047</v>
      </c>
      <c r="AP111" s="13">
        <v>111</v>
      </c>
      <c r="AQ111" s="58">
        <v>202019</v>
      </c>
      <c r="AR111" s="55" t="s">
        <v>1047</v>
      </c>
    </row>
    <row r="112" spans="34:44">
      <c r="AH112" s="12">
        <v>109</v>
      </c>
      <c r="AI112" s="13" t="s">
        <v>1048</v>
      </c>
      <c r="AJ112" s="13" t="s">
        <v>369</v>
      </c>
      <c r="AK112" s="13" t="s">
        <v>369</v>
      </c>
      <c r="AL112" s="13" t="s">
        <v>1049</v>
      </c>
      <c r="AM112" s="14" t="s">
        <v>1050</v>
      </c>
      <c r="AO112" s="12" t="s">
        <v>1051</v>
      </c>
      <c r="AP112" s="13">
        <v>112</v>
      </c>
      <c r="AQ112" s="58">
        <v>202020</v>
      </c>
      <c r="AR112" s="55" t="s">
        <v>1051</v>
      </c>
    </row>
    <row r="113" spans="34:44">
      <c r="AH113" s="12">
        <v>110</v>
      </c>
      <c r="AI113" s="13" t="s">
        <v>1052</v>
      </c>
      <c r="AJ113" s="13" t="s">
        <v>423</v>
      </c>
      <c r="AK113" s="13" t="s">
        <v>383</v>
      </c>
      <c r="AL113" s="13" t="s">
        <v>1053</v>
      </c>
      <c r="AM113" s="14" t="s">
        <v>1054</v>
      </c>
      <c r="AO113" s="12" t="s">
        <v>1055</v>
      </c>
      <c r="AP113" s="13">
        <v>113</v>
      </c>
      <c r="AQ113" s="58">
        <v>202021</v>
      </c>
      <c r="AR113" s="55" t="s">
        <v>1055</v>
      </c>
    </row>
    <row r="114" spans="34:44">
      <c r="AH114" s="12">
        <v>113</v>
      </c>
      <c r="AI114" s="13" t="s">
        <v>1056</v>
      </c>
      <c r="AJ114" s="13" t="s">
        <v>397</v>
      </c>
      <c r="AK114" s="13" t="s">
        <v>398</v>
      </c>
      <c r="AL114" s="13" t="s">
        <v>1057</v>
      </c>
      <c r="AM114" s="14" t="s">
        <v>1058</v>
      </c>
      <c r="AO114" s="12" t="s">
        <v>1059</v>
      </c>
      <c r="AP114" s="13">
        <v>114</v>
      </c>
      <c r="AQ114" s="58">
        <v>202022</v>
      </c>
      <c r="AR114" s="55" t="s">
        <v>1059</v>
      </c>
    </row>
    <row r="115" spans="34:44">
      <c r="AH115" s="12">
        <v>115</v>
      </c>
      <c r="AI115" s="13" t="s">
        <v>1060</v>
      </c>
      <c r="AJ115" s="13" t="s">
        <v>398</v>
      </c>
      <c r="AK115" s="13" t="s">
        <v>398</v>
      </c>
      <c r="AL115" s="13" t="s">
        <v>1061</v>
      </c>
      <c r="AM115" s="14" t="s">
        <v>1062</v>
      </c>
      <c r="AO115" s="12" t="s">
        <v>1063</v>
      </c>
      <c r="AP115" s="13">
        <v>115</v>
      </c>
      <c r="AQ115" s="58">
        <v>202023</v>
      </c>
      <c r="AR115" s="55" t="s">
        <v>1063</v>
      </c>
    </row>
    <row r="116" spans="34:44">
      <c r="AH116" s="12">
        <v>116</v>
      </c>
      <c r="AI116" s="13" t="s">
        <v>1064</v>
      </c>
      <c r="AJ116" s="13" t="s">
        <v>533</v>
      </c>
      <c r="AK116" s="13" t="s">
        <v>533</v>
      </c>
      <c r="AL116" s="13" t="s">
        <v>1065</v>
      </c>
      <c r="AM116" s="14" t="s">
        <v>1066</v>
      </c>
      <c r="AO116" s="12" t="s">
        <v>1067</v>
      </c>
      <c r="AP116" s="13">
        <v>116</v>
      </c>
      <c r="AQ116" s="58">
        <v>202024</v>
      </c>
      <c r="AR116" s="55" t="s">
        <v>1067</v>
      </c>
    </row>
    <row r="117" spans="34:44">
      <c r="AH117" s="12">
        <v>111</v>
      </c>
      <c r="AI117" s="13" t="s">
        <v>1068</v>
      </c>
      <c r="AJ117" s="13" t="s">
        <v>398</v>
      </c>
      <c r="AK117" s="13" t="s">
        <v>398</v>
      </c>
      <c r="AL117" s="13" t="s">
        <v>1069</v>
      </c>
      <c r="AM117" s="14" t="s">
        <v>1070</v>
      </c>
      <c r="AO117" s="12" t="s">
        <v>1071</v>
      </c>
      <c r="AP117" s="13">
        <v>117</v>
      </c>
      <c r="AQ117" s="58">
        <v>202025</v>
      </c>
      <c r="AR117" s="55" t="s">
        <v>1071</v>
      </c>
    </row>
    <row r="118" spans="34:44">
      <c r="AH118" s="12">
        <v>117</v>
      </c>
      <c r="AI118" s="13" t="s">
        <v>1072</v>
      </c>
      <c r="AJ118" s="13" t="s">
        <v>202</v>
      </c>
      <c r="AK118" s="13" t="s">
        <v>202</v>
      </c>
      <c r="AL118" s="13" t="s">
        <v>1073</v>
      </c>
      <c r="AM118" s="14" t="s">
        <v>1074</v>
      </c>
      <c r="AO118" s="12" t="s">
        <v>1075</v>
      </c>
      <c r="AP118" s="13">
        <v>118</v>
      </c>
      <c r="AQ118" s="58">
        <v>202026</v>
      </c>
      <c r="AR118" s="55" t="s">
        <v>1075</v>
      </c>
    </row>
    <row r="119" spans="34:44">
      <c r="AH119" s="12">
        <v>127</v>
      </c>
      <c r="AI119" s="13" t="s">
        <v>558</v>
      </c>
      <c r="AJ119" s="13" t="s">
        <v>351</v>
      </c>
      <c r="AK119" s="13" t="s">
        <v>351</v>
      </c>
      <c r="AL119" s="13" t="s">
        <v>1076</v>
      </c>
      <c r="AM119" s="14" t="s">
        <v>1077</v>
      </c>
      <c r="AO119" s="12" t="s">
        <v>1078</v>
      </c>
      <c r="AP119" s="13">
        <v>119</v>
      </c>
      <c r="AQ119" s="58">
        <v>202027</v>
      </c>
      <c r="AR119" s="55" t="s">
        <v>1078</v>
      </c>
    </row>
    <row r="120" spans="34:44">
      <c r="AH120" s="12">
        <v>118</v>
      </c>
      <c r="AI120" s="13" t="s">
        <v>1079</v>
      </c>
      <c r="AJ120" s="13" t="s">
        <v>533</v>
      </c>
      <c r="AK120" s="13" t="s">
        <v>533</v>
      </c>
      <c r="AL120" s="13" t="s">
        <v>1080</v>
      </c>
      <c r="AM120" s="14" t="s">
        <v>1081</v>
      </c>
      <c r="AO120" s="12" t="s">
        <v>1082</v>
      </c>
      <c r="AP120" s="13">
        <v>120</v>
      </c>
      <c r="AQ120" s="58">
        <v>202028</v>
      </c>
      <c r="AR120" s="55" t="s">
        <v>1082</v>
      </c>
    </row>
    <row r="121" spans="34:44">
      <c r="AH121" s="12">
        <v>124</v>
      </c>
      <c r="AI121" s="13" t="s">
        <v>1083</v>
      </c>
      <c r="AJ121" s="13" t="s">
        <v>423</v>
      </c>
      <c r="AK121" s="13" t="s">
        <v>383</v>
      </c>
      <c r="AL121" s="13" t="s">
        <v>1084</v>
      </c>
      <c r="AM121" s="14" t="s">
        <v>1085</v>
      </c>
      <c r="AO121" s="12" t="s">
        <v>1086</v>
      </c>
      <c r="AP121" s="13">
        <v>121</v>
      </c>
      <c r="AQ121" s="58">
        <v>202029</v>
      </c>
      <c r="AR121" s="55" t="s">
        <v>1086</v>
      </c>
    </row>
    <row r="122" spans="34:44">
      <c r="AH122" s="12">
        <v>119</v>
      </c>
      <c r="AI122" s="13" t="s">
        <v>1087</v>
      </c>
      <c r="AJ122" s="13" t="s">
        <v>423</v>
      </c>
      <c r="AK122" s="13" t="s">
        <v>383</v>
      </c>
      <c r="AL122" s="13" t="s">
        <v>1088</v>
      </c>
      <c r="AM122" s="14" t="s">
        <v>1089</v>
      </c>
      <c r="AO122" s="12" t="s">
        <v>1090</v>
      </c>
      <c r="AP122" s="13">
        <v>122</v>
      </c>
      <c r="AQ122" s="58">
        <v>202030</v>
      </c>
      <c r="AR122" s="55" t="s">
        <v>1090</v>
      </c>
    </row>
    <row r="123" spans="34:44">
      <c r="AH123" s="12">
        <v>120</v>
      </c>
      <c r="AI123" s="13" t="s">
        <v>1091</v>
      </c>
      <c r="AJ123" s="13" t="s">
        <v>382</v>
      </c>
      <c r="AK123" s="13" t="s">
        <v>383</v>
      </c>
      <c r="AL123" s="13" t="s">
        <v>1092</v>
      </c>
      <c r="AM123" s="14" t="s">
        <v>1093</v>
      </c>
      <c r="AO123" s="12" t="s">
        <v>1094</v>
      </c>
      <c r="AP123" s="13">
        <v>123</v>
      </c>
      <c r="AQ123" s="58">
        <v>202031</v>
      </c>
      <c r="AR123" s="55" t="s">
        <v>1094</v>
      </c>
    </row>
    <row r="124" spans="34:44">
      <c r="AH124" s="12">
        <v>122</v>
      </c>
      <c r="AI124" s="13" t="s">
        <v>1095</v>
      </c>
      <c r="AJ124" s="13" t="s">
        <v>369</v>
      </c>
      <c r="AK124" s="13" t="s">
        <v>369</v>
      </c>
      <c r="AL124" s="13" t="s">
        <v>1096</v>
      </c>
      <c r="AM124" s="14" t="s">
        <v>1097</v>
      </c>
      <c r="AO124" s="12" t="s">
        <v>1098</v>
      </c>
      <c r="AP124" s="13">
        <v>124</v>
      </c>
      <c r="AQ124" s="58">
        <v>202032</v>
      </c>
      <c r="AR124" s="55" t="s">
        <v>1098</v>
      </c>
    </row>
    <row r="125" spans="34:44">
      <c r="AH125" s="12">
        <v>125</v>
      </c>
      <c r="AI125" s="13" t="s">
        <v>567</v>
      </c>
      <c r="AJ125" s="13" t="s">
        <v>351</v>
      </c>
      <c r="AK125" s="13" t="s">
        <v>351</v>
      </c>
      <c r="AL125" s="13" t="s">
        <v>1099</v>
      </c>
      <c r="AM125" s="14" t="s">
        <v>1100</v>
      </c>
      <c r="AO125" s="12" t="s">
        <v>1101</v>
      </c>
      <c r="AP125" s="13">
        <v>125</v>
      </c>
      <c r="AQ125" s="58">
        <v>202033</v>
      </c>
      <c r="AR125" s="55" t="s">
        <v>1101</v>
      </c>
    </row>
    <row r="126" spans="34:44">
      <c r="AH126" s="12">
        <v>126</v>
      </c>
      <c r="AI126" s="13" t="s">
        <v>464</v>
      </c>
      <c r="AJ126" s="13" t="s">
        <v>351</v>
      </c>
      <c r="AK126" s="13" t="s">
        <v>351</v>
      </c>
      <c r="AL126" s="13" t="s">
        <v>1102</v>
      </c>
      <c r="AM126" s="14" t="s">
        <v>1103</v>
      </c>
      <c r="AO126" s="12" t="s">
        <v>1104</v>
      </c>
      <c r="AP126" s="13">
        <v>126</v>
      </c>
      <c r="AQ126" s="58">
        <v>202034</v>
      </c>
      <c r="AR126" s="55" t="s">
        <v>1104</v>
      </c>
    </row>
    <row r="127" spans="34:44">
      <c r="AH127" s="12">
        <v>128</v>
      </c>
      <c r="AI127" s="13" t="s">
        <v>704</v>
      </c>
      <c r="AJ127" s="13" t="s">
        <v>398</v>
      </c>
      <c r="AK127" s="13" t="s">
        <v>398</v>
      </c>
      <c r="AL127" s="13" t="s">
        <v>1105</v>
      </c>
      <c r="AM127" s="14" t="s">
        <v>1106</v>
      </c>
      <c r="AO127" s="12" t="s">
        <v>1107</v>
      </c>
      <c r="AP127" s="13">
        <v>127</v>
      </c>
      <c r="AQ127" s="58">
        <v>202035</v>
      </c>
      <c r="AR127" s="55" t="s">
        <v>1107</v>
      </c>
    </row>
    <row r="128" spans="34:44">
      <c r="AH128" s="12">
        <v>136</v>
      </c>
      <c r="AI128" s="13" t="s">
        <v>1108</v>
      </c>
      <c r="AJ128" s="13" t="s">
        <v>369</v>
      </c>
      <c r="AK128" s="13" t="s">
        <v>369</v>
      </c>
      <c r="AL128" s="13" t="s">
        <v>1109</v>
      </c>
      <c r="AM128" s="14" t="s">
        <v>1110</v>
      </c>
      <c r="AO128" s="12" t="s">
        <v>1111</v>
      </c>
      <c r="AP128" s="13">
        <v>128</v>
      </c>
      <c r="AQ128" s="58">
        <v>202036</v>
      </c>
      <c r="AR128" s="55" t="s">
        <v>1111</v>
      </c>
    </row>
    <row r="129" spans="34:44">
      <c r="AH129" s="12">
        <v>132</v>
      </c>
      <c r="AI129" s="13" t="s">
        <v>1112</v>
      </c>
      <c r="AJ129" s="13" t="s">
        <v>423</v>
      </c>
      <c r="AK129" s="13" t="s">
        <v>383</v>
      </c>
      <c r="AL129" s="13" t="s">
        <v>1113</v>
      </c>
      <c r="AM129" s="14" t="s">
        <v>1114</v>
      </c>
      <c r="AO129" s="22">
        <v>2004</v>
      </c>
      <c r="AP129" s="23">
        <v>1</v>
      </c>
      <c r="AQ129" s="62">
        <v>200400</v>
      </c>
      <c r="AR129" s="56" t="s">
        <v>1115</v>
      </c>
    </row>
    <row r="130" spans="34:44">
      <c r="AH130" s="12">
        <v>147</v>
      </c>
      <c r="AI130" s="13" t="s">
        <v>1116</v>
      </c>
      <c r="AJ130" s="13" t="s">
        <v>423</v>
      </c>
      <c r="AK130" s="13" t="s">
        <v>383</v>
      </c>
      <c r="AL130" s="13" t="s">
        <v>1117</v>
      </c>
      <c r="AM130" s="14" t="s">
        <v>1118</v>
      </c>
    </row>
    <row r="131" spans="34:44">
      <c r="AH131" s="12">
        <v>148</v>
      </c>
      <c r="AI131" s="13" t="s">
        <v>711</v>
      </c>
      <c r="AJ131" s="13" t="s">
        <v>398</v>
      </c>
      <c r="AK131" s="13" t="s">
        <v>398</v>
      </c>
      <c r="AL131" s="13" t="s">
        <v>1119</v>
      </c>
      <c r="AM131" s="14" t="s">
        <v>1120</v>
      </c>
    </row>
    <row r="132" spans="34:44">
      <c r="AH132" s="12">
        <v>133</v>
      </c>
      <c r="AI132" s="13" t="s">
        <v>1121</v>
      </c>
      <c r="AJ132" s="13" t="s">
        <v>398</v>
      </c>
      <c r="AK132" s="13" t="s">
        <v>398</v>
      </c>
      <c r="AL132" s="13" t="s">
        <v>1122</v>
      </c>
      <c r="AM132" s="14" t="s">
        <v>1123</v>
      </c>
    </row>
    <row r="133" spans="34:44">
      <c r="AH133" s="12">
        <v>137</v>
      </c>
      <c r="AI133" s="13" t="s">
        <v>1124</v>
      </c>
      <c r="AJ133" s="13" t="s">
        <v>423</v>
      </c>
      <c r="AK133" s="13" t="s">
        <v>383</v>
      </c>
      <c r="AL133" s="13" t="s">
        <v>1125</v>
      </c>
      <c r="AM133" s="14" t="s">
        <v>1126</v>
      </c>
    </row>
    <row r="134" spans="34:44">
      <c r="AH134" s="12">
        <v>138</v>
      </c>
      <c r="AI134" s="13" t="s">
        <v>1127</v>
      </c>
      <c r="AJ134" s="13" t="s">
        <v>369</v>
      </c>
      <c r="AK134" s="13" t="s">
        <v>369</v>
      </c>
      <c r="AL134" s="13" t="s">
        <v>1128</v>
      </c>
      <c r="AM134" s="14" t="s">
        <v>1129</v>
      </c>
    </row>
    <row r="135" spans="34:44">
      <c r="AH135" s="12">
        <v>135</v>
      </c>
      <c r="AI135" s="13" t="s">
        <v>1130</v>
      </c>
      <c r="AJ135" s="13" t="s">
        <v>397</v>
      </c>
      <c r="AK135" s="13" t="s">
        <v>398</v>
      </c>
      <c r="AL135" s="13" t="s">
        <v>1131</v>
      </c>
      <c r="AM135" s="14" t="s">
        <v>1132</v>
      </c>
    </row>
    <row r="136" spans="34:44">
      <c r="AH136" s="12">
        <v>145</v>
      </c>
      <c r="AI136" s="13" t="s">
        <v>1133</v>
      </c>
      <c r="AJ136" s="13" t="s">
        <v>435</v>
      </c>
      <c r="AK136" s="13" t="s">
        <v>435</v>
      </c>
      <c r="AL136" s="13" t="s">
        <v>1134</v>
      </c>
      <c r="AM136" s="14" t="s">
        <v>1135</v>
      </c>
    </row>
    <row r="137" spans="34:44">
      <c r="AH137" s="12">
        <v>143</v>
      </c>
      <c r="AI137" s="13" t="s">
        <v>1136</v>
      </c>
      <c r="AJ137" s="13" t="s">
        <v>423</v>
      </c>
      <c r="AK137" s="13" t="s">
        <v>383</v>
      </c>
      <c r="AL137" s="13" t="s">
        <v>1137</v>
      </c>
      <c r="AM137" s="14" t="s">
        <v>1138</v>
      </c>
    </row>
    <row r="138" spans="34:44">
      <c r="AH138" s="12">
        <v>146</v>
      </c>
      <c r="AI138" s="13" t="s">
        <v>1139</v>
      </c>
      <c r="AJ138" s="13" t="s">
        <v>423</v>
      </c>
      <c r="AK138" s="13" t="s">
        <v>383</v>
      </c>
      <c r="AL138" s="13" t="s">
        <v>1140</v>
      </c>
      <c r="AM138" s="14" t="s">
        <v>1141</v>
      </c>
    </row>
    <row r="139" spans="34:44">
      <c r="AH139" s="12">
        <v>149</v>
      </c>
      <c r="AI139" s="13" t="s">
        <v>1142</v>
      </c>
      <c r="AJ139" s="13" t="s">
        <v>423</v>
      </c>
      <c r="AK139" s="13" t="s">
        <v>383</v>
      </c>
      <c r="AL139" s="13" t="s">
        <v>1143</v>
      </c>
      <c r="AM139" s="14" t="s">
        <v>1144</v>
      </c>
    </row>
    <row r="140" spans="34:44">
      <c r="AH140" s="12">
        <v>134</v>
      </c>
      <c r="AI140" s="13" t="s">
        <v>814</v>
      </c>
      <c r="AJ140" s="13" t="s">
        <v>435</v>
      </c>
      <c r="AK140" s="13" t="s">
        <v>435</v>
      </c>
      <c r="AL140" s="13" t="s">
        <v>1145</v>
      </c>
      <c r="AM140" s="14" t="s">
        <v>1146</v>
      </c>
    </row>
    <row r="141" spans="34:44">
      <c r="AH141" s="12">
        <v>74</v>
      </c>
      <c r="AI141" s="13" t="s">
        <v>1147</v>
      </c>
      <c r="AJ141" s="13" t="s">
        <v>397</v>
      </c>
      <c r="AK141" s="13" t="s">
        <v>398</v>
      </c>
      <c r="AL141" s="13" t="s">
        <v>1148</v>
      </c>
      <c r="AM141" s="14" t="s">
        <v>1149</v>
      </c>
    </row>
    <row r="142" spans="34:44">
      <c r="AH142" s="12">
        <v>131</v>
      </c>
      <c r="AI142" s="13" t="s">
        <v>1150</v>
      </c>
      <c r="AJ142" s="13" t="s">
        <v>369</v>
      </c>
      <c r="AK142" s="13" t="s">
        <v>369</v>
      </c>
      <c r="AL142" s="13" t="s">
        <v>1151</v>
      </c>
      <c r="AM142" s="14" t="s">
        <v>1152</v>
      </c>
    </row>
    <row r="143" spans="34:44">
      <c r="AH143" s="12">
        <v>130</v>
      </c>
      <c r="AI143" s="13" t="s">
        <v>1153</v>
      </c>
      <c r="AJ143" s="13" t="s">
        <v>369</v>
      </c>
      <c r="AK143" s="13" t="s">
        <v>369</v>
      </c>
      <c r="AL143" s="13" t="s">
        <v>1154</v>
      </c>
      <c r="AM143" s="14" t="s">
        <v>1155</v>
      </c>
    </row>
    <row r="144" spans="34:44">
      <c r="AH144" s="12">
        <v>140</v>
      </c>
      <c r="AI144" s="13" t="s">
        <v>1156</v>
      </c>
      <c r="AJ144" s="13" t="s">
        <v>398</v>
      </c>
      <c r="AK144" s="13" t="s">
        <v>398</v>
      </c>
      <c r="AL144" s="13" t="s">
        <v>1157</v>
      </c>
      <c r="AM144" s="14" t="s">
        <v>1158</v>
      </c>
    </row>
    <row r="145" spans="34:39">
      <c r="AH145" s="12">
        <v>144</v>
      </c>
      <c r="AI145" s="13" t="s">
        <v>1159</v>
      </c>
      <c r="AJ145" s="13" t="s">
        <v>435</v>
      </c>
      <c r="AK145" s="13" t="s">
        <v>435</v>
      </c>
      <c r="AL145" s="13" t="s">
        <v>1160</v>
      </c>
      <c r="AM145" s="14" t="s">
        <v>1161</v>
      </c>
    </row>
    <row r="146" spans="34:39">
      <c r="AH146" s="12">
        <v>129</v>
      </c>
      <c r="AI146" s="13" t="s">
        <v>1162</v>
      </c>
      <c r="AJ146" s="13" t="s">
        <v>382</v>
      </c>
      <c r="AK146" s="13" t="s">
        <v>383</v>
      </c>
      <c r="AL146" s="13" t="s">
        <v>1163</v>
      </c>
      <c r="AM146" s="14" t="s">
        <v>1164</v>
      </c>
    </row>
    <row r="147" spans="34:39">
      <c r="AH147" s="12">
        <v>142</v>
      </c>
      <c r="AI147" s="13" t="s">
        <v>1165</v>
      </c>
      <c r="AJ147" s="13" t="s">
        <v>423</v>
      </c>
      <c r="AK147" s="13" t="s">
        <v>383</v>
      </c>
      <c r="AL147" s="13" t="s">
        <v>1166</v>
      </c>
      <c r="AM147" s="14" t="s">
        <v>1167</v>
      </c>
    </row>
    <row r="148" spans="34:39">
      <c r="AH148" s="12">
        <v>139</v>
      </c>
      <c r="AI148" s="13" t="s">
        <v>1168</v>
      </c>
      <c r="AJ148" s="13" t="s">
        <v>435</v>
      </c>
      <c r="AK148" s="13" t="s">
        <v>435</v>
      </c>
      <c r="AL148" s="13" t="s">
        <v>1169</v>
      </c>
      <c r="AM148" s="14" t="s">
        <v>1170</v>
      </c>
    </row>
    <row r="149" spans="34:39">
      <c r="AH149" s="12">
        <v>150</v>
      </c>
      <c r="AI149" s="13" t="s">
        <v>1171</v>
      </c>
      <c r="AJ149" s="13" t="s">
        <v>423</v>
      </c>
      <c r="AK149" s="13" t="s">
        <v>383</v>
      </c>
      <c r="AL149" s="13" t="s">
        <v>181</v>
      </c>
      <c r="AM149" s="14" t="s">
        <v>1172</v>
      </c>
    </row>
    <row r="150" spans="34:39">
      <c r="AH150" s="12">
        <v>160</v>
      </c>
      <c r="AI150" s="13" t="s">
        <v>1173</v>
      </c>
      <c r="AJ150" s="13" t="s">
        <v>397</v>
      </c>
      <c r="AK150" s="13" t="s">
        <v>398</v>
      </c>
      <c r="AL150" s="13" t="s">
        <v>272</v>
      </c>
      <c r="AM150" s="14" t="s">
        <v>1174</v>
      </c>
    </row>
    <row r="151" spans="34:39">
      <c r="AH151" s="12">
        <v>159</v>
      </c>
      <c r="AI151" s="13" t="s">
        <v>1175</v>
      </c>
      <c r="AJ151" s="13" t="s">
        <v>398</v>
      </c>
      <c r="AK151" s="13" t="s">
        <v>398</v>
      </c>
      <c r="AL151" s="13" t="s">
        <v>1176</v>
      </c>
      <c r="AM151" s="14" t="s">
        <v>1177</v>
      </c>
    </row>
    <row r="152" spans="34:39">
      <c r="AH152" s="12">
        <v>157</v>
      </c>
      <c r="AI152" s="13" t="s">
        <v>474</v>
      </c>
      <c r="AJ152" s="13" t="s">
        <v>351</v>
      </c>
      <c r="AK152" s="13" t="s">
        <v>351</v>
      </c>
      <c r="AL152" s="13" t="s">
        <v>1178</v>
      </c>
      <c r="AM152" s="14" t="s">
        <v>1179</v>
      </c>
    </row>
    <row r="153" spans="34:39">
      <c r="AH153" s="12">
        <v>6</v>
      </c>
      <c r="AI153" s="13" t="s">
        <v>1180</v>
      </c>
      <c r="AJ153" s="13" t="s">
        <v>435</v>
      </c>
      <c r="AK153" s="13" t="s">
        <v>435</v>
      </c>
      <c r="AL153" s="13" t="s">
        <v>1181</v>
      </c>
      <c r="AM153" s="14" t="s">
        <v>1182</v>
      </c>
    </row>
    <row r="154" spans="34:39">
      <c r="AH154" s="12">
        <v>151</v>
      </c>
      <c r="AI154" s="13" t="s">
        <v>1183</v>
      </c>
      <c r="AJ154" s="13" t="s">
        <v>397</v>
      </c>
      <c r="AK154" s="13" t="s">
        <v>398</v>
      </c>
      <c r="AL154" s="13" t="s">
        <v>1184</v>
      </c>
      <c r="AM154" s="14" t="s">
        <v>1185</v>
      </c>
    </row>
    <row r="155" spans="34:39">
      <c r="AH155" s="12">
        <v>161</v>
      </c>
      <c r="AI155" s="13" t="s">
        <v>717</v>
      </c>
      <c r="AJ155" s="13" t="s">
        <v>397</v>
      </c>
      <c r="AK155" s="13" t="s">
        <v>398</v>
      </c>
      <c r="AL155" s="13" t="s">
        <v>1186</v>
      </c>
      <c r="AM155" s="14" t="s">
        <v>1187</v>
      </c>
    </row>
    <row r="156" spans="34:39">
      <c r="AH156" s="12">
        <v>155</v>
      </c>
      <c r="AI156" s="13" t="s">
        <v>1188</v>
      </c>
      <c r="AJ156" s="13" t="s">
        <v>435</v>
      </c>
      <c r="AK156" s="13" t="s">
        <v>435</v>
      </c>
      <c r="AL156" s="13" t="s">
        <v>1189</v>
      </c>
      <c r="AM156" s="14" t="s">
        <v>1190</v>
      </c>
    </row>
    <row r="157" spans="34:39">
      <c r="AH157" s="12">
        <v>152</v>
      </c>
      <c r="AI157" s="13" t="s">
        <v>1191</v>
      </c>
      <c r="AJ157" s="13" t="s">
        <v>423</v>
      </c>
      <c r="AK157" s="13" t="s">
        <v>383</v>
      </c>
      <c r="AL157" s="13" t="s">
        <v>1192</v>
      </c>
      <c r="AM157" s="14" t="s">
        <v>1193</v>
      </c>
    </row>
    <row r="158" spans="34:39">
      <c r="AH158" s="12">
        <v>154</v>
      </c>
      <c r="AI158" s="13" t="s">
        <v>1194</v>
      </c>
      <c r="AJ158" s="13" t="s">
        <v>423</v>
      </c>
      <c r="AK158" s="13" t="s">
        <v>383</v>
      </c>
      <c r="AL158" s="13" t="s">
        <v>1195</v>
      </c>
      <c r="AM158" s="14" t="s">
        <v>1196</v>
      </c>
    </row>
    <row r="159" spans="34:39">
      <c r="AH159" s="12">
        <v>156</v>
      </c>
      <c r="AI159" s="13" t="s">
        <v>1197</v>
      </c>
      <c r="AJ159" s="13" t="s">
        <v>202</v>
      </c>
      <c r="AK159" s="13" t="s">
        <v>202</v>
      </c>
      <c r="AL159" s="13" t="s">
        <v>1198</v>
      </c>
      <c r="AM159" s="14" t="s">
        <v>1199</v>
      </c>
    </row>
    <row r="160" spans="34:39">
      <c r="AH160" s="12">
        <v>153</v>
      </c>
      <c r="AI160" s="13" t="s">
        <v>1200</v>
      </c>
      <c r="AJ160" s="13" t="s">
        <v>369</v>
      </c>
      <c r="AK160" s="13" t="s">
        <v>369</v>
      </c>
      <c r="AL160" s="13" t="s">
        <v>1201</v>
      </c>
      <c r="AM160" s="14" t="s">
        <v>1202</v>
      </c>
    </row>
    <row r="161" spans="34:39">
      <c r="AH161" s="12">
        <v>172</v>
      </c>
      <c r="AI161" s="13" t="s">
        <v>1203</v>
      </c>
      <c r="AJ161" s="13" t="s">
        <v>398</v>
      </c>
      <c r="AK161" s="13" t="s">
        <v>398</v>
      </c>
      <c r="AL161" s="13" t="s">
        <v>1204</v>
      </c>
      <c r="AM161" s="14" t="s">
        <v>1205</v>
      </c>
    </row>
    <row r="162" spans="34:39">
      <c r="AH162" s="12">
        <v>141</v>
      </c>
      <c r="AI162" s="13" t="s">
        <v>1206</v>
      </c>
      <c r="AJ162" s="13" t="s">
        <v>397</v>
      </c>
      <c r="AK162" s="13" t="s">
        <v>398</v>
      </c>
      <c r="AL162" s="13" t="s">
        <v>1207</v>
      </c>
      <c r="AM162" s="14" t="s">
        <v>1208</v>
      </c>
    </row>
    <row r="163" spans="34:39">
      <c r="AH163" s="12">
        <v>158</v>
      </c>
      <c r="AI163" s="13" t="s">
        <v>576</v>
      </c>
      <c r="AJ163" s="13" t="s">
        <v>369</v>
      </c>
      <c r="AK163" s="13" t="s">
        <v>369</v>
      </c>
      <c r="AL163" s="13" t="s">
        <v>1209</v>
      </c>
      <c r="AM163" s="14" t="s">
        <v>1210</v>
      </c>
    </row>
    <row r="164" spans="34:39">
      <c r="AH164" s="12">
        <v>162</v>
      </c>
      <c r="AI164" s="13" t="s">
        <v>1211</v>
      </c>
      <c r="AJ164" s="13" t="s">
        <v>533</v>
      </c>
      <c r="AK164" s="13" t="s">
        <v>533</v>
      </c>
      <c r="AL164" s="13" t="s">
        <v>1212</v>
      </c>
      <c r="AM164" s="14" t="s">
        <v>1213</v>
      </c>
    </row>
    <row r="165" spans="34:39">
      <c r="AH165" s="12">
        <v>163</v>
      </c>
      <c r="AI165" s="13" t="s">
        <v>1214</v>
      </c>
      <c r="AJ165" s="13" t="s">
        <v>398</v>
      </c>
      <c r="AK165" s="13" t="s">
        <v>398</v>
      </c>
      <c r="AL165" s="13" t="s">
        <v>1215</v>
      </c>
      <c r="AM165" s="14" t="s">
        <v>1216</v>
      </c>
    </row>
    <row r="166" spans="34:39">
      <c r="AH166" s="12">
        <v>168</v>
      </c>
      <c r="AI166" s="13" t="s">
        <v>1217</v>
      </c>
      <c r="AJ166" s="13" t="s">
        <v>397</v>
      </c>
      <c r="AK166" s="13" t="s">
        <v>398</v>
      </c>
      <c r="AL166" s="13" t="s">
        <v>1218</v>
      </c>
      <c r="AM166" s="14" t="s">
        <v>1219</v>
      </c>
    </row>
    <row r="167" spans="34:39">
      <c r="AH167" s="12">
        <v>175</v>
      </c>
      <c r="AI167" s="13" t="s">
        <v>1220</v>
      </c>
      <c r="AJ167" s="13" t="s">
        <v>533</v>
      </c>
      <c r="AK167" s="13" t="s">
        <v>533</v>
      </c>
      <c r="AL167" s="13" t="s">
        <v>1221</v>
      </c>
      <c r="AM167" s="14" t="s">
        <v>1222</v>
      </c>
    </row>
    <row r="168" spans="34:39">
      <c r="AH168" s="12">
        <v>164</v>
      </c>
      <c r="AI168" s="13" t="s">
        <v>1223</v>
      </c>
      <c r="AJ168" s="13" t="s">
        <v>435</v>
      </c>
      <c r="AK168" s="13" t="s">
        <v>435</v>
      </c>
      <c r="AL168" s="13" t="s">
        <v>1224</v>
      </c>
      <c r="AM168" s="14" t="s">
        <v>1225</v>
      </c>
    </row>
    <row r="169" spans="34:39">
      <c r="AH169" s="12">
        <v>169</v>
      </c>
      <c r="AI169" s="13" t="s">
        <v>1226</v>
      </c>
      <c r="AJ169" s="13" t="s">
        <v>397</v>
      </c>
      <c r="AK169" s="13" t="s">
        <v>398</v>
      </c>
      <c r="AL169" s="13" t="s">
        <v>1227</v>
      </c>
      <c r="AM169" s="14" t="s">
        <v>1228</v>
      </c>
    </row>
    <row r="170" spans="34:39">
      <c r="AH170" s="12">
        <v>174</v>
      </c>
      <c r="AI170" s="13" t="s">
        <v>1229</v>
      </c>
      <c r="AJ170" s="13" t="s">
        <v>435</v>
      </c>
      <c r="AK170" s="13" t="s">
        <v>435</v>
      </c>
      <c r="AL170" s="13" t="s">
        <v>1230</v>
      </c>
      <c r="AM170" s="14" t="s">
        <v>1231</v>
      </c>
    </row>
    <row r="171" spans="34:39">
      <c r="AH171" s="12">
        <v>166</v>
      </c>
      <c r="AI171" s="13" t="s">
        <v>838</v>
      </c>
      <c r="AJ171" s="13" t="s">
        <v>435</v>
      </c>
      <c r="AK171" s="13" t="s">
        <v>435</v>
      </c>
      <c r="AL171" s="13" t="s">
        <v>1232</v>
      </c>
      <c r="AM171" s="14" t="s">
        <v>1233</v>
      </c>
    </row>
    <row r="172" spans="34:39">
      <c r="AH172" s="12">
        <v>167</v>
      </c>
      <c r="AI172" s="13" t="s">
        <v>1234</v>
      </c>
      <c r="AJ172" s="13" t="s">
        <v>398</v>
      </c>
      <c r="AK172" s="13" t="s">
        <v>398</v>
      </c>
      <c r="AL172" s="13" t="s">
        <v>1235</v>
      </c>
      <c r="AM172" s="14" t="s">
        <v>1236</v>
      </c>
    </row>
    <row r="173" spans="34:39">
      <c r="AH173" s="12">
        <v>165</v>
      </c>
      <c r="AI173" s="13" t="s">
        <v>1237</v>
      </c>
      <c r="AJ173" s="13" t="s">
        <v>202</v>
      </c>
      <c r="AK173" s="13" t="s">
        <v>202</v>
      </c>
      <c r="AL173" s="13" t="s">
        <v>1238</v>
      </c>
      <c r="AM173" s="14" t="s">
        <v>1239</v>
      </c>
    </row>
    <row r="174" spans="34:39">
      <c r="AH174" s="12">
        <v>170</v>
      </c>
      <c r="AI174" s="13" t="s">
        <v>586</v>
      </c>
      <c r="AJ174" s="13" t="s">
        <v>369</v>
      </c>
      <c r="AK174" s="13" t="s">
        <v>369</v>
      </c>
      <c r="AL174" s="13" t="s">
        <v>1240</v>
      </c>
      <c r="AM174" s="14" t="s">
        <v>1241</v>
      </c>
    </row>
    <row r="175" spans="34:39">
      <c r="AH175" s="12">
        <v>173</v>
      </c>
      <c r="AI175" s="13" t="s">
        <v>482</v>
      </c>
      <c r="AJ175" s="13" t="s">
        <v>351</v>
      </c>
      <c r="AK175" s="13" t="s">
        <v>351</v>
      </c>
      <c r="AL175" s="13" t="s">
        <v>1242</v>
      </c>
      <c r="AM175" s="14" t="s">
        <v>1243</v>
      </c>
    </row>
    <row r="176" spans="34:39">
      <c r="AH176" s="12">
        <v>171</v>
      </c>
      <c r="AI176" s="13" t="s">
        <v>1244</v>
      </c>
      <c r="AJ176" s="13" t="s">
        <v>435</v>
      </c>
      <c r="AK176" s="13" t="s">
        <v>435</v>
      </c>
      <c r="AL176" s="13" t="s">
        <v>1245</v>
      </c>
      <c r="AM176" s="14" t="s">
        <v>1246</v>
      </c>
    </row>
    <row r="177" spans="34:39">
      <c r="AH177" s="12">
        <v>177</v>
      </c>
      <c r="AI177" s="13" t="s">
        <v>1247</v>
      </c>
      <c r="AJ177" s="13" t="s">
        <v>533</v>
      </c>
      <c r="AK177" s="13" t="s">
        <v>533</v>
      </c>
      <c r="AL177" s="13" t="s">
        <v>1248</v>
      </c>
      <c r="AM177" s="14" t="s">
        <v>1249</v>
      </c>
    </row>
    <row r="178" spans="34:39">
      <c r="AH178" s="12">
        <v>178</v>
      </c>
      <c r="AI178" s="13" t="s">
        <v>1250</v>
      </c>
      <c r="AJ178" s="13" t="s">
        <v>423</v>
      </c>
      <c r="AK178" s="13" t="s">
        <v>383</v>
      </c>
      <c r="AL178" s="13" t="s">
        <v>1251</v>
      </c>
      <c r="AM178" s="14" t="s">
        <v>1252</v>
      </c>
    </row>
    <row r="179" spans="34:39">
      <c r="AH179" s="12">
        <v>179</v>
      </c>
      <c r="AI179" s="13" t="s">
        <v>594</v>
      </c>
      <c r="AJ179" s="13" t="s">
        <v>369</v>
      </c>
      <c r="AK179" s="13" t="s">
        <v>369</v>
      </c>
      <c r="AL179" s="13" t="s">
        <v>1253</v>
      </c>
      <c r="AM179" s="14" t="s">
        <v>1254</v>
      </c>
    </row>
    <row r="180" spans="34:39">
      <c r="AH180" s="12">
        <v>180</v>
      </c>
      <c r="AI180" s="13" t="s">
        <v>602</v>
      </c>
      <c r="AJ180" s="13" t="s">
        <v>369</v>
      </c>
      <c r="AK180" s="13" t="s">
        <v>369</v>
      </c>
      <c r="AL180" s="13" t="s">
        <v>1255</v>
      </c>
      <c r="AM180" s="14" t="s">
        <v>1256</v>
      </c>
    </row>
    <row r="181" spans="34:39">
      <c r="AH181" s="12">
        <v>181</v>
      </c>
      <c r="AI181" s="13" t="s">
        <v>1257</v>
      </c>
      <c r="AJ181" s="13" t="s">
        <v>423</v>
      </c>
      <c r="AK181" s="13" t="s">
        <v>383</v>
      </c>
      <c r="AL181" s="13" t="s">
        <v>1258</v>
      </c>
      <c r="AM181" s="14" t="s">
        <v>1259</v>
      </c>
    </row>
    <row r="182" spans="34:39">
      <c r="AH182" s="12">
        <v>233</v>
      </c>
      <c r="AI182" s="13" t="s">
        <v>1260</v>
      </c>
      <c r="AJ182" s="13" t="s">
        <v>397</v>
      </c>
      <c r="AK182" s="13" t="s">
        <v>398</v>
      </c>
      <c r="AL182" s="13" t="s">
        <v>1261</v>
      </c>
      <c r="AM182" s="14" t="s">
        <v>1262</v>
      </c>
    </row>
    <row r="183" spans="34:39">
      <c r="AH183" s="12">
        <v>193</v>
      </c>
      <c r="AI183" s="13" t="s">
        <v>1263</v>
      </c>
      <c r="AJ183" s="13" t="s">
        <v>369</v>
      </c>
      <c r="AK183" s="13" t="s">
        <v>369</v>
      </c>
      <c r="AL183" s="13" t="s">
        <v>1264</v>
      </c>
      <c r="AM183" s="14" t="s">
        <v>1265</v>
      </c>
    </row>
    <row r="184" spans="34:39">
      <c r="AH184" s="12">
        <v>196</v>
      </c>
      <c r="AI184" s="13" t="s">
        <v>1266</v>
      </c>
      <c r="AJ184" s="13" t="s">
        <v>202</v>
      </c>
      <c r="AK184" s="13" t="s">
        <v>202</v>
      </c>
      <c r="AL184" s="13" t="s">
        <v>1267</v>
      </c>
      <c r="AM184" s="14" t="s">
        <v>1268</v>
      </c>
    </row>
    <row r="185" spans="34:39">
      <c r="AH185" s="12">
        <v>182</v>
      </c>
      <c r="AI185" s="13" t="s">
        <v>1269</v>
      </c>
      <c r="AJ185" s="13" t="s">
        <v>533</v>
      </c>
      <c r="AK185" s="13" t="s">
        <v>533</v>
      </c>
      <c r="AL185" s="13" t="s">
        <v>1270</v>
      </c>
      <c r="AM185" s="14" t="s">
        <v>1271</v>
      </c>
    </row>
    <row r="186" spans="34:39">
      <c r="AH186" s="12">
        <v>185</v>
      </c>
      <c r="AI186" s="13" t="s">
        <v>1272</v>
      </c>
      <c r="AJ186" s="13" t="s">
        <v>423</v>
      </c>
      <c r="AK186" s="13" t="s">
        <v>383</v>
      </c>
      <c r="AL186" s="13" t="s">
        <v>1273</v>
      </c>
      <c r="AM186" s="14" t="s">
        <v>1274</v>
      </c>
    </row>
    <row r="187" spans="34:39">
      <c r="AH187" s="12">
        <v>183</v>
      </c>
      <c r="AI187" s="13" t="s">
        <v>1275</v>
      </c>
      <c r="AJ187" s="13" t="s">
        <v>369</v>
      </c>
      <c r="AK187" s="13" t="s">
        <v>369</v>
      </c>
      <c r="AL187" s="13" t="s">
        <v>1276</v>
      </c>
      <c r="AM187" s="14" t="s">
        <v>1277</v>
      </c>
    </row>
    <row r="188" spans="34:39">
      <c r="AH188" s="12">
        <v>202</v>
      </c>
      <c r="AI188" s="13" t="s">
        <v>1278</v>
      </c>
      <c r="AJ188" s="13" t="s">
        <v>423</v>
      </c>
      <c r="AK188" s="13" t="s">
        <v>383</v>
      </c>
      <c r="AL188" s="13" t="s">
        <v>1279</v>
      </c>
      <c r="AM188" s="14" t="s">
        <v>1280</v>
      </c>
    </row>
    <row r="189" spans="34:39">
      <c r="AH189" s="12">
        <v>191</v>
      </c>
      <c r="AI189" s="13" t="s">
        <v>1281</v>
      </c>
      <c r="AJ189" s="13" t="s">
        <v>423</v>
      </c>
      <c r="AK189" s="13" t="s">
        <v>383</v>
      </c>
      <c r="AL189" s="13" t="s">
        <v>1282</v>
      </c>
      <c r="AM189" s="14" t="s">
        <v>1283</v>
      </c>
    </row>
    <row r="190" spans="34:39">
      <c r="AH190" s="12">
        <v>186</v>
      </c>
      <c r="AI190" s="13" t="s">
        <v>730</v>
      </c>
      <c r="AJ190" s="13" t="s">
        <v>398</v>
      </c>
      <c r="AK190" s="13" t="s">
        <v>398</v>
      </c>
      <c r="AL190" s="13" t="s">
        <v>1284</v>
      </c>
      <c r="AM190" s="14" t="s">
        <v>1285</v>
      </c>
    </row>
    <row r="191" spans="34:39">
      <c r="AH191" s="12">
        <v>198</v>
      </c>
      <c r="AI191" s="13" t="s">
        <v>492</v>
      </c>
      <c r="AJ191" s="13" t="s">
        <v>351</v>
      </c>
      <c r="AK191" s="13" t="s">
        <v>351</v>
      </c>
      <c r="AL191" s="13" t="s">
        <v>1286</v>
      </c>
      <c r="AM191" s="14" t="s">
        <v>1287</v>
      </c>
    </row>
    <row r="192" spans="34:39">
      <c r="AH192" s="12">
        <v>199</v>
      </c>
      <c r="AI192" s="13" t="s">
        <v>501</v>
      </c>
      <c r="AJ192" s="13" t="s">
        <v>351</v>
      </c>
      <c r="AK192" s="13" t="s">
        <v>351</v>
      </c>
      <c r="AL192" s="13" t="s">
        <v>1288</v>
      </c>
      <c r="AM192" s="14" t="s">
        <v>1289</v>
      </c>
    </row>
    <row r="193" spans="34:39">
      <c r="AH193" s="12">
        <v>190</v>
      </c>
      <c r="AI193" s="13" t="s">
        <v>1290</v>
      </c>
      <c r="AJ193" s="13" t="s">
        <v>397</v>
      </c>
      <c r="AK193" s="13" t="s">
        <v>398</v>
      </c>
      <c r="AL193" s="13" t="s">
        <v>1291</v>
      </c>
      <c r="AM193" s="14" t="s">
        <v>1292</v>
      </c>
    </row>
    <row r="194" spans="34:39">
      <c r="AH194" s="12">
        <v>194</v>
      </c>
      <c r="AI194" s="13" t="s">
        <v>1293</v>
      </c>
      <c r="AJ194" s="13" t="s">
        <v>423</v>
      </c>
      <c r="AK194" s="13" t="s">
        <v>383</v>
      </c>
      <c r="AL194" s="13" t="s">
        <v>1294</v>
      </c>
      <c r="AM194" s="14" t="s">
        <v>1295</v>
      </c>
    </row>
    <row r="195" spans="34:39">
      <c r="AH195" s="12">
        <v>235</v>
      </c>
      <c r="AI195" s="13" t="s">
        <v>1296</v>
      </c>
      <c r="AJ195" s="13" t="s">
        <v>423</v>
      </c>
      <c r="AK195" s="13" t="s">
        <v>383</v>
      </c>
      <c r="AL195" s="13" t="s">
        <v>1297</v>
      </c>
      <c r="AM195" s="14" t="s">
        <v>1298</v>
      </c>
    </row>
    <row r="196" spans="34:39">
      <c r="AH196" s="12">
        <v>187</v>
      </c>
      <c r="AI196" s="13" t="s">
        <v>1299</v>
      </c>
      <c r="AJ196" s="13" t="s">
        <v>202</v>
      </c>
      <c r="AK196" s="13" t="s">
        <v>202</v>
      </c>
      <c r="AL196" s="13" t="s">
        <v>1300</v>
      </c>
      <c r="AM196" s="14" t="s">
        <v>1301</v>
      </c>
    </row>
    <row r="197" spans="34:39">
      <c r="AH197" s="12">
        <v>66</v>
      </c>
      <c r="AI197" s="13" t="s">
        <v>511</v>
      </c>
      <c r="AJ197" s="13" t="s">
        <v>351</v>
      </c>
      <c r="AK197" s="13" t="s">
        <v>351</v>
      </c>
      <c r="AL197" s="13" t="s">
        <v>1302</v>
      </c>
      <c r="AM197" s="14" t="s">
        <v>1303</v>
      </c>
    </row>
    <row r="198" spans="34:39">
      <c r="AH198" s="12">
        <v>123</v>
      </c>
      <c r="AI198" s="13" t="s">
        <v>1304</v>
      </c>
      <c r="AJ198" s="13" t="s">
        <v>398</v>
      </c>
      <c r="AK198" s="13" t="s">
        <v>398</v>
      </c>
      <c r="AL198" s="13" t="s">
        <v>1305</v>
      </c>
      <c r="AM198" s="14" t="s">
        <v>1306</v>
      </c>
    </row>
    <row r="199" spans="34:39">
      <c r="AH199" s="12">
        <v>188</v>
      </c>
      <c r="AI199" s="13" t="s">
        <v>1307</v>
      </c>
      <c r="AJ199" s="13" t="s">
        <v>202</v>
      </c>
      <c r="AK199" s="13" t="s">
        <v>202</v>
      </c>
      <c r="AL199" s="13" t="s">
        <v>1308</v>
      </c>
      <c r="AM199" s="14" t="s">
        <v>1309</v>
      </c>
    </row>
    <row r="200" spans="34:39">
      <c r="AH200" s="12">
        <v>114</v>
      </c>
      <c r="AI200" s="13" t="s">
        <v>1310</v>
      </c>
      <c r="AJ200" s="13" t="s">
        <v>202</v>
      </c>
      <c r="AK200" s="13" t="s">
        <v>202</v>
      </c>
      <c r="AL200" s="13" t="s">
        <v>1311</v>
      </c>
      <c r="AM200" s="14" t="s">
        <v>1312</v>
      </c>
    </row>
    <row r="201" spans="34:39">
      <c r="AH201" s="12">
        <v>121</v>
      </c>
      <c r="AI201" s="13" t="s">
        <v>1313</v>
      </c>
      <c r="AJ201" s="13" t="s">
        <v>435</v>
      </c>
      <c r="AK201" s="13" t="s">
        <v>435</v>
      </c>
      <c r="AL201" s="13" t="s">
        <v>1314</v>
      </c>
      <c r="AM201" s="14" t="s">
        <v>1315</v>
      </c>
    </row>
    <row r="202" spans="34:39">
      <c r="AH202" s="12">
        <v>195</v>
      </c>
      <c r="AI202" s="13" t="s">
        <v>1316</v>
      </c>
      <c r="AJ202" s="13" t="s">
        <v>202</v>
      </c>
      <c r="AK202" s="13" t="s">
        <v>202</v>
      </c>
      <c r="AL202" s="13" t="s">
        <v>1317</v>
      </c>
      <c r="AM202" s="14" t="s">
        <v>1318</v>
      </c>
    </row>
    <row r="203" spans="34:39">
      <c r="AH203" s="12">
        <v>226</v>
      </c>
      <c r="AI203" s="13" t="s">
        <v>1319</v>
      </c>
      <c r="AJ203" s="13" t="s">
        <v>435</v>
      </c>
      <c r="AK203" s="13" t="s">
        <v>435</v>
      </c>
      <c r="AL203" s="13" t="s">
        <v>1320</v>
      </c>
      <c r="AM203" s="14" t="s">
        <v>1321</v>
      </c>
    </row>
    <row r="204" spans="34:39">
      <c r="AH204" s="12">
        <v>184</v>
      </c>
      <c r="AI204" s="13" t="s">
        <v>1322</v>
      </c>
      <c r="AJ204" s="13" t="s">
        <v>423</v>
      </c>
      <c r="AK204" s="13" t="s">
        <v>383</v>
      </c>
      <c r="AL204" s="13" t="s">
        <v>1323</v>
      </c>
      <c r="AM204" s="14" t="s">
        <v>1324</v>
      </c>
    </row>
    <row r="205" spans="34:39">
      <c r="AH205" s="12">
        <v>197</v>
      </c>
      <c r="AI205" s="13" t="s">
        <v>1325</v>
      </c>
      <c r="AJ205" s="13" t="s">
        <v>435</v>
      </c>
      <c r="AK205" s="13" t="s">
        <v>435</v>
      </c>
      <c r="AL205" s="13" t="s">
        <v>1326</v>
      </c>
      <c r="AM205" s="14" t="s">
        <v>1327</v>
      </c>
    </row>
    <row r="206" spans="34:39">
      <c r="AH206" s="12">
        <v>189</v>
      </c>
      <c r="AI206" s="13" t="s">
        <v>1328</v>
      </c>
      <c r="AJ206" s="13" t="s">
        <v>202</v>
      </c>
      <c r="AK206" s="13" t="s">
        <v>202</v>
      </c>
      <c r="AL206" s="13" t="s">
        <v>1329</v>
      </c>
      <c r="AM206" s="14" t="s">
        <v>1330</v>
      </c>
    </row>
    <row r="207" spans="34:39">
      <c r="AH207" s="12">
        <v>201</v>
      </c>
      <c r="AI207" s="13" t="s">
        <v>1331</v>
      </c>
      <c r="AJ207" s="13" t="s">
        <v>423</v>
      </c>
      <c r="AK207" s="13" t="s">
        <v>383</v>
      </c>
      <c r="AL207" s="13" t="s">
        <v>1332</v>
      </c>
      <c r="AM207" s="14" t="s">
        <v>1333</v>
      </c>
    </row>
    <row r="208" spans="34:39">
      <c r="AH208" s="12">
        <v>200</v>
      </c>
      <c r="AI208" s="13" t="s">
        <v>611</v>
      </c>
      <c r="AJ208" s="13" t="s">
        <v>369</v>
      </c>
      <c r="AK208" s="13" t="s">
        <v>369</v>
      </c>
      <c r="AL208" s="13" t="s">
        <v>1334</v>
      </c>
      <c r="AM208" s="14" t="s">
        <v>1335</v>
      </c>
    </row>
    <row r="209" spans="34:39">
      <c r="AH209" s="12">
        <v>39</v>
      </c>
      <c r="AI209" s="13" t="s">
        <v>620</v>
      </c>
      <c r="AJ209" s="13" t="s">
        <v>369</v>
      </c>
      <c r="AK209" s="13" t="s">
        <v>369</v>
      </c>
      <c r="AL209" s="13" t="s">
        <v>1336</v>
      </c>
      <c r="AM209" s="14" t="s">
        <v>1337</v>
      </c>
    </row>
    <row r="210" spans="34:39">
      <c r="AH210" s="12">
        <v>203</v>
      </c>
      <c r="AI210" s="13" t="s">
        <v>1338</v>
      </c>
      <c r="AJ210" s="13" t="s">
        <v>533</v>
      </c>
      <c r="AK210" s="13" t="s">
        <v>533</v>
      </c>
      <c r="AL210" s="13" t="s">
        <v>1339</v>
      </c>
      <c r="AM210" s="14" t="s">
        <v>1340</v>
      </c>
    </row>
    <row r="211" spans="34:39">
      <c r="AH211" s="12">
        <v>217</v>
      </c>
      <c r="AI211" s="13" t="s">
        <v>1341</v>
      </c>
      <c r="AJ211" s="13" t="s">
        <v>398</v>
      </c>
      <c r="AK211" s="13" t="s">
        <v>398</v>
      </c>
      <c r="AL211" s="13" t="s">
        <v>1342</v>
      </c>
      <c r="AM211" s="14" t="s">
        <v>1343</v>
      </c>
    </row>
    <row r="212" spans="34:39">
      <c r="AH212" s="12">
        <v>208</v>
      </c>
      <c r="AI212" s="13" t="s">
        <v>1344</v>
      </c>
      <c r="AJ212" s="13" t="s">
        <v>398</v>
      </c>
      <c r="AK212" s="13" t="s">
        <v>398</v>
      </c>
      <c r="AL212" s="13" t="s">
        <v>1345</v>
      </c>
      <c r="AM212" s="14" t="s">
        <v>1346</v>
      </c>
    </row>
    <row r="213" spans="34:39">
      <c r="AH213" s="12">
        <v>218</v>
      </c>
      <c r="AI213" s="13" t="s">
        <v>1347</v>
      </c>
      <c r="AJ213" s="13" t="s">
        <v>423</v>
      </c>
      <c r="AK213" s="13" t="s">
        <v>383</v>
      </c>
      <c r="AL213" s="13" t="s">
        <v>1348</v>
      </c>
      <c r="AM213" s="14" t="s">
        <v>1349</v>
      </c>
    </row>
    <row r="214" spans="34:39">
      <c r="AH214" s="12">
        <v>207</v>
      </c>
      <c r="AI214" s="13" t="s">
        <v>740</v>
      </c>
      <c r="AJ214" s="13" t="s">
        <v>398</v>
      </c>
      <c r="AK214" s="13" t="s">
        <v>398</v>
      </c>
      <c r="AL214" s="13" t="s">
        <v>1350</v>
      </c>
      <c r="AM214" s="14" t="s">
        <v>1351</v>
      </c>
    </row>
    <row r="215" spans="34:39">
      <c r="AH215" s="12">
        <v>211</v>
      </c>
      <c r="AI215" s="13" t="s">
        <v>1352</v>
      </c>
      <c r="AJ215" s="13" t="s">
        <v>202</v>
      </c>
      <c r="AK215" s="13" t="s">
        <v>202</v>
      </c>
      <c r="AL215" s="13" t="s">
        <v>1353</v>
      </c>
      <c r="AM215" s="14" t="s">
        <v>1354</v>
      </c>
    </row>
    <row r="216" spans="34:39">
      <c r="AH216" s="12">
        <v>206</v>
      </c>
      <c r="AI216" s="13" t="s">
        <v>1355</v>
      </c>
      <c r="AJ216" s="13" t="s">
        <v>423</v>
      </c>
      <c r="AK216" s="13" t="s">
        <v>383</v>
      </c>
      <c r="AL216" s="13" t="s">
        <v>1356</v>
      </c>
      <c r="AM216" s="14" t="s">
        <v>1357</v>
      </c>
    </row>
    <row r="217" spans="34:39">
      <c r="AH217" s="12">
        <v>209</v>
      </c>
      <c r="AI217" s="13" t="s">
        <v>1358</v>
      </c>
      <c r="AJ217" s="13" t="s">
        <v>202</v>
      </c>
      <c r="AK217" s="13" t="s">
        <v>202</v>
      </c>
      <c r="AL217" s="13" t="s">
        <v>1359</v>
      </c>
      <c r="AM217" s="14" t="s">
        <v>1360</v>
      </c>
    </row>
    <row r="218" spans="34:39">
      <c r="AH218" s="12">
        <v>212</v>
      </c>
      <c r="AI218" s="13" t="s">
        <v>1361</v>
      </c>
      <c r="AJ218" s="13" t="s">
        <v>397</v>
      </c>
      <c r="AK218" s="13" t="s">
        <v>398</v>
      </c>
      <c r="AL218" s="13" t="s">
        <v>1362</v>
      </c>
      <c r="AM218" s="14" t="s">
        <v>1363</v>
      </c>
    </row>
    <row r="219" spans="34:39">
      <c r="AH219" s="12">
        <v>213</v>
      </c>
      <c r="AI219" s="13" t="s">
        <v>1364</v>
      </c>
      <c r="AJ219" s="13" t="s">
        <v>435</v>
      </c>
      <c r="AK219" s="13" t="s">
        <v>435</v>
      </c>
      <c r="AL219" s="13" t="s">
        <v>1365</v>
      </c>
      <c r="AM219" s="14" t="s">
        <v>1366</v>
      </c>
    </row>
    <row r="220" spans="34:39">
      <c r="AH220" s="12">
        <v>214</v>
      </c>
      <c r="AI220" s="13" t="s">
        <v>1367</v>
      </c>
      <c r="AJ220" s="13" t="s">
        <v>382</v>
      </c>
      <c r="AK220" s="13" t="s">
        <v>383</v>
      </c>
      <c r="AL220" s="13" t="s">
        <v>1368</v>
      </c>
      <c r="AM220" s="14" t="s">
        <v>1369</v>
      </c>
    </row>
    <row r="221" spans="34:39">
      <c r="AH221" s="12">
        <v>215</v>
      </c>
      <c r="AI221" s="13" t="s">
        <v>629</v>
      </c>
      <c r="AJ221" s="13" t="s">
        <v>369</v>
      </c>
      <c r="AK221" s="13" t="s">
        <v>369</v>
      </c>
      <c r="AL221" s="13" t="s">
        <v>1370</v>
      </c>
      <c r="AM221" s="14" t="s">
        <v>1371</v>
      </c>
    </row>
    <row r="222" spans="34:39">
      <c r="AH222" s="12">
        <v>210</v>
      </c>
      <c r="AI222" s="13" t="s">
        <v>1372</v>
      </c>
      <c r="AJ222" s="13" t="s">
        <v>398</v>
      </c>
      <c r="AK222" s="13" t="s">
        <v>398</v>
      </c>
      <c r="AL222" s="13" t="s">
        <v>1373</v>
      </c>
      <c r="AM222" s="14" t="s">
        <v>1374</v>
      </c>
    </row>
    <row r="223" spans="34:39">
      <c r="AH223" s="12">
        <v>204</v>
      </c>
      <c r="AI223" s="13" t="s">
        <v>1375</v>
      </c>
      <c r="AJ223" s="13" t="s">
        <v>202</v>
      </c>
      <c r="AK223" s="13" t="s">
        <v>202</v>
      </c>
      <c r="AL223" s="13" t="s">
        <v>1376</v>
      </c>
      <c r="AM223" s="14" t="s">
        <v>1377</v>
      </c>
    </row>
    <row r="224" spans="34:39">
      <c r="AH224" s="12">
        <v>216</v>
      </c>
      <c r="AI224" s="13" t="s">
        <v>1378</v>
      </c>
      <c r="AJ224" s="13" t="s">
        <v>397</v>
      </c>
      <c r="AK224" s="13" t="s">
        <v>398</v>
      </c>
      <c r="AL224" s="13" t="s">
        <v>1379</v>
      </c>
      <c r="AM224" s="14" t="s">
        <v>1380</v>
      </c>
    </row>
    <row r="225" spans="34:39">
      <c r="AH225" s="12">
        <v>219</v>
      </c>
      <c r="AI225" s="13" t="s">
        <v>1381</v>
      </c>
      <c r="AJ225" s="13" t="s">
        <v>423</v>
      </c>
      <c r="AK225" s="13" t="s">
        <v>383</v>
      </c>
      <c r="AL225" s="13" t="s">
        <v>1382</v>
      </c>
      <c r="AM225" s="14" t="s">
        <v>1383</v>
      </c>
    </row>
    <row r="226" spans="34:39">
      <c r="AH226" s="12">
        <v>220</v>
      </c>
      <c r="AI226" s="13" t="s">
        <v>1384</v>
      </c>
      <c r="AJ226" s="13" t="s">
        <v>369</v>
      </c>
      <c r="AK226" s="13" t="s">
        <v>369</v>
      </c>
      <c r="AL226" s="13" t="s">
        <v>1385</v>
      </c>
      <c r="AM226" s="14" t="s">
        <v>1386</v>
      </c>
    </row>
    <row r="227" spans="34:39">
      <c r="AH227" s="12">
        <v>7</v>
      </c>
      <c r="AI227" s="13" t="s">
        <v>1387</v>
      </c>
      <c r="AJ227" s="13" t="s">
        <v>533</v>
      </c>
      <c r="AK227" s="13" t="s">
        <v>533</v>
      </c>
      <c r="AL227" s="13" t="s">
        <v>1388</v>
      </c>
      <c r="AM227" s="14" t="s">
        <v>1389</v>
      </c>
    </row>
    <row r="228" spans="34:39">
      <c r="AH228" s="12">
        <v>76</v>
      </c>
      <c r="AI228" s="13" t="s">
        <v>638</v>
      </c>
      <c r="AJ228" s="13" t="s">
        <v>369</v>
      </c>
      <c r="AK228" s="13" t="s">
        <v>369</v>
      </c>
      <c r="AL228" s="13" t="s">
        <v>1390</v>
      </c>
      <c r="AM228" s="14" t="s">
        <v>1391</v>
      </c>
    </row>
    <row r="229" spans="34:39">
      <c r="AH229" s="12">
        <v>221</v>
      </c>
      <c r="AI229" s="13" t="s">
        <v>1392</v>
      </c>
      <c r="AJ229" s="13" t="s">
        <v>435</v>
      </c>
      <c r="AK229" s="13" t="s">
        <v>435</v>
      </c>
      <c r="AL229" s="13" t="s">
        <v>1393</v>
      </c>
      <c r="AM229" s="14" t="s">
        <v>1394</v>
      </c>
    </row>
    <row r="230" spans="34:39">
      <c r="AH230" s="12">
        <v>223</v>
      </c>
      <c r="AI230" s="13" t="s">
        <v>1395</v>
      </c>
      <c r="AJ230" s="13" t="s">
        <v>435</v>
      </c>
      <c r="AK230" s="13" t="s">
        <v>435</v>
      </c>
      <c r="AL230" s="13" t="s">
        <v>1396</v>
      </c>
      <c r="AM230" s="14" t="s">
        <v>1397</v>
      </c>
    </row>
    <row r="231" spans="34:39">
      <c r="AH231" s="12">
        <v>222</v>
      </c>
      <c r="AI231" s="13" t="s">
        <v>1398</v>
      </c>
      <c r="AJ231" s="13" t="s">
        <v>435</v>
      </c>
      <c r="AK231" s="13" t="s">
        <v>435</v>
      </c>
      <c r="AL231" s="13" t="s">
        <v>1399</v>
      </c>
      <c r="AM231" s="14" t="s">
        <v>1400</v>
      </c>
    </row>
    <row r="232" spans="34:39">
      <c r="AH232" s="12">
        <v>229</v>
      </c>
      <c r="AI232" s="13" t="s">
        <v>1401</v>
      </c>
      <c r="AJ232" s="13" t="s">
        <v>435</v>
      </c>
      <c r="AK232" s="13" t="s">
        <v>435</v>
      </c>
      <c r="AL232" s="13" t="s">
        <v>1402</v>
      </c>
      <c r="AM232" s="14" t="s">
        <v>1403</v>
      </c>
    </row>
    <row r="233" spans="34:39">
      <c r="AH233" s="12">
        <v>224</v>
      </c>
      <c r="AI233" s="13" t="s">
        <v>1404</v>
      </c>
      <c r="AJ233" s="13" t="s">
        <v>398</v>
      </c>
      <c r="AK233" s="13" t="s">
        <v>398</v>
      </c>
      <c r="AL233" s="13" t="s">
        <v>1405</v>
      </c>
      <c r="AM233" s="14" t="s">
        <v>1406</v>
      </c>
    </row>
    <row r="234" spans="34:39">
      <c r="AH234" s="12">
        <v>231</v>
      </c>
      <c r="AI234" s="13" t="s">
        <v>1407</v>
      </c>
      <c r="AJ234" s="13" t="s">
        <v>397</v>
      </c>
      <c r="AK234" s="13" t="s">
        <v>398</v>
      </c>
      <c r="AL234" s="13" t="s">
        <v>1408</v>
      </c>
      <c r="AM234" s="14" t="s">
        <v>1409</v>
      </c>
    </row>
    <row r="235" spans="34:39">
      <c r="AH235" s="12">
        <v>227</v>
      </c>
      <c r="AI235" s="13" t="s">
        <v>1410</v>
      </c>
      <c r="AJ235" s="13" t="s">
        <v>435</v>
      </c>
      <c r="AK235" s="13" t="s">
        <v>435</v>
      </c>
      <c r="AL235" s="13" t="s">
        <v>1411</v>
      </c>
      <c r="AM235" s="14" t="s">
        <v>1412</v>
      </c>
    </row>
    <row r="236" spans="34:39">
      <c r="AH236" s="12">
        <v>230</v>
      </c>
      <c r="AI236" s="13" t="s">
        <v>746</v>
      </c>
      <c r="AJ236" s="13" t="s">
        <v>398</v>
      </c>
      <c r="AK236" s="13" t="s">
        <v>398</v>
      </c>
      <c r="AL236" s="13" t="s">
        <v>1413</v>
      </c>
      <c r="AM236" s="14" t="s">
        <v>1414</v>
      </c>
    </row>
    <row r="237" spans="34:39">
      <c r="AH237" s="12">
        <v>232</v>
      </c>
      <c r="AI237" s="13" t="s">
        <v>1415</v>
      </c>
      <c r="AJ237" s="13" t="s">
        <v>397</v>
      </c>
      <c r="AK237" s="13" t="s">
        <v>398</v>
      </c>
      <c r="AL237" s="13" t="s">
        <v>1416</v>
      </c>
      <c r="AM237" s="14" t="s">
        <v>1417</v>
      </c>
    </row>
    <row r="238" spans="34:39">
      <c r="AH238" s="12">
        <v>65</v>
      </c>
      <c r="AI238" s="13" t="s">
        <v>1418</v>
      </c>
      <c r="AJ238" s="13" t="s">
        <v>382</v>
      </c>
      <c r="AK238" s="13" t="s">
        <v>383</v>
      </c>
      <c r="AL238" s="13" t="s">
        <v>1419</v>
      </c>
      <c r="AM238" s="14" t="s">
        <v>1420</v>
      </c>
    </row>
    <row r="239" spans="34:39">
      <c r="AH239" s="12">
        <v>234</v>
      </c>
      <c r="AI239" s="13" t="s">
        <v>1421</v>
      </c>
      <c r="AJ239" s="13" t="s">
        <v>533</v>
      </c>
      <c r="AK239" s="13" t="s">
        <v>533</v>
      </c>
      <c r="AL239" s="13" t="s">
        <v>1422</v>
      </c>
      <c r="AM239" s="14" t="s">
        <v>1423</v>
      </c>
    </row>
    <row r="240" spans="34:39">
      <c r="AH240" s="12">
        <v>236</v>
      </c>
      <c r="AI240" s="13" t="s">
        <v>1424</v>
      </c>
      <c r="AJ240" s="13" t="s">
        <v>423</v>
      </c>
      <c r="AK240" s="13" t="s">
        <v>383</v>
      </c>
      <c r="AL240" s="13" t="s">
        <v>1425</v>
      </c>
      <c r="AM240" s="14" t="s">
        <v>1426</v>
      </c>
    </row>
    <row r="241" spans="34:39">
      <c r="AH241" s="22">
        <v>237</v>
      </c>
      <c r="AI241" s="23" t="s">
        <v>1427</v>
      </c>
      <c r="AJ241" s="23" t="s">
        <v>423</v>
      </c>
      <c r="AK241" s="23" t="s">
        <v>383</v>
      </c>
      <c r="AL241" s="23" t="s">
        <v>1428</v>
      </c>
      <c r="AM241" s="25" t="s">
        <v>1429</v>
      </c>
    </row>
  </sheetData>
  <sheetProtection selectLockedCells="1"/>
  <sortState xmlns:xlrd2="http://schemas.microsoft.com/office/spreadsheetml/2017/richdata2" ref="AO2:AR129">
    <sortCondition ref="AQ2:AQ129"/>
  </sortState>
  <dataValidations disablePrompts="1" count="5">
    <dataValidation type="list" allowBlank="1" showInputMessage="1" showErrorMessage="1" sqref="B18" xr:uid="{00000000-0002-0000-0A00-000000000000}">
      <formula1>$C$2:$C$3</formula1>
    </dataValidation>
    <dataValidation type="list" allowBlank="1" showErrorMessage="1" sqref="T2" xr:uid="{00000000-0002-0000-0A00-000001000000}">
      <formula1>$AE$2:$AE$5</formula1>
    </dataValidation>
    <dataValidation type="list" allowBlank="1" showInputMessage="1" showErrorMessage="1" sqref="T3" xr:uid="{00000000-0002-0000-0A00-000002000000}">
      <formula1>$AE$8:$AE$11</formula1>
    </dataValidation>
    <dataValidation type="list" allowBlank="1" showInputMessage="1" showErrorMessage="1" sqref="T8" xr:uid="{00000000-0002-0000-0A00-000003000000}">
      <formula1>$AE$14:$AE$16</formula1>
    </dataValidation>
    <dataValidation type="list" allowBlank="1" showInputMessage="1" showErrorMessage="1" sqref="T4" xr:uid="{00000000-0002-0000-0A00-000004000000}">
      <formula1>$AE$19:$AE$23</formula1>
    </dataValidation>
  </dataValidations>
  <pageMargins left="0.23622047244094491" right="0.23622047244094491" top="0.74803149606299213" bottom="0.74803149606299213" header="0.31496062992125984" footer="0.31496062992125984"/>
  <pageSetup paperSize="8" scale="66" fitToHeight="0" orientation="landscape" cellComments="asDisplayed"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61f97334-ae98-4ddf-87ee-81edeebb5d8e" xsi:nil="true"/>
    <TaxCatchAll xmlns="3cacb1fb-8034-49eb-92fa-02e9d9e8c610" xsi:nil="true"/>
    <lcf76f155ced4ddcb4097134ff3c332f xmlns="61f97334-ae98-4ddf-87ee-81edeebb5d8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43B7BF9FADC24383D9D34D924723C9" ma:contentTypeVersion="18" ma:contentTypeDescription="Create a new document." ma:contentTypeScope="" ma:versionID="0af0ab1328f6c7f80245755c2c06e719">
  <xsd:schema xmlns:xsd="http://www.w3.org/2001/XMLSchema" xmlns:xs="http://www.w3.org/2001/XMLSchema" xmlns:p="http://schemas.microsoft.com/office/2006/metadata/properties" xmlns:ns2="61f97334-ae98-4ddf-87ee-81edeebb5d8e" xmlns:ns3="3cacb1fb-8034-49eb-92fa-02e9d9e8c610" targetNamespace="http://schemas.microsoft.com/office/2006/metadata/properties" ma:root="true" ma:fieldsID="c91a455e3f6a0c94bf68d199800a786c" ns2:_="" ns3:_="">
    <xsd:import namespace="61f97334-ae98-4ddf-87ee-81edeebb5d8e"/>
    <xsd:import namespace="3cacb1fb-8034-49eb-92fa-02e9d9e8c6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_Flow_SignoffStatus"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f97334-ae98-4ddf-87ee-81edeebb5d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_Flow_SignoffStatus" ma:index="13" nillable="true" ma:displayName="Sign-off status" ma:internalName="_x0024_Resources_x003a_core_x002c_Signoff_Status_x003b_">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78df0fa-3822-4368-8bf3-00f7616829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cacb1fb-8034-49eb-92fa-02e9d9e8c61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51472ca-fc9d-4c1c-8c51-4fe053b30565}" ma:internalName="TaxCatchAll" ma:showField="CatchAllData" ma:web="3cacb1fb-8034-49eb-92fa-02e9d9e8c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3E6A94-21C8-42DE-B7D9-70A38FD3127D}">
  <ds:schemaRefs>
    <ds:schemaRef ds:uri="http://schemas.microsoft.com/sharepoint/v3/contenttype/forms"/>
  </ds:schemaRefs>
</ds:datastoreItem>
</file>

<file path=customXml/itemProps2.xml><?xml version="1.0" encoding="utf-8"?>
<ds:datastoreItem xmlns:ds="http://schemas.openxmlformats.org/officeDocument/2006/customXml" ds:itemID="{1CDDF706-5A05-4316-8A65-CB018B46B96C}">
  <ds:schemaRefs>
    <ds:schemaRef ds:uri="http://purl.org/dc/elements/1.1/"/>
    <ds:schemaRef ds:uri="http://schemas.microsoft.com/office/2006/documentManagement/types"/>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3cacb1fb-8034-49eb-92fa-02e9d9e8c610"/>
    <ds:schemaRef ds:uri="61f97334-ae98-4ddf-87ee-81edeebb5d8e"/>
    <ds:schemaRef ds:uri="http://purl.org/dc/dcmitype/"/>
  </ds:schemaRefs>
</ds:datastoreItem>
</file>

<file path=customXml/itemProps3.xml><?xml version="1.0" encoding="utf-8"?>
<ds:datastoreItem xmlns:ds="http://schemas.openxmlformats.org/officeDocument/2006/customXml" ds:itemID="{55A79691-6B59-4FBC-A95D-0A209197D0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f97334-ae98-4ddf-87ee-81edeebb5d8e"/>
    <ds:schemaRef ds:uri="3cacb1fb-8034-49eb-92fa-02e9d9e8c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24</vt:i4>
      </vt:variant>
    </vt:vector>
  </HeadingPairs>
  <TitlesOfParts>
    <vt:vector size="29" baseType="lpstr">
      <vt:lpstr>Disclaimer</vt:lpstr>
      <vt:lpstr>ESG Environmental- Vehicle Data</vt:lpstr>
      <vt:lpstr>ESG Environmental- Asset Data</vt:lpstr>
      <vt:lpstr>Asset Data Definitions </vt:lpstr>
      <vt:lpstr>Dropdown Options</vt:lpstr>
      <vt:lpstr>Countries</vt:lpstr>
      <vt:lpstr>CountrySelTitle</vt:lpstr>
      <vt:lpstr>Currency</vt:lpstr>
      <vt:lpstr>Divide</vt:lpstr>
      <vt:lpstr>Period</vt:lpstr>
      <vt:lpstr>PeriodNr</vt:lpstr>
      <vt:lpstr>Port</vt:lpstr>
      <vt:lpstr>'ESG Environmental- Vehicle Data'!Print_Area</vt:lpstr>
      <vt:lpstr>Tables!Print_Area</vt:lpstr>
      <vt:lpstr>'ESG Environmental- Vehicle Data'!Print_Titles</vt:lpstr>
      <vt:lpstr>Ranking1</vt:lpstr>
      <vt:lpstr>Ranking2</vt:lpstr>
      <vt:lpstr>Ranking3</vt:lpstr>
      <vt:lpstr>Ranking4</vt:lpstr>
      <vt:lpstr>Ranking5</vt:lpstr>
      <vt:lpstr>Ranking6</vt:lpstr>
      <vt:lpstr>Ranking7</vt:lpstr>
      <vt:lpstr>SCP</vt:lpstr>
      <vt:lpstr>SCPa</vt:lpstr>
      <vt:lpstr>SCPb</vt:lpstr>
      <vt:lpstr>SCPc</vt:lpstr>
      <vt:lpstr>SCPd</vt:lpstr>
      <vt:lpstr>SectorSelTitle</vt:lpstr>
      <vt:lpstr>Tenants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Constantin.Sorlescu@inrev.org</dc:creator>
  <cp:keywords/>
  <dc:description/>
  <cp:lastModifiedBy>Constantin Sorlescu</cp:lastModifiedBy>
  <cp:revision/>
  <dcterms:created xsi:type="dcterms:W3CDTF">2016-11-10T18:30:12Z</dcterms:created>
  <dcterms:modified xsi:type="dcterms:W3CDTF">2023-05-16T11:11:44Z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0x010100FB43B7BF9FADC24383D9D34D924723C9</vt:lpwstr>
  </property>
  <property fmtid="{D5CDD505-2E9C-101B-9397-08002B2CF9AE}" pid="3" name="MediaServiceImageTags">
    <vt:lpwstr/>
  </property>
  <property fmtid="{D5CDD505-2E9C-101B-9397-08002B2CF9AE}" pid="4" name="MSIP_Label_ea60d57e-af5b-4752-ac57-3e4f28ca11dc_Enabled">
    <vt:lpwstr>true</vt:lpwstr>
  </property>
  <property fmtid="{D5CDD505-2E9C-101B-9397-08002B2CF9AE}" pid="5" name="MSIP_Label_ea60d57e-af5b-4752-ac57-3e4f28ca11dc_SetDate">
    <vt:lpwstr>2023-02-21T10:25:14Z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f6cba0e7-7026-46fa-8946-2c58fff4cdd4</vt:lpwstr>
  </property>
  <property fmtid="{D5CDD505-2E9C-101B-9397-08002B2CF9AE}" pid="10" name="MSIP_Label_ea60d57e-af5b-4752-ac57-3e4f28ca11dc_ContentBits">
    <vt:lpwstr>0</vt:lpwstr>
  </property>
</Properties>
</file>