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5.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7.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8.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49.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2.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3.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4.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7.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8.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9.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1.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5.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6.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67.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68.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updateLinks="never" codeName="ThisWorkbook" autoCompressPictures="0"/>
  <mc:AlternateContent xmlns:mc="http://schemas.openxmlformats.org/markup-compatibility/2006">
    <mc:Choice Requires="x15">
      <x15ac:absPath xmlns:x15ac="http://schemas.microsoft.com/office/spreadsheetml/2010/11/ac" url="https://inrev.sharepoint.com/sites/INREVTeam/Shared Documents/INREV Research/1. Investment Intentions Survey/Investment Intentions 2022/Excel supplement/"/>
    </mc:Choice>
  </mc:AlternateContent>
  <xr:revisionPtr revIDLastSave="257" documentId="8_{35EA9291-A29F-4EBE-98BF-B3D204B2AC51}" xr6:coauthVersionLast="47" xr6:coauthVersionMax="47" xr10:uidLastSave="{3552339D-B1CB-4D2F-A95A-6E63C0725CF1}"/>
  <bookViews>
    <workbookView xWindow="-120" yWindow="-120" windowWidth="29040" windowHeight="15840" tabRatio="701" firstSheet="2" activeTab="2" xr2:uid="{00000000-000D-0000-FFFF-FFFF00000000}"/>
  </bookViews>
  <sheets>
    <sheet name="ContactDetails" sheetId="27" r:id="rId1"/>
    <sheet name="Frontpage" sheetId="28" r:id="rId2"/>
    <sheet name="TableofContents" sheetId="21" r:id="rId3"/>
    <sheet name="Figure(1)" sheetId="420" r:id="rId4"/>
    <sheet name="Figure(2)" sheetId="389" r:id="rId5"/>
    <sheet name="Figure(3)" sheetId="513" r:id="rId6"/>
    <sheet name="Figure(4)" sheetId="522" r:id="rId7"/>
    <sheet name="Figure(5)" sheetId="518" r:id="rId8"/>
    <sheet name="Figure(6)" sheetId="519" r:id="rId9"/>
    <sheet name="Figure(7)" sheetId="520" r:id="rId10"/>
    <sheet name="Figure(8)" sheetId="392" r:id="rId11"/>
    <sheet name="Figure(9)" sheetId="521" r:id="rId12"/>
    <sheet name="Figure(10)" sheetId="393" r:id="rId13"/>
    <sheet name="Figure(11)" sheetId="394" r:id="rId14"/>
    <sheet name="Figure(12)" sheetId="395" r:id="rId15"/>
    <sheet name="Figure(13)" sheetId="399" r:id="rId16"/>
    <sheet name="Figure(14)" sheetId="400" r:id="rId17"/>
    <sheet name="Figure(15)" sheetId="402" r:id="rId18"/>
    <sheet name="Figure(16)" sheetId="403" r:id="rId19"/>
    <sheet name="Figure(17)" sheetId="404" r:id="rId20"/>
    <sheet name="Figure(18)" sheetId="422" r:id="rId21"/>
    <sheet name="Figure(19)" sheetId="516" r:id="rId22"/>
    <sheet name="Figure(20)" sheetId="517" r:id="rId23"/>
    <sheet name="Figure(21)" sheetId="407" r:id="rId24"/>
    <sheet name="Figure(22)" sheetId="515" r:id="rId25"/>
    <sheet name="Figure(23)" sheetId="514" r:id="rId26"/>
    <sheet name="Figure(24)" sheetId="505" r:id="rId27"/>
    <sheet name="Figure(25)" sheetId="523" r:id="rId28"/>
    <sheet name="Figure(26)" sheetId="424" r:id="rId29"/>
    <sheet name="Figure(27)" sheetId="425" r:id="rId30"/>
    <sheet name="Figure(28)" sheetId="426" r:id="rId31"/>
    <sheet name="Figure(29)" sheetId="524" r:id="rId32"/>
    <sheet name="Figure(30)" sheetId="431" r:id="rId33"/>
    <sheet name="Figure(31)" sheetId="526" r:id="rId34"/>
    <sheet name="Figure(32)" sheetId="527" r:id="rId35"/>
    <sheet name="Figure(33)" sheetId="528" r:id="rId36"/>
    <sheet name="Figure(34)" sheetId="529" r:id="rId37"/>
    <sheet name="Figure(35)" sheetId="530" r:id="rId38"/>
    <sheet name="Figure(36)" sheetId="531" r:id="rId39"/>
    <sheet name="Figure(37)" sheetId="532" r:id="rId40"/>
    <sheet name="Figure(38)" sheetId="533" r:id="rId41"/>
    <sheet name="Figure(39)" sheetId="534" r:id="rId42"/>
    <sheet name="Figure(40)" sheetId="535" r:id="rId43"/>
    <sheet name="Table 1" sheetId="568" r:id="rId44"/>
    <sheet name="Figure(41)" sheetId="536" r:id="rId45"/>
    <sheet name="Figure(42)" sheetId="537" r:id="rId46"/>
    <sheet name="Table 2" sheetId="569" r:id="rId47"/>
    <sheet name="Figure(43)" sheetId="538" r:id="rId48"/>
    <sheet name="Figure(44)" sheetId="539" r:id="rId49"/>
    <sheet name="Figure(45)" sheetId="540" r:id="rId50"/>
    <sheet name="Figure(46)" sheetId="541" r:id="rId51"/>
    <sheet name="Figure(47)" sheetId="542" r:id="rId52"/>
    <sheet name="Figure(48)" sheetId="543" r:id="rId53"/>
    <sheet name="Figure(49)" sheetId="544" r:id="rId54"/>
    <sheet name="Figure(50)" sheetId="545" r:id="rId55"/>
    <sheet name="Figure(51)" sheetId="546" r:id="rId56"/>
    <sheet name="Figure(52)" sheetId="547" r:id="rId57"/>
    <sheet name="Figure(53)" sheetId="548" r:id="rId58"/>
    <sheet name="Figure(54)" sheetId="549" r:id="rId59"/>
    <sheet name="Figure(55)" sheetId="550" r:id="rId60"/>
    <sheet name="Figure(56)" sheetId="551" r:id="rId61"/>
    <sheet name="Figure(57)" sheetId="552" r:id="rId62"/>
    <sheet name="Figure(58)" sheetId="553" r:id="rId63"/>
    <sheet name="Figure(59)" sheetId="554" r:id="rId64"/>
    <sheet name="Figure(60)" sheetId="555" r:id="rId65"/>
    <sheet name="Figure(61)" sheetId="557" r:id="rId66"/>
    <sheet name="Figure(62)" sheetId="560" r:id="rId67"/>
    <sheet name="Figure(63)" sheetId="563" r:id="rId68"/>
    <sheet name="Figure(64)" sheetId="564" r:id="rId69"/>
    <sheet name="Figure(65)" sheetId="565" r:id="rId70"/>
    <sheet name="Figure(66)" sheetId="566" r:id="rId71"/>
    <sheet name="TermsofUse&amp;Disclaimer" sheetId="567" r:id="rId72"/>
  </sheets>
  <definedNames>
    <definedName name="_xlnm._FilterDatabase" localSheetId="3" hidden="1">'Figure(1)'!$C$6:$H$6</definedName>
    <definedName name="_xlnm._FilterDatabase" localSheetId="12" hidden="1">'Figure(10)'!$C$7:$F$10</definedName>
    <definedName name="_xlnm._FilterDatabase" localSheetId="17" hidden="1">'Figure(15)'!$C$5:$I$11</definedName>
    <definedName name="_xlnm._FilterDatabase" localSheetId="4" hidden="1">'Figure(2)'!$C$6:$G$6</definedName>
    <definedName name="_xlnm._FilterDatabase" localSheetId="47" hidden="1">'Figure(43)'!$C$7:$G$15</definedName>
    <definedName name="_xlnm._FilterDatabase" localSheetId="68" hidden="1">'Figure(64)'!$I$23:$J$33</definedName>
    <definedName name="_xlnm._FilterDatabase" localSheetId="43" hidden="1">'Table 1'!$AH$5:$AQ$158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6" i="21" l="1"/>
  <c r="B37" i="21"/>
  <c r="B38" i="21"/>
  <c r="B39" i="21"/>
  <c r="B40" i="21"/>
  <c r="B41" i="21"/>
  <c r="B42" i="21"/>
  <c r="B43" i="21"/>
  <c r="B44" i="21"/>
  <c r="B45" i="21"/>
  <c r="B47" i="21"/>
  <c r="B48" i="21"/>
  <c r="B50" i="21"/>
  <c r="B51" i="21"/>
  <c r="B52" i="21"/>
  <c r="B53" i="21"/>
  <c r="B54" i="21"/>
  <c r="B55" i="21"/>
  <c r="B56" i="21"/>
  <c r="B57" i="21"/>
  <c r="B58" i="21"/>
  <c r="B59" i="21"/>
  <c r="B60" i="21"/>
  <c r="B61" i="21"/>
  <c r="B62" i="21"/>
  <c r="B63" i="21"/>
  <c r="B64" i="21"/>
  <c r="B65" i="21"/>
  <c r="B66" i="21"/>
  <c r="B67" i="21"/>
  <c r="B68" i="21"/>
  <c r="B69" i="21"/>
  <c r="B70" i="21"/>
  <c r="B71" i="21"/>
  <c r="B72" i="21"/>
  <c r="B73" i="21"/>
  <c r="K14" i="531"/>
  <c r="K13" i="531"/>
  <c r="K12" i="531"/>
  <c r="K11" i="531"/>
  <c r="K10" i="531"/>
  <c r="K9" i="531"/>
  <c r="K8" i="531"/>
  <c r="K7" i="531"/>
  <c r="G19" i="527"/>
  <c r="F19" i="527"/>
  <c r="E19" i="527"/>
  <c r="G15" i="527"/>
  <c r="F15" i="527"/>
  <c r="E15" i="527"/>
  <c r="G11" i="527"/>
  <c r="F11" i="527"/>
  <c r="E11" i="527"/>
  <c r="G7" i="527"/>
  <c r="F7" i="527"/>
  <c r="E7" i="527"/>
  <c r="G61" i="21"/>
  <c r="E63" i="21"/>
  <c r="E49" i="21"/>
  <c r="G41" i="21"/>
  <c r="E42" i="21"/>
  <c r="E72" i="21"/>
  <c r="G57" i="21"/>
  <c r="E47" i="21"/>
  <c r="E70" i="21"/>
  <c r="E58" i="21"/>
  <c r="E61" i="21"/>
  <c r="G56" i="21"/>
  <c r="E43" i="21"/>
  <c r="G50" i="21"/>
  <c r="G45" i="21"/>
  <c r="E38" i="21"/>
  <c r="E66" i="21"/>
  <c r="E64" i="21"/>
  <c r="G51" i="21"/>
  <c r="E69" i="21"/>
  <c r="E54" i="21"/>
  <c r="E59" i="21"/>
  <c r="G48" i="21"/>
  <c r="G59" i="21"/>
  <c r="G72" i="21"/>
  <c r="E50" i="21"/>
  <c r="G53" i="21"/>
  <c r="G64" i="21"/>
  <c r="E39" i="21"/>
  <c r="E60" i="21"/>
  <c r="E46" i="21"/>
  <c r="E37" i="21"/>
  <c r="G67" i="21"/>
  <c r="G38" i="21"/>
  <c r="G73" i="21"/>
  <c r="G66" i="21"/>
  <c r="E67" i="21"/>
  <c r="E40" i="21"/>
  <c r="E57" i="21"/>
  <c r="E55" i="21"/>
  <c r="G46" i="21"/>
  <c r="G68" i="21"/>
  <c r="G65" i="21"/>
  <c r="G49" i="21"/>
  <c r="E52" i="21"/>
  <c r="E41" i="21"/>
  <c r="E65" i="21"/>
  <c r="G69" i="21"/>
  <c r="E45" i="21"/>
  <c r="E73" i="21"/>
  <c r="E62" i="21"/>
  <c r="G39" i="21"/>
  <c r="E56" i="21"/>
  <c r="E51" i="21"/>
  <c r="E48" i="21"/>
  <c r="E36" i="21"/>
  <c r="G47" i="21"/>
  <c r="G58" i="21"/>
  <c r="E71" i="21"/>
  <c r="G40" i="21"/>
  <c r="E68" i="21"/>
  <c r="E53" i="21"/>
  <c r="E44" i="21"/>
  <c r="G43" i="21"/>
  <c r="B30" i="21" l="1"/>
  <c r="B31" i="21"/>
  <c r="B32" i="21"/>
  <c r="B33" i="21"/>
  <c r="B34" i="21"/>
  <c r="B35" i="21"/>
  <c r="G55" i="21"/>
  <c r="G62" i="21"/>
  <c r="G42" i="21"/>
  <c r="G70" i="21"/>
  <c r="G54" i="21"/>
  <c r="G37" i="21"/>
  <c r="G52" i="21"/>
  <c r="G44" i="21"/>
  <c r="G35" i="21"/>
  <c r="G30" i="21"/>
  <c r="G32" i="21"/>
  <c r="G71" i="21"/>
  <c r="G34" i="21"/>
  <c r="G36" i="21"/>
  <c r="G33" i="21"/>
  <c r="G63" i="21"/>
  <c r="G60" i="21"/>
  <c r="G31" i="21"/>
  <c r="I7" i="523" l="1"/>
  <c r="N7" i="523" s="1"/>
  <c r="J7" i="523"/>
  <c r="O7" i="523" s="1"/>
  <c r="K7" i="523"/>
  <c r="P7" i="523" s="1"/>
  <c r="L7" i="523"/>
  <c r="Q7" i="523" s="1"/>
  <c r="M7" i="523"/>
  <c r="R7" i="523" s="1"/>
  <c r="E33" i="21"/>
  <c r="E30" i="21"/>
  <c r="E32" i="21"/>
  <c r="E34" i="21"/>
  <c r="E31" i="21"/>
  <c r="E35" i="21"/>
  <c r="B15" i="21" l="1"/>
  <c r="B14" i="21"/>
  <c r="B12" i="21"/>
  <c r="B11" i="21"/>
  <c r="B10" i="21"/>
  <c r="B9" i="21"/>
  <c r="B8" i="21"/>
  <c r="B7" i="21"/>
  <c r="B6" i="21"/>
  <c r="G8" i="21"/>
  <c r="G10" i="21"/>
  <c r="E12" i="21"/>
  <c r="E11" i="21"/>
  <c r="E14" i="21"/>
  <c r="G6" i="21"/>
  <c r="E9" i="21"/>
  <c r="E6" i="21"/>
  <c r="E10" i="21"/>
  <c r="E8" i="21"/>
  <c r="G11" i="21"/>
  <c r="G7" i="21"/>
  <c r="G14" i="21"/>
  <c r="E15" i="21"/>
  <c r="G12" i="21"/>
  <c r="G15" i="21"/>
  <c r="E7" i="21"/>
  <c r="G9" i="21"/>
  <c r="B21" i="21" l="1"/>
  <c r="F21" i="21"/>
  <c r="G21" i="21"/>
  <c r="E21" i="21"/>
  <c r="B29" i="21" l="1"/>
  <c r="B28" i="21"/>
  <c r="B27" i="21"/>
  <c r="B26" i="21"/>
  <c r="B25" i="21"/>
  <c r="B24" i="21"/>
  <c r="B23" i="21"/>
  <c r="B22" i="21"/>
  <c r="B20" i="21"/>
  <c r="B19" i="21"/>
  <c r="B18" i="21"/>
  <c r="B17" i="21"/>
  <c r="B16" i="21"/>
  <c r="B13" i="21"/>
  <c r="B1" i="21"/>
  <c r="C6" i="28"/>
  <c r="B1" i="28"/>
  <c r="F8" i="21"/>
  <c r="E22" i="21"/>
  <c r="G18" i="21"/>
  <c r="E17" i="21"/>
  <c r="F15" i="21"/>
  <c r="G25" i="21"/>
  <c r="G19" i="21"/>
  <c r="G22" i="21"/>
  <c r="F7" i="21"/>
  <c r="G24" i="21"/>
  <c r="F19" i="21"/>
  <c r="F25" i="21"/>
  <c r="E29" i="21"/>
  <c r="G16" i="21"/>
  <c r="F22" i="21"/>
  <c r="E28" i="21"/>
  <c r="F6" i="21"/>
  <c r="F27" i="21"/>
  <c r="G27" i="21"/>
  <c r="F14" i="21"/>
  <c r="F11" i="21"/>
  <c r="E24" i="21"/>
  <c r="F24" i="21"/>
  <c r="E16" i="21"/>
  <c r="E25" i="21"/>
  <c r="G29" i="21"/>
  <c r="F17" i="21"/>
  <c r="F10" i="21"/>
  <c r="F29" i="21"/>
  <c r="E23" i="21"/>
  <c r="E27" i="21"/>
  <c r="F12" i="21"/>
  <c r="G20" i="21"/>
  <c r="F18" i="21"/>
  <c r="E18" i="21"/>
  <c r="F23" i="21"/>
  <c r="F26" i="21"/>
  <c r="E13" i="21"/>
  <c r="G13" i="21"/>
  <c r="G28" i="21"/>
  <c r="E26" i="21"/>
  <c r="G26" i="21"/>
  <c r="F16" i="21"/>
  <c r="F20" i="21"/>
  <c r="E20" i="21"/>
  <c r="F28" i="21"/>
  <c r="E19" i="21"/>
  <c r="F13" i="21"/>
  <c r="F9" i="21"/>
  <c r="G23" i="21"/>
  <c r="G17" i="21"/>
</calcChain>
</file>

<file path=xl/sharedStrings.xml><?xml version="1.0" encoding="utf-8"?>
<sst xmlns="http://schemas.openxmlformats.org/spreadsheetml/2006/main" count="2549" uniqueCount="860">
  <si>
    <t>INREV Research &amp; Market Information team contact details</t>
  </si>
  <si>
    <t>Contact details</t>
  </si>
  <si>
    <t>Iryna Pylypchuk</t>
  </si>
  <si>
    <t>Director of Research &amp; Market Information</t>
  </si>
  <si>
    <t>iryna.pylypchuk@inrev.org</t>
  </si>
  <si>
    <t>Richard Buytendijk</t>
  </si>
  <si>
    <t>Senior Research &amp; Analytics Manager</t>
  </si>
  <si>
    <t>richard.buytendijk@inrev.org</t>
  </si>
  <si>
    <t>Research &amp; Analytics Manager</t>
  </si>
  <si>
    <t>Connor van Leeuwen</t>
  </si>
  <si>
    <t>Research &amp; Analytics Analyst</t>
  </si>
  <si>
    <t>connor.vanleeuwen@inrev.org</t>
  </si>
  <si>
    <t>Melle Simonis</t>
  </si>
  <si>
    <t>melle.simonis@inrev.org</t>
  </si>
  <si>
    <t>Jeanne Bresner</t>
  </si>
  <si>
    <t>jeanne.bresner@inrev.org</t>
  </si>
  <si>
    <t>Investment Intentions Survey 2022</t>
  </si>
  <si>
    <t>Currency:</t>
  </si>
  <si>
    <t>EUR</t>
  </si>
  <si>
    <t>Date last updated:</t>
  </si>
  <si>
    <t>Sheet Name</t>
  </si>
  <si>
    <t>Section</t>
  </si>
  <si>
    <t>Question Number</t>
  </si>
  <si>
    <t>Sheet Title</t>
  </si>
  <si>
    <t>Global real estate allocations and intentions</t>
  </si>
  <si>
    <t>Preferred styles for investing in Europe</t>
  </si>
  <si>
    <t>Preferred sectors and destinations for investing into Europe</t>
  </si>
  <si>
    <t>Table 1</t>
  </si>
  <si>
    <t>Table 2</t>
  </si>
  <si>
    <t>Expected investment trends for accesing Europe</t>
  </si>
  <si>
    <t>Preferred features of non-listed real estate funds</t>
  </si>
  <si>
    <t>Pros and cons of investing n non-listed real estate funds</t>
  </si>
  <si>
    <t>Figure(1)</t>
  </si>
  <si>
    <t>Real estate AUM of the sample by investor domicile (€ billion)</t>
  </si>
  <si>
    <t>Investors by domicile</t>
  </si>
  <si>
    <t>Investors by type</t>
  </si>
  <si>
    <t>Investor type</t>
  </si>
  <si>
    <t>Asia Pacific (17)</t>
  </si>
  <si>
    <t>Europe (50)</t>
  </si>
  <si>
    <t>North America (21)</t>
  </si>
  <si>
    <t>All investors (88)</t>
  </si>
  <si>
    <t>Corporation</t>
  </si>
  <si>
    <t>Government Institution</t>
  </si>
  <si>
    <t>Bank</t>
  </si>
  <si>
    <t>Total real estate</t>
  </si>
  <si>
    <t/>
  </si>
  <si>
    <t>Other real estate</t>
  </si>
  <si>
    <t>Other non-listed real estate vehicles</t>
  </si>
  <si>
    <t>Global</t>
  </si>
  <si>
    <t>Non-listed real estate funds</t>
  </si>
  <si>
    <t>Total sample</t>
  </si>
  <si>
    <t>Figure(2)</t>
  </si>
  <si>
    <t>Composition of sample by investor domicile and investor type</t>
  </si>
  <si>
    <t>Investor domicile</t>
  </si>
  <si>
    <t>Asia Pacific (21)</t>
  </si>
  <si>
    <t>Europe (57)</t>
  </si>
  <si>
    <t>All (99)</t>
  </si>
  <si>
    <t>Funds of funds</t>
  </si>
  <si>
    <t>Pension Fund</t>
  </si>
  <si>
    <t>Insurance Company</t>
  </si>
  <si>
    <t>Other</t>
  </si>
  <si>
    <t>Foundation</t>
  </si>
  <si>
    <t>Endowment</t>
  </si>
  <si>
    <t>Family Office</t>
  </si>
  <si>
    <t>Charity</t>
  </si>
  <si>
    <t>Sovereign Wealth Fund</t>
  </si>
  <si>
    <t>Investment Consultant</t>
  </si>
  <si>
    <t>Non-Profit Organisation</t>
  </si>
  <si>
    <t>High Net Worth Individual</t>
  </si>
  <si>
    <t>Total</t>
  </si>
  <si>
    <t>Figure(3)</t>
  </si>
  <si>
    <t>Sample composition by investor size, by number of respondents</t>
  </si>
  <si>
    <t>By number</t>
  </si>
  <si>
    <t>Investor size</t>
  </si>
  <si>
    <t>Small</t>
  </si>
  <si>
    <t>Medium</t>
  </si>
  <si>
    <t>Large</t>
  </si>
  <si>
    <t>Very large</t>
  </si>
  <si>
    <t>Figure(4)</t>
  </si>
  <si>
    <t>Sample composition by investor size, by real estate AUM of respondents</t>
  </si>
  <si>
    <t>By AUM</t>
  </si>
  <si>
    <t>Figure(5)</t>
  </si>
  <si>
    <t>Impact on investment plans for 2022 in response to COVID-19 by investor domicile</t>
  </si>
  <si>
    <t>Asia Pacific (20)</t>
  </si>
  <si>
    <t>Europe (49)</t>
  </si>
  <si>
    <t>All investors (90)</t>
  </si>
  <si>
    <t>Yes</t>
  </si>
  <si>
    <t>No</t>
  </si>
  <si>
    <t>Figure(6)</t>
  </si>
  <si>
    <t>ESG characteristics of a non-listed fund considered before investing</t>
  </si>
  <si>
    <t>All Investors</t>
  </si>
  <si>
    <t>Committed on becoming Net Zero Carbon (71)</t>
  </si>
  <si>
    <t>Promoting environmentally and socially responsible investments or targeting bespoke sustainable investments (72)</t>
  </si>
  <si>
    <t>Having an established diversity, equity, and inclusion (DEI) programme (71)</t>
  </si>
  <si>
    <t>Figure(7)</t>
  </si>
  <si>
    <t>ESG characteristics of a non-listed fund considered before investing by investor domicile</t>
  </si>
  <si>
    <t>Asia Pacific</t>
  </si>
  <si>
    <t>Europe</t>
  </si>
  <si>
    <t>North America</t>
  </si>
  <si>
    <t>Committed on becoming Net Zero Carbon (16)</t>
  </si>
  <si>
    <t>Promoting environmentally and socially responsible investments or targeting bespoke sustainable investments (16)</t>
  </si>
  <si>
    <t>Having an established diversity, equity, and inclusion (DEI) programme (16)</t>
  </si>
  <si>
    <t>Committed on becoming Net Zero Carbon (39)</t>
  </si>
  <si>
    <t>Promoting environmentally and socially responsible investments or targeting bespoke sustainable investments (47)</t>
  </si>
  <si>
    <t>Having an established diversity, equity, and inclusion (DEI) programme (48)</t>
  </si>
  <si>
    <t>Figure(8)</t>
  </si>
  <si>
    <t>Reasons to invest in real estate (All investors)</t>
  </si>
  <si>
    <t>Diversification benefits for a multi-asset portfolio</t>
  </si>
  <si>
    <t>Risk adjusted performance over other asset types</t>
  </si>
  <si>
    <t>Enhance returns</t>
  </si>
  <si>
    <t>Income return</t>
  </si>
  <si>
    <t>Inflation hedge</t>
  </si>
  <si>
    <t>Figure(9)</t>
  </si>
  <si>
    <t>Reasons to invest in real estate, 2013 - 2022 (All investors)</t>
  </si>
  <si>
    <t>Figure(10)</t>
  </si>
  <si>
    <t>Reasons to invest in real estate by investor domicile</t>
  </si>
  <si>
    <t>Figure(11)</t>
  </si>
  <si>
    <t>Average current and target allocations to real estate (weighted by total AUM)</t>
  </si>
  <si>
    <t>Current allocation to real estate (%)</t>
  </si>
  <si>
    <t>Target allocation to real estate (%)</t>
  </si>
  <si>
    <t>Asia Pacific (10)</t>
  </si>
  <si>
    <t>Europe (34)</t>
  </si>
  <si>
    <t>North America (16)</t>
  </si>
  <si>
    <t xml:space="preserve">  </t>
  </si>
  <si>
    <t>All investors (60)</t>
  </si>
  <si>
    <t>Figure(12)</t>
  </si>
  <si>
    <t>Distribution of target allocations to real estate (equally weighted)</t>
  </si>
  <si>
    <t>Lower quartile</t>
  </si>
  <si>
    <t>Tenth percentile</t>
  </si>
  <si>
    <t>Average</t>
  </si>
  <si>
    <t>Upper quartile</t>
  </si>
  <si>
    <t>Ninetieth percentile</t>
  </si>
  <si>
    <t>Median</t>
  </si>
  <si>
    <t>Figure(13)</t>
  </si>
  <si>
    <t>Average current and target allocations to real estate by investor domicile (equally weighted)</t>
  </si>
  <si>
    <t>Australia (8)</t>
  </si>
  <si>
    <t>Big three (9)</t>
  </si>
  <si>
    <t>Other (14)</t>
  </si>
  <si>
    <t>The Nordics (10)</t>
  </si>
  <si>
    <t>United States (14)</t>
  </si>
  <si>
    <t>Figure(14)</t>
  </si>
  <si>
    <t>Average current and target allocations to real estate by investor type (weighted by total AUM)</t>
  </si>
  <si>
    <t>Foundation (3)</t>
  </si>
  <si>
    <t>Pension Fund (38)</t>
  </si>
  <si>
    <t>Insurance Company (10)</t>
  </si>
  <si>
    <t>Figure(15)</t>
  </si>
  <si>
    <t>Current regional allocations to real estate (weighted by total real estate AUM)</t>
  </si>
  <si>
    <t>All investors</t>
  </si>
  <si>
    <t>Fund of funds managers</t>
  </si>
  <si>
    <t>US</t>
  </si>
  <si>
    <t>Americas ex US</t>
  </si>
  <si>
    <t>Africa</t>
  </si>
  <si>
    <t>Netherlands</t>
  </si>
  <si>
    <t>Germany</t>
  </si>
  <si>
    <t>Figure(16)</t>
  </si>
  <si>
    <t>Current style allocations to real estate by investor domicile (weighted by AUM)</t>
  </si>
  <si>
    <t>Core</t>
  </si>
  <si>
    <t>Value Added</t>
  </si>
  <si>
    <t>Opportunity</t>
  </si>
  <si>
    <t>Figure(17)</t>
  </si>
  <si>
    <t>Current style allocations to real estate by investor type (weighted by total real estate AUM)</t>
  </si>
  <si>
    <t>Value added</t>
  </si>
  <si>
    <t>Foundation (4)</t>
  </si>
  <si>
    <t>Funds of funds (8)</t>
  </si>
  <si>
    <t>Insurance Company (15)</t>
  </si>
  <si>
    <t>Corporation (4)</t>
  </si>
  <si>
    <t>Pension Fund (44)</t>
  </si>
  <si>
    <t>Family Office (6)</t>
  </si>
  <si>
    <t>Government Institution and SWF (3)</t>
  </si>
  <si>
    <t>All investors (93)</t>
  </si>
  <si>
    <t>Figure(18)</t>
  </si>
  <si>
    <t>Current regional allocations to real estate by style strategies (weighted by total real estate AUM)</t>
  </si>
  <si>
    <t>Domicile</t>
  </si>
  <si>
    <t>Regional strategy</t>
  </si>
  <si>
    <t>Figure(19)</t>
  </si>
  <si>
    <t>Current sector allocations to real estate, by investor domicile (weighted by total real estate AUM)</t>
  </si>
  <si>
    <t>Office</t>
  </si>
  <si>
    <t>Retail</t>
  </si>
  <si>
    <t>Industrial/logistics</t>
  </si>
  <si>
    <t>Residential</t>
  </si>
  <si>
    <t>Healthcare</t>
  </si>
  <si>
    <t>Student accommodation</t>
  </si>
  <si>
    <t>Figure(20)</t>
  </si>
  <si>
    <t>Current sector allocations to real estate, by investor type (weighted by total real estate AUM)</t>
  </si>
  <si>
    <t>All investors (86)</t>
  </si>
  <si>
    <t>Pension Fund (45)</t>
  </si>
  <si>
    <t>Funds of funds (7)</t>
  </si>
  <si>
    <t>Figure(21)</t>
  </si>
  <si>
    <t>Current vehicle allocations to real estate by investor type (weighted by total real estate AUM)</t>
  </si>
  <si>
    <t>Asia Pacific (16)</t>
  </si>
  <si>
    <t>North America (20)</t>
  </si>
  <si>
    <t>All investors (85)</t>
  </si>
  <si>
    <t>Fund of funds managers (8)</t>
  </si>
  <si>
    <t>Open end non listed real estate funds</t>
  </si>
  <si>
    <t>Closed end non listed real estate funds</t>
  </si>
  <si>
    <t>Separate accounts</t>
  </si>
  <si>
    <t>Joint ventures and club deals</t>
  </si>
  <si>
    <t>Funds of funds (II only)</t>
  </si>
  <si>
    <t>Non-listed real estate debt</t>
  </si>
  <si>
    <t>Real estate derivatives</t>
  </si>
  <si>
    <t>Listed including REITS</t>
  </si>
  <si>
    <t>Directly held real estate (II only)</t>
  </si>
  <si>
    <t>Other real estate investments</t>
  </si>
  <si>
    <t>Figure(22)</t>
  </si>
  <si>
    <t>Current vehicle allocations to real estate by regional strategy (weighted by total real estate AUM)</t>
  </si>
  <si>
    <t>Region</t>
  </si>
  <si>
    <t>Listed including RE</t>
  </si>
  <si>
    <t>Directly held real estate</t>
  </si>
  <si>
    <t>Figure(23)</t>
  </si>
  <si>
    <t>Current vehicle allocations to real estate by investor size (weighted by total real estate AUM)</t>
  </si>
  <si>
    <t>Investors by size</t>
  </si>
  <si>
    <t>Small (21)</t>
  </si>
  <si>
    <t>Medium (30)</t>
  </si>
  <si>
    <t>Large (15)</t>
  </si>
  <si>
    <t>Very large (19)</t>
  </si>
  <si>
    <t>Figure(24)</t>
  </si>
  <si>
    <t>Expected change in real estate allocations over next two years, by investor domicile</t>
  </si>
  <si>
    <t>Asia Pacific (19)</t>
  </si>
  <si>
    <t>Increase</t>
  </si>
  <si>
    <t>No change</t>
  </si>
  <si>
    <t>Decrease</t>
  </si>
  <si>
    <t>Figure(25)</t>
  </si>
  <si>
    <t>Expected change in real estate allocations over the next two years, by region</t>
  </si>
  <si>
    <t>America ex US</t>
  </si>
  <si>
    <t>Figure(26)</t>
  </si>
  <si>
    <t>Intentions to deploy capital in 2022</t>
  </si>
  <si>
    <t>Figure(27)</t>
  </si>
  <si>
    <t>Intentions to deploy capital in 2022, by type of investor</t>
  </si>
  <si>
    <t>Insurance Company (13)</t>
  </si>
  <si>
    <t>Corporation (3)</t>
  </si>
  <si>
    <t>Endownment and Foundation (4)</t>
  </si>
  <si>
    <t>Figure(28)</t>
  </si>
  <si>
    <t>Planned capital deployments in 2022 (and from past surveys) by type of vehicle</t>
  </si>
  <si>
    <t>2019 (101)</t>
  </si>
  <si>
    <t>2020 (122)</t>
  </si>
  <si>
    <t>2021 (88)</t>
  </si>
  <si>
    <t>2022 (91)</t>
  </si>
  <si>
    <t>real estate investments outside non-listed vehicles, or not specified</t>
  </si>
  <si>
    <t xml:space="preserve"> </t>
  </si>
  <si>
    <t>non-listed vehicles other than funds</t>
  </si>
  <si>
    <t>non-listed funds</t>
  </si>
  <si>
    <t>Figure(29)</t>
  </si>
  <si>
    <t>Regional destination of planned capital deployments</t>
  </si>
  <si>
    <t>Figure(30)</t>
  </si>
  <si>
    <t>Planned capital deployments in 2022 by sector</t>
  </si>
  <si>
    <t>Industrial / Logistics</t>
  </si>
  <si>
    <t>Student Accommodation</t>
  </si>
  <si>
    <t>Figure(31)</t>
  </si>
  <si>
    <t>Investment style preferences, 2007 - 2022</t>
  </si>
  <si>
    <t>2007 (41)</t>
  </si>
  <si>
    <t>2008 (34)</t>
  </si>
  <si>
    <t>2009 (27)</t>
  </si>
  <si>
    <t>2010 (35)</t>
  </si>
  <si>
    <t>2011 (33)</t>
  </si>
  <si>
    <t>2012 (32)</t>
  </si>
  <si>
    <t>2013 (56)</t>
  </si>
  <si>
    <t>2014 (84)</t>
  </si>
  <si>
    <t>2015 (90)</t>
  </si>
  <si>
    <t>2016 (94)</t>
  </si>
  <si>
    <t>2017 (76)</t>
  </si>
  <si>
    <t>2018 (85)</t>
  </si>
  <si>
    <t>2019 (92)</t>
  </si>
  <si>
    <t>2020 (123)</t>
  </si>
  <si>
    <t>2021 (89)</t>
  </si>
  <si>
    <t>2022 (93)</t>
  </si>
  <si>
    <t>Figure(32)</t>
  </si>
  <si>
    <t>Preferred investment styles by investor domicile, 2020 - 2022</t>
  </si>
  <si>
    <t>Investor domicle</t>
  </si>
  <si>
    <t>Survey year</t>
  </si>
  <si>
    <t>Value add</t>
  </si>
  <si>
    <t>Opportunistic</t>
  </si>
  <si>
    <t>2020 (15)</t>
  </si>
  <si>
    <t>2021 (7)</t>
  </si>
  <si>
    <t>2022 (11)</t>
  </si>
  <si>
    <t>2020 (44)</t>
  </si>
  <si>
    <t>2021 (34)</t>
  </si>
  <si>
    <t>2022 (46)</t>
  </si>
  <si>
    <t>2020 (22)</t>
  </si>
  <si>
    <t>2021 (13)</t>
  </si>
  <si>
    <t>2022 (13)</t>
  </si>
  <si>
    <t>2020 (81)</t>
  </si>
  <si>
    <t>2021 (54)</t>
  </si>
  <si>
    <t>2022 (70)</t>
  </si>
  <si>
    <t>Figure(33)</t>
  </si>
  <si>
    <t>Preferred investment styles by investor type, 2020 - 2022</t>
  </si>
  <si>
    <t>Insurance Companies</t>
  </si>
  <si>
    <t>2020 (16)</t>
  </si>
  <si>
    <t>2021 (11)</t>
  </si>
  <si>
    <t>Pension Funds</t>
  </si>
  <si>
    <t>2020 (35)</t>
  </si>
  <si>
    <t>2021 (28)</t>
  </si>
  <si>
    <t>Family Offices</t>
  </si>
  <si>
    <t>2020 (5)</t>
  </si>
  <si>
    <t>2021 (3)</t>
  </si>
  <si>
    <t>2022 (6)</t>
  </si>
  <si>
    <t>Funds of Funds</t>
  </si>
  <si>
    <t>2020 (14)</t>
  </si>
  <si>
    <t>2021 (14)</t>
  </si>
  <si>
    <t>2022 (8)</t>
  </si>
  <si>
    <t>2020 (80)</t>
  </si>
  <si>
    <t>* Data unavailble due to small sample size</t>
  </si>
  <si>
    <t>Figure(34)</t>
  </si>
  <si>
    <t>Top ten most preferred locations over time</t>
  </si>
  <si>
    <t>Investor preferences</t>
  </si>
  <si>
    <t>2020 (51)</t>
  </si>
  <si>
    <t>2021 (31)</t>
  </si>
  <si>
    <t>2022 (42)</t>
  </si>
  <si>
    <t>7-year average</t>
  </si>
  <si>
    <t>France</t>
  </si>
  <si>
    <t>United Kingdom</t>
  </si>
  <si>
    <t>Spain</t>
  </si>
  <si>
    <t>Denmark</t>
  </si>
  <si>
    <t>Italy</t>
  </si>
  <si>
    <t>Finland</t>
  </si>
  <si>
    <t>Sweden</t>
  </si>
  <si>
    <t>Norway</t>
  </si>
  <si>
    <t>Figure(35)</t>
  </si>
  <si>
    <t>Top ten most preferred locations by investor domicile</t>
  </si>
  <si>
    <t>European investors</t>
  </si>
  <si>
    <t>Non-European investors</t>
  </si>
  <si>
    <t>Figure(36)</t>
  </si>
  <si>
    <t>Top ten most preferred sectors over time</t>
  </si>
  <si>
    <t>Development</t>
  </si>
  <si>
    <t>Student accomodation</t>
  </si>
  <si>
    <t>Figure(37)</t>
  </si>
  <si>
    <t>Top ten most preferred sectors in 2022</t>
  </si>
  <si>
    <t>Figure(38)</t>
  </si>
  <si>
    <t>Most preferred country/sector combinations over time</t>
  </si>
  <si>
    <t>France - Industrial/Logistics</t>
  </si>
  <si>
    <t>Germany - Industrial/Logistics</t>
  </si>
  <si>
    <t>UK - Office</t>
  </si>
  <si>
    <t>France - Office</t>
  </si>
  <si>
    <t>Germany - Office</t>
  </si>
  <si>
    <t>Germany - Residential</t>
  </si>
  <si>
    <t>UK - Industrial/logistics</t>
  </si>
  <si>
    <t>France - Residential</t>
  </si>
  <si>
    <t>UK - Residential</t>
  </si>
  <si>
    <t>Denmark - Residential</t>
  </si>
  <si>
    <t>Given we already adopt this structure at the overall country and sector level, and we also have time series for the top three in figure(46c - 2022), it migth be better to go for the figure on the right where all investor are plotted against European investors. Alternatively we can add North American investors in the right figure and comment that sample for Asia Pacific is too narrow.</t>
  </si>
  <si>
    <t>Figure(39)</t>
  </si>
  <si>
    <t>Most preferred country/sector combinations for 2022</t>
  </si>
  <si>
    <t>European investors (31)</t>
  </si>
  <si>
    <t>Non European investors (11)</t>
  </si>
  <si>
    <t>All investors (42)</t>
  </si>
  <si>
    <t>France - Industrial/logistics</t>
  </si>
  <si>
    <t>Germany - Industrial/logistics</t>
  </si>
  <si>
    <t>Finland - Residential</t>
  </si>
  <si>
    <t>Netherlands - Industrial/logistics</t>
  </si>
  <si>
    <t>Spain - Industrial/logistics</t>
  </si>
  <si>
    <t>Spain - Residential</t>
  </si>
  <si>
    <t>Netherlands - Residential</t>
  </si>
  <si>
    <t>Spain - Office</t>
  </si>
  <si>
    <t>Italy - Industrial/logistics</t>
  </si>
  <si>
    <t>Denmark - Office</t>
  </si>
  <si>
    <t>Core CEE - Industrial/Logistics</t>
  </si>
  <si>
    <t>Denmark - Industrial/Logistics</t>
  </si>
  <si>
    <t>Finland - Industrial/Logistics</t>
  </si>
  <si>
    <t>Ireland - Residential</t>
  </si>
  <si>
    <t>Italy - Office</t>
  </si>
  <si>
    <t>Sweden - Residential</t>
  </si>
  <si>
    <t>Belgium - Residential</t>
  </si>
  <si>
    <t>Netherlands - Office</t>
  </si>
  <si>
    <t>Austria - Industrial/Logistics</t>
  </si>
  <si>
    <t>Austria - Residential</t>
  </si>
  <si>
    <t>Belgium - Industrial/Logistics</t>
  </si>
  <si>
    <t>Finland - Office</t>
  </si>
  <si>
    <t>Italy - Residential</t>
  </si>
  <si>
    <t>Norway - Residential</t>
  </si>
  <si>
    <t>Sweden - Office</t>
  </si>
  <si>
    <t>Switzerland - Residential</t>
  </si>
  <si>
    <t>UK - Development</t>
  </si>
  <si>
    <t>Belgium - Office</t>
  </si>
  <si>
    <t>Core CEE - Residential</t>
  </si>
  <si>
    <t>Germany - Development</t>
  </si>
  <si>
    <t>Germany - Healthcare</t>
  </si>
  <si>
    <t>Norway - Industrial/Logistics</t>
  </si>
  <si>
    <t>Portugal - Office</t>
  </si>
  <si>
    <t>Sweden - Industrial/logistics</t>
  </si>
  <si>
    <t>Austria - Office</t>
  </si>
  <si>
    <t>Core CEE - Office</t>
  </si>
  <si>
    <t>Finland - Development</t>
  </si>
  <si>
    <t>France - Development</t>
  </si>
  <si>
    <t>Germany - Student accomodation</t>
  </si>
  <si>
    <t>Germany - Other</t>
  </si>
  <si>
    <t>Netherlands - Other</t>
  </si>
  <si>
    <t>Norway - Office</t>
  </si>
  <si>
    <t>Portugal - Retail</t>
  </si>
  <si>
    <t>Switzerland - Office</t>
  </si>
  <si>
    <t>Switzerland - Development</t>
  </si>
  <si>
    <t>UK - Retail</t>
  </si>
  <si>
    <t>Belgium - Other</t>
  </si>
  <si>
    <t>Core CEE - Retail</t>
  </si>
  <si>
    <t>Denmark - Retail</t>
  </si>
  <si>
    <t>Denmark - Development</t>
  </si>
  <si>
    <t>Denmark - Other</t>
  </si>
  <si>
    <t>Finland - Other</t>
  </si>
  <si>
    <t>France - Retail</t>
  </si>
  <si>
    <t>France - Student accomodation</t>
  </si>
  <si>
    <t>France - Other</t>
  </si>
  <si>
    <t>Ireland - Office</t>
  </si>
  <si>
    <t>Ireland - Industrial/Logistics</t>
  </si>
  <si>
    <t>Italy - Retail</t>
  </si>
  <si>
    <t>Netherlands - Development</t>
  </si>
  <si>
    <t>Norway - Other</t>
  </si>
  <si>
    <t>Spain - Development</t>
  </si>
  <si>
    <t>Sweden - Healthcare</t>
  </si>
  <si>
    <t>Sweden - Other</t>
  </si>
  <si>
    <t>Switzerland - Industrial/Logistics</t>
  </si>
  <si>
    <t>UK - Student accomodation</t>
  </si>
  <si>
    <t>Austria - Other</t>
  </si>
  <si>
    <t>Belgium - Retail</t>
  </si>
  <si>
    <t>Core CEE - Other</t>
  </si>
  <si>
    <t>Denmark - Healthcare</t>
  </si>
  <si>
    <t>Finland - Retail</t>
  </si>
  <si>
    <t>Finland - Healthcare</t>
  </si>
  <si>
    <t>France - Healthcare</t>
  </si>
  <si>
    <t>Germany - Retail</t>
  </si>
  <si>
    <t>Ireland - Development</t>
  </si>
  <si>
    <t>Ireland - Other</t>
  </si>
  <si>
    <t>Luxemburg - Office</t>
  </si>
  <si>
    <t>Luxemburg - Industrial/Logistics</t>
  </si>
  <si>
    <t>Luxemburg - Residential</t>
  </si>
  <si>
    <t>Portugal - Industrial/Logistics</t>
  </si>
  <si>
    <t>Portugal - Residential</t>
  </si>
  <si>
    <t>Spain - Retail</t>
  </si>
  <si>
    <t>Spain - Healthcare</t>
  </si>
  <si>
    <t>Spain - Other</t>
  </si>
  <si>
    <t>Switzerland - Retail</t>
  </si>
  <si>
    <t>UK - Healthcare</t>
  </si>
  <si>
    <t>UK - Other</t>
  </si>
  <si>
    <t>Austria - Retail</t>
  </si>
  <si>
    <t>Austria - Development</t>
  </si>
  <si>
    <t>Belgium - Development</t>
  </si>
  <si>
    <t>Core CEE - Development</t>
  </si>
  <si>
    <t>Fringe CEE - Office</t>
  </si>
  <si>
    <t>Fringe CEE - Industrial/Logistics</t>
  </si>
  <si>
    <t>Fringe CEE - Residential</t>
  </si>
  <si>
    <t>Ireland - Retail</t>
  </si>
  <si>
    <t>Ireland - Student Accomodation</t>
  </si>
  <si>
    <t>Italy - Development</t>
  </si>
  <si>
    <t>Italy - Student accomodation</t>
  </si>
  <si>
    <t>Italy - Healthcare</t>
  </si>
  <si>
    <t>Italy - Other</t>
  </si>
  <si>
    <t>Luxemburg - Other</t>
  </si>
  <si>
    <t>Netherlands - Retail</t>
  </si>
  <si>
    <t>Netherlands - Student accomodation</t>
  </si>
  <si>
    <t>Netherlands - Healthcare</t>
  </si>
  <si>
    <t>Norway - Development</t>
  </si>
  <si>
    <t>Norway - Healthcare</t>
  </si>
  <si>
    <t>Spain - Student accomodation</t>
  </si>
  <si>
    <t>Sweden - Retail</t>
  </si>
  <si>
    <t>Sweden - Development</t>
  </si>
  <si>
    <t>Switzerland - Student Accomodation</t>
  </si>
  <si>
    <t>Switzerland - Healthcare</t>
  </si>
  <si>
    <t>Austria - Student Accomodation</t>
  </si>
  <si>
    <t>Austria - Healthcare</t>
  </si>
  <si>
    <t>Belgium - Healthcare</t>
  </si>
  <si>
    <t>Fringe CEE - Other</t>
  </si>
  <si>
    <t>Greece - Office</t>
  </si>
  <si>
    <t>Greece - Industrial/Logistics</t>
  </si>
  <si>
    <t>Greece - Residential</t>
  </si>
  <si>
    <t>Greece - Other</t>
  </si>
  <si>
    <t>Ireland - Healthcare</t>
  </si>
  <si>
    <t>Luxemburg - Retail</t>
  </si>
  <si>
    <t>Luxemburg - Development</t>
  </si>
  <si>
    <t>Norway - Retail</t>
  </si>
  <si>
    <t>Norway - Student Accomodation</t>
  </si>
  <si>
    <t>Portugal - Development</t>
  </si>
  <si>
    <t>Portugal - Other</t>
  </si>
  <si>
    <t>Sweden - Student accomodation</t>
  </si>
  <si>
    <t>Switzerland - Other</t>
  </si>
  <si>
    <t>Belgium - Student Accomodation</t>
  </si>
  <si>
    <t>Core CEE - Student Accomodation</t>
  </si>
  <si>
    <t>Core CEE - Healthcare</t>
  </si>
  <si>
    <t>Denmark - Student Accomodation</t>
  </si>
  <si>
    <t>Finland - Student Accomodation</t>
  </si>
  <si>
    <t>Fringe CEE - Retail</t>
  </si>
  <si>
    <t>Fringe CEE - Development</t>
  </si>
  <si>
    <t>Fringe CEE - Student Accomodation</t>
  </si>
  <si>
    <t>Fringe CEE - Healthcare</t>
  </si>
  <si>
    <t>Greece - Retail</t>
  </si>
  <si>
    <t>Greece - Development</t>
  </si>
  <si>
    <t>Greece - Student Accomodation</t>
  </si>
  <si>
    <t>Greece - Healthcare</t>
  </si>
  <si>
    <t>Luxemburg - Student Accomodation</t>
  </si>
  <si>
    <t>Luxemburg - Healthcare</t>
  </si>
  <si>
    <t>Portugal - Student Accomodation</t>
  </si>
  <si>
    <t>Portugal - Healthcare</t>
  </si>
  <si>
    <t>Figure(40)</t>
  </si>
  <si>
    <t>Top three most preferred country/sector combinations, 2010 - 2022</t>
  </si>
  <si>
    <t>YEAR</t>
  </si>
  <si>
    <t>UK -    Office</t>
  </si>
  <si>
    <t>Germany - Ind/Logistics</t>
  </si>
  <si>
    <t>France - Ind/Logistics</t>
  </si>
  <si>
    <t>Nordic - Retail</t>
  </si>
  <si>
    <t>Nordic - Office</t>
  </si>
  <si>
    <t>UK -     Office</t>
  </si>
  <si>
    <t>UK -     Retail</t>
  </si>
  <si>
    <t xml:space="preserve">                                                COUNTRY / SECTOR (top three in ascending order from left to right)</t>
  </si>
  <si>
    <t>Institutional investors' preferred country destination by sector over time</t>
  </si>
  <si>
    <t>Portugal</t>
  </si>
  <si>
    <t>UK</t>
  </si>
  <si>
    <t>Core CEE</t>
  </si>
  <si>
    <t>Belgium</t>
  </si>
  <si>
    <t>Switzerland</t>
  </si>
  <si>
    <t>Austria</t>
  </si>
  <si>
    <t>Ireland</t>
  </si>
  <si>
    <t>Luxembourg</t>
  </si>
  <si>
    <t>Fringe CEE</t>
  </si>
  <si>
    <t>Greece</t>
  </si>
  <si>
    <t>Industrial/Logistics</t>
  </si>
  <si>
    <t>Student Accomodation</t>
  </si>
  <si>
    <t>Figure(41)</t>
  </si>
  <si>
    <t>Most preferred city/sector combinations over time</t>
  </si>
  <si>
    <t>% of respondents</t>
  </si>
  <si>
    <t>UK - London - Office</t>
  </si>
  <si>
    <t>France - Paris - Industrial/Logistics</t>
  </si>
  <si>
    <t>France - Paris - Office</t>
  </si>
  <si>
    <t>Germany - Berlin - Residential</t>
  </si>
  <si>
    <t>France - Other - Industrial/Logistics</t>
  </si>
  <si>
    <t>Germany - Berlin - Office</t>
  </si>
  <si>
    <t>France - Paris - Residential</t>
  </si>
  <si>
    <t>Germany - Munich - Office</t>
  </si>
  <si>
    <t>Germany - Berlin - Industrial/Logistics</t>
  </si>
  <si>
    <t>Germany - Frankfurt - Industrial/Logistics</t>
  </si>
  <si>
    <t>See comment previous figure</t>
  </si>
  <si>
    <t>Figure(42)</t>
  </si>
  <si>
    <t>Most preferred city/sector combinations for 2022</t>
  </si>
  <si>
    <t>Non-European investors (11)</t>
  </si>
  <si>
    <t>Germany - Hamburg - Office</t>
  </si>
  <si>
    <t>Germany - Munich - Industrial/Logistics</t>
  </si>
  <si>
    <t>UK - London - Residential</t>
  </si>
  <si>
    <t>Germany - Hamburg - Industrial/Logistics</t>
  </si>
  <si>
    <t>Germany - Munich - Residential</t>
  </si>
  <si>
    <t>Germany - Cologne - Industrial/Logistics</t>
  </si>
  <si>
    <t>Germany - Dusseldorf - Industrial/Logistics</t>
  </si>
  <si>
    <t>Germany - Frankfurt - Office</t>
  </si>
  <si>
    <t>Germany - Frankfurt - Residential</t>
  </si>
  <si>
    <t>Germany - Hamburg - Residential</t>
  </si>
  <si>
    <t>Netherlands - Amsterdam - Industrial/Logistics</t>
  </si>
  <si>
    <t>Netherlands - Amsterdam - Residential</t>
  </si>
  <si>
    <t>Spain - Barcelona - Industrial/Logistics</t>
  </si>
  <si>
    <t>Spain - Madrid - Residential</t>
  </si>
  <si>
    <t>UK - London - Industrial/Logistics</t>
  </si>
  <si>
    <t>Germany - Other - Industrial/Logistics</t>
  </si>
  <si>
    <t>Germany - Other - Residential</t>
  </si>
  <si>
    <t>Italy - Milan - Industrial/Logistics</t>
  </si>
  <si>
    <t>Netherlands - Other - Industrial/Logistics</t>
  </si>
  <si>
    <t>Spain - Barcelona - Residential</t>
  </si>
  <si>
    <t>Spain - Madrid - Industrial/Logistics</t>
  </si>
  <si>
    <t>UK - South East - Industrial/Logistics</t>
  </si>
  <si>
    <t>Germany - Cologne - Residential</t>
  </si>
  <si>
    <t>Germany - Dusseldorf - Residential</t>
  </si>
  <si>
    <t>Spain - Madrid - Office</t>
  </si>
  <si>
    <t>France - Other - Residential</t>
  </si>
  <si>
    <t>Italy - Milan - Office</t>
  </si>
  <si>
    <t>Spain - Barcelona - Office</t>
  </si>
  <si>
    <t>Sweden - Stockholm - Residential</t>
  </si>
  <si>
    <t>UK - South East - Residential</t>
  </si>
  <si>
    <t>UK - Other - Industrial/Logistics</t>
  </si>
  <si>
    <t>Germany - Dusseldorf - Office</t>
  </si>
  <si>
    <t>Netherlands - Amsterdam - Office</t>
  </si>
  <si>
    <t>Germany - Cologne - Office</t>
  </si>
  <si>
    <t>Italy - Other - Industrial/Logistics</t>
  </si>
  <si>
    <t>Netherlands - Other - Residential</t>
  </si>
  <si>
    <t>Spain - Other - Industrial/Logistics</t>
  </si>
  <si>
    <t>Sweden - Stockholm - Office</t>
  </si>
  <si>
    <t>Sweden - Other - Residential</t>
  </si>
  <si>
    <t>UK - London - Development</t>
  </si>
  <si>
    <t>UK - Other - Residential</t>
  </si>
  <si>
    <t>France - Other - Office</t>
  </si>
  <si>
    <t>Germany - Berlin - Development</t>
  </si>
  <si>
    <t>Germany - Berlin - Healthcare</t>
  </si>
  <si>
    <t>Sweden - Stockholm - Industrial/Logistics</t>
  </si>
  <si>
    <t>UK - South East - Office</t>
  </si>
  <si>
    <t>France - Paris - Development</t>
  </si>
  <si>
    <t>Germany - Berlin - Student Accomodation</t>
  </si>
  <si>
    <t>Germany - Berlin - Other</t>
  </si>
  <si>
    <t>Germany - Cologne - Healthcare</t>
  </si>
  <si>
    <t>Germany - Dusseldorf - Healthcare</t>
  </si>
  <si>
    <t>Germany - Frankfurt - Healthcare</t>
  </si>
  <si>
    <t>Germany - Hamburg - Healthcare</t>
  </si>
  <si>
    <t>Germany - Munich - Development</t>
  </si>
  <si>
    <t>Germany - Other - Office</t>
  </si>
  <si>
    <t>Italy - Rome - Industrial/Logistics</t>
  </si>
  <si>
    <t>Italy - Rome - Residential</t>
  </si>
  <si>
    <t>Italy - Milan - Residential</t>
  </si>
  <si>
    <t>Netherlands - Amsterdam - Other</t>
  </si>
  <si>
    <t>Sweden - Other - Industrial/Logistics</t>
  </si>
  <si>
    <t>France - Paris - Retail</t>
  </si>
  <si>
    <t>France - Paris - Student Accomodation</t>
  </si>
  <si>
    <t>France - Paris - Other</t>
  </si>
  <si>
    <t>France - Other - Other</t>
  </si>
  <si>
    <t>Germany - Cologne - Other</t>
  </si>
  <si>
    <t>Germany - Dusseldorf - Other</t>
  </si>
  <si>
    <t>Germany - Frankfurt - Development</t>
  </si>
  <si>
    <t>Germany - Frankfurt - Other</t>
  </si>
  <si>
    <t>Germany - Hamburg - Development</t>
  </si>
  <si>
    <t>Germany - Hamburg - Other</t>
  </si>
  <si>
    <t>Germany - Munich - Healthcare</t>
  </si>
  <si>
    <t>Germany - Munich - Other</t>
  </si>
  <si>
    <t>Germany - Other - Healthcare</t>
  </si>
  <si>
    <t>Germany - Other - Other</t>
  </si>
  <si>
    <t>Italy - Milan - Retail</t>
  </si>
  <si>
    <t>Netherlands - Amsterdam - Development</t>
  </si>
  <si>
    <t>Netherlands - Other - Office</t>
  </si>
  <si>
    <t>Netherlands - Other - Other</t>
  </si>
  <si>
    <t>Spain - Madrid - Development</t>
  </si>
  <si>
    <t>Spain - Other - Office</t>
  </si>
  <si>
    <t>Spain - Other - Residential</t>
  </si>
  <si>
    <t>Sweden - Stockholm - Healthcare</t>
  </si>
  <si>
    <t>Sweden - Stockholm - Other</t>
  </si>
  <si>
    <t>Sweden - Other - Healthcare</t>
  </si>
  <si>
    <t>UK - London - Retail</t>
  </si>
  <si>
    <t>France - Paris - Healthcare</t>
  </si>
  <si>
    <t>France - Other - Development</t>
  </si>
  <si>
    <t>Germany - Cologne - Development</t>
  </si>
  <si>
    <t>Germany - Dusseldorf - Development</t>
  </si>
  <si>
    <t>Germany - Munich - Student Accomodation</t>
  </si>
  <si>
    <t>Germany - Other - Development</t>
  </si>
  <si>
    <t>Italy - Rome - Office</t>
  </si>
  <si>
    <t>Italy - Other - Office</t>
  </si>
  <si>
    <t>Italy - Other - Residential</t>
  </si>
  <si>
    <t>Spain - Barcelona - Development</t>
  </si>
  <si>
    <t>Spain - Barcelona - Other</t>
  </si>
  <si>
    <t>Spain - Madrid - Retail</t>
  </si>
  <si>
    <t>Spain - Madrid - Healthcare</t>
  </si>
  <si>
    <t>Sweden - Other - Office</t>
  </si>
  <si>
    <t>Sweden - Other - Other</t>
  </si>
  <si>
    <t>UK - London - Student Accomodation</t>
  </si>
  <si>
    <t>UK - London - Healthcare</t>
  </si>
  <si>
    <t>UK - London - Other</t>
  </si>
  <si>
    <t>UK - South East - Retail</t>
  </si>
  <si>
    <t>UK - South East - Development</t>
  </si>
  <si>
    <t>UK - South East - Other</t>
  </si>
  <si>
    <t>UK - Other - Retail</t>
  </si>
  <si>
    <t>UK - Other - Office</t>
  </si>
  <si>
    <t>UK - Other - Student Accomodation</t>
  </si>
  <si>
    <t>UK - Other - Other</t>
  </si>
  <si>
    <t>France - Other - Healthcare</t>
  </si>
  <si>
    <t>Germany - Berlin - Retail</t>
  </si>
  <si>
    <t>Germany - Cologne - Student Accomodation</t>
  </si>
  <si>
    <t>Germany - Dusseldorf - Student Accomodation</t>
  </si>
  <si>
    <t>Germany - Frankfurt - Retail</t>
  </si>
  <si>
    <t>Germany - Frankfurt - Student Accomodation</t>
  </si>
  <si>
    <t>Germany - Hamburg - Student Accomodation</t>
  </si>
  <si>
    <t>Germany - Other - Retail</t>
  </si>
  <si>
    <t>Germany - Other - Student Accomodation</t>
  </si>
  <si>
    <t>Italy - Rome - Retail</t>
  </si>
  <si>
    <t>Italy - Rome - Other</t>
  </si>
  <si>
    <t>Italy - Milan - Development</t>
  </si>
  <si>
    <t>Italy - Milan - Student Accomodation</t>
  </si>
  <si>
    <t>Italy - Milan - Healthcare</t>
  </si>
  <si>
    <t>Italy - Milan - Other</t>
  </si>
  <si>
    <t>Italy - Other - Student Accomodation</t>
  </si>
  <si>
    <t>Italy - Other - Other</t>
  </si>
  <si>
    <t>Netherlands - Amsterdam - Retail</t>
  </si>
  <si>
    <t>Netherlands - Amsterdam - Student Accomodation</t>
  </si>
  <si>
    <t>Netherlands - Amsterdam - Healthcare</t>
  </si>
  <si>
    <t>Netherlands - Other - Retail</t>
  </si>
  <si>
    <t>Netherlands - Other - Development</t>
  </si>
  <si>
    <t>Netherlands - Other - Student Accomodation</t>
  </si>
  <si>
    <t>Netherlands - Other - Healthcare</t>
  </si>
  <si>
    <t>Spain - Barcelona - Retail</t>
  </si>
  <si>
    <t>Spain - Madrid - Student Accomodation</t>
  </si>
  <si>
    <t>Spain - Madrid - Other</t>
  </si>
  <si>
    <t>Spain - Other - Retail</t>
  </si>
  <si>
    <t>Spain - Other - Other</t>
  </si>
  <si>
    <t>Sweden - Stockholm - Retail</t>
  </si>
  <si>
    <t>Sweden - Stockholm - Development</t>
  </si>
  <si>
    <t>Sweden - Other - Retail</t>
  </si>
  <si>
    <t>Sweden - Other - Development</t>
  </si>
  <si>
    <t>UK - South East - Student Accomodation</t>
  </si>
  <si>
    <t>UK - Other - Development</t>
  </si>
  <si>
    <t>France - Other - Retail</t>
  </si>
  <si>
    <t>France - Other - Student Accomodation</t>
  </si>
  <si>
    <t>Germany - Cologne - Retail</t>
  </si>
  <si>
    <t>Germany - Dusseldorf - Retail</t>
  </si>
  <si>
    <t>Germany - Hamburg - Retail</t>
  </si>
  <si>
    <t>Germany - Munich - Retail</t>
  </si>
  <si>
    <t>Italy - Rome - Development</t>
  </si>
  <si>
    <t>Italy - Rome - Student Accomodation</t>
  </si>
  <si>
    <t>Italy - Rome - Healthcare</t>
  </si>
  <si>
    <t>Italy - Other - Retail</t>
  </si>
  <si>
    <t>Italy - Other - Development</t>
  </si>
  <si>
    <t>Italy - Other - Healthcare</t>
  </si>
  <si>
    <t>Spain - Barcelona - Student Accomodation</t>
  </si>
  <si>
    <t>Spain - Barcelona - Healthcare</t>
  </si>
  <si>
    <t>Spain - Other - Development</t>
  </si>
  <si>
    <t>Spain - Other - Student Accomodation</t>
  </si>
  <si>
    <t>Spain - Other - Healthcare</t>
  </si>
  <si>
    <t>Sweden - Stockholm - Student Accomodation</t>
  </si>
  <si>
    <t>Sweden - Other - Student Accomodation</t>
  </si>
  <si>
    <t>UK - South East - Healthcare</t>
  </si>
  <si>
    <t>UK - Other - Healthcare</t>
  </si>
  <si>
    <t>Institutional investors' preferred city destination by sector over time</t>
  </si>
  <si>
    <t>France - Paris</t>
  </si>
  <si>
    <t>Italy - Milan</t>
  </si>
  <si>
    <t>UK - London</t>
  </si>
  <si>
    <t>Spain - Madrid</t>
  </si>
  <si>
    <t>UK - South East</t>
  </si>
  <si>
    <t>Germany - Berlin</t>
  </si>
  <si>
    <t>Germany - Frankfurt</t>
  </si>
  <si>
    <t>Italy - Rome</t>
  </si>
  <si>
    <t>Netherlands - Amsterdam</t>
  </si>
  <si>
    <t>Spain - Barcelona</t>
  </si>
  <si>
    <t>Sweden - Stockholm</t>
  </si>
  <si>
    <t>Germany - Cologne</t>
  </si>
  <si>
    <t>Germany - Dusseldorf</t>
  </si>
  <si>
    <t>Germany - Hamburg</t>
  </si>
  <si>
    <t>Germany - Munich</t>
  </si>
  <si>
    <t>Figure(43)</t>
  </si>
  <si>
    <t>Expected changes to real estate allocations in Europe over the next two years</t>
  </si>
  <si>
    <t>Do not invest in/not part of real estate portfolio</t>
  </si>
  <si>
    <t>Non-listed real estate funds and private REITs (73)</t>
  </si>
  <si>
    <t>Joint ventures and club deals (73)</t>
  </si>
  <si>
    <t>Separate accounts investing in real estate (72)</t>
  </si>
  <si>
    <t>Directly held real estate (71)</t>
  </si>
  <si>
    <t>Non-listed real estate debt (73)</t>
  </si>
  <si>
    <t>Listed including REITs (71)</t>
  </si>
  <si>
    <t>Funds of funds (71)</t>
  </si>
  <si>
    <t>Other real estate investments (69)</t>
  </si>
  <si>
    <t>Real estate derivatives (71)</t>
  </si>
  <si>
    <t>Figure(44)</t>
  </si>
  <si>
    <t>Expected changes to real estate allocations in Europe over the next two years (weighted by real estate AUM)</t>
  </si>
  <si>
    <t>Non-listed real estate funds and private REITs</t>
  </si>
  <si>
    <t>Separate accounts investing in real estate</t>
  </si>
  <si>
    <t>Listed including REITs</t>
  </si>
  <si>
    <t>Figure(45)</t>
  </si>
  <si>
    <t>Expected changes in allocations to non-listed real estate funds and private REITs, 2008 - 2022</t>
  </si>
  <si>
    <t>Figure(46)</t>
  </si>
  <si>
    <t>Expected changes in allocations to non-listed real estate funds and private REITs by investor type</t>
  </si>
  <si>
    <t>Government Institution and SWF (4)</t>
  </si>
  <si>
    <t>Insurance Company (14)</t>
  </si>
  <si>
    <t>Endowment and Foundation (4)</t>
  </si>
  <si>
    <t>Family Office (5)</t>
  </si>
  <si>
    <t>All investors (73)</t>
  </si>
  <si>
    <t>Figure(47)</t>
  </si>
  <si>
    <t>Expected changes in allocations to joint ventures and club deals, 2008 - 2022</t>
  </si>
  <si>
    <t>Figure(48)</t>
  </si>
  <si>
    <t>Expected changes in allocations to joint ventures and club deals by investor domicile</t>
  </si>
  <si>
    <t>Asia Pacific (14)</t>
  </si>
  <si>
    <t>Europe (46)</t>
  </si>
  <si>
    <t>North America (13)</t>
  </si>
  <si>
    <t>All investors (63)</t>
  </si>
  <si>
    <t>Figure(49)</t>
  </si>
  <si>
    <t>Expected changes in allocations to joint ventures and club deals by investor type</t>
  </si>
  <si>
    <t>Endowment and Foundation (5)</t>
  </si>
  <si>
    <t>Figure(50)</t>
  </si>
  <si>
    <t>Expected changes in allocations to joint ventures and club deals by investor size</t>
  </si>
  <si>
    <t>Small (17)</t>
  </si>
  <si>
    <t>Medium (25)</t>
  </si>
  <si>
    <t>Large (11)</t>
  </si>
  <si>
    <t>Very large (20)</t>
  </si>
  <si>
    <t>Figure(51)</t>
  </si>
  <si>
    <t>Expected changes in allocations to directly held real estate, 2008 - 2022</t>
  </si>
  <si>
    <t>Figure(52)</t>
  </si>
  <si>
    <t>Expected changes in allocations to directly held real estate by investor domicile</t>
  </si>
  <si>
    <t>Asia Pacific (11)</t>
  </si>
  <si>
    <t>Europe (47)</t>
  </si>
  <si>
    <t>All investors (71)</t>
  </si>
  <si>
    <t>Figure(53)</t>
  </si>
  <si>
    <t>Expected changes in allocations to directly held real estate by investor type</t>
  </si>
  <si>
    <t>Figure(54)</t>
  </si>
  <si>
    <t>Expected changes in allocations to separate accounts investing in real estate, 2012 - 2022</t>
  </si>
  <si>
    <t>Figure(55)</t>
  </si>
  <si>
    <t>Expected changes in allocations to separate accounts investing in real estate by investor domicile</t>
  </si>
  <si>
    <t>Asia Pacific (12)</t>
  </si>
  <si>
    <t>All investors (72)</t>
  </si>
  <si>
    <t>Figure(56)</t>
  </si>
  <si>
    <t>Expected changes in allocations to separate accounts investing in real estate by investor type</t>
  </si>
  <si>
    <t>Pension Fund (39)</t>
  </si>
  <si>
    <t>Figure(57)</t>
  </si>
  <si>
    <t>Expected changes in allocations to non-listed real estate debt, 2017 - 2022</t>
  </si>
  <si>
    <t>Figure(58)</t>
  </si>
  <si>
    <t>Expected changes in allocations to non-listed real estate debt by investor type</t>
  </si>
  <si>
    <t>Alternative</t>
  </si>
  <si>
    <t>Figure(59)</t>
  </si>
  <si>
    <t>Expected changes in allocations to non-listed real estate debt by investor size</t>
  </si>
  <si>
    <t>Medium (24)</t>
  </si>
  <si>
    <t>Large (12)</t>
  </si>
  <si>
    <t>Figure(60)</t>
  </si>
  <si>
    <t>Preferred features for non-listed real estate fund investments by respondent type.</t>
  </si>
  <si>
    <t>no changes</t>
  </si>
  <si>
    <t>Blind pool - Seeded pool</t>
  </si>
  <si>
    <t>GAV up to EUR 500 mn (USD 600 mn) - GAV above EUR 500 mn (USD 600 mn)</t>
  </si>
  <si>
    <t>Single country - Multi-country</t>
  </si>
  <si>
    <t>Small pool of investors (2-6) - Large pool of investors (7 or more)</t>
  </si>
  <si>
    <t>Single sector - Multi-sector</t>
  </si>
  <si>
    <t>Similar investors by domicile - Dissimilar investors by domicile</t>
  </si>
  <si>
    <t>Closed end - Open end</t>
  </si>
  <si>
    <t>Similar investors by company type - Dissimilar investors by company type</t>
  </si>
  <si>
    <t>Discretionary - Non-discretionary</t>
  </si>
  <si>
    <t>Regulated - Non-regulated</t>
  </si>
  <si>
    <t>Figure(61)</t>
  </si>
  <si>
    <t>Figure(64)</t>
  </si>
  <si>
    <t>Figure(63)</t>
  </si>
  <si>
    <t>Reasons to invest in European non-listed real estate funds by repondent type</t>
  </si>
  <si>
    <t>Access to expert management</t>
  </si>
  <si>
    <t>Access to specific sectors</t>
  </si>
  <si>
    <t>International diversification for an existing domestic real estate portfolio</t>
  </si>
  <si>
    <t>Diversification benefits for an existing multi-asset portfolio</t>
  </si>
  <si>
    <t>Access to new markets</t>
  </si>
  <si>
    <t>Stable income return</t>
  </si>
  <si>
    <t>Sectoral diversification benefits for an existing real estate portfolio</t>
  </si>
  <si>
    <t>Easier implementation compared to direct real estate</t>
  </si>
  <si>
    <t>Investment route diversification benefits for an existing real estate portfolio</t>
  </si>
  <si>
    <t>Risk/return profile compared to other real estate asset classes</t>
  </si>
  <si>
    <t>Access to leveraged investments</t>
  </si>
  <si>
    <t>Reasons to invest in non-listed real estate funds by investor domicile</t>
  </si>
  <si>
    <t>Diversification benefits for an existing multi-asset portfolio - Europe</t>
  </si>
  <si>
    <t>Figure(65)</t>
  </si>
  <si>
    <t>Most challenging obstables when investing in non-listed real estate funds by repondent type</t>
  </si>
  <si>
    <t>Costs associated with investing in non-listed funds</t>
  </si>
  <si>
    <t>Availability of suitable products</t>
  </si>
  <si>
    <t>Alignment of interest with fund manager</t>
  </si>
  <si>
    <t>Current market conditions</t>
  </si>
  <si>
    <t>Resources (financial/personnel) to acquire the necessary knowledge and/or execute strategy</t>
  </si>
  <si>
    <t>Regulatory issues</t>
  </si>
  <si>
    <t>Liquidity</t>
  </si>
  <si>
    <t>Transparency and market information</t>
  </si>
  <si>
    <t>Currency risk exposure</t>
  </si>
  <si>
    <t>Alignment of interest with co-investors</t>
  </si>
  <si>
    <t>Availability of debt</t>
  </si>
  <si>
    <t>Figure(66)</t>
  </si>
  <si>
    <t>Most challenging obstables when investing in non-listed real estate funds by investor domicile</t>
  </si>
  <si>
    <t>Terms of Use and Disclaimer</t>
  </si>
  <si>
    <t>Terms of Use</t>
  </si>
  <si>
    <t>Disclaimer</t>
  </si>
  <si>
    <t xml:space="preserve">information in accordance with a particular accounting standard. We are not in a position to confirm its accuracy </t>
  </si>
  <si>
    <t>or completeness or whether it is representative of any particular market. INREV has not verified the information it</t>
  </si>
  <si>
    <t>All rights reserved. INREV and the figurative INREV sign are Community trade marks.</t>
  </si>
  <si>
    <t>Investor by domicile</t>
  </si>
  <si>
    <t>Family Office (7)</t>
  </si>
  <si>
    <t>Corporation (5)</t>
  </si>
  <si>
    <t>Pension Fund (47)</t>
  </si>
  <si>
    <t>2022 (14)</t>
  </si>
  <si>
    <t>2022 (38)</t>
  </si>
  <si>
    <t>Figure(62)</t>
  </si>
  <si>
    <t>Research &amp; Analytics Associate</t>
  </si>
  <si>
    <t>Preferred features for non-listed real estate fund investments by investor domicile</t>
  </si>
  <si>
    <t>Preferred features for non-listed real estate fund investments by respondent type</t>
  </si>
  <si>
    <t>Source: ANREV / INREV / NCREIF Investment Intentions Survey 2022</t>
  </si>
  <si>
    <t>Reporting year</t>
  </si>
  <si>
    <t>Jose Monsalve</t>
  </si>
  <si>
    <t>jose.monsalve@inrev.org</t>
  </si>
  <si>
    <t xml:space="preserve">The data cannot be used for any purposes other than for the project set out in the proposal.  The data cannot be forwaded to or shared with third parties without the express permission of INREV. INREV must be acknowledged as the source of the data at all times. </t>
  </si>
  <si>
    <t>please be aware that the information reflects sample criteria selected and may not be representative for the market.</t>
  </si>
  <si>
    <t>The ANREV / INREV / PREA Investment Intentions Survey is based on of information provided to INREV by investors</t>
  </si>
  <si>
    <t xml:space="preserve">and explores the aspirations for investment into the real estate sector over the following two years with a focus on non-listed real estate funds. </t>
  </si>
  <si>
    <t>Since 2012 the survey has had a global outreach as a joint research project between ANREV, INREV and PREA. participants that are active in the real estate sector.</t>
  </si>
  <si>
    <t xml:space="preserve">The results are based on an online survey that is carried out each September to November. Respondents include members of each of the industry associations </t>
  </si>
  <si>
    <t>as well as other markets participants that are active in the real estate sector. The ANREV / INREV / PREA Investment Intentions Survey  is only intended</t>
  </si>
  <si>
    <t xml:space="preserve"> to provide general information on any particular market featured and does not represent or contain investment information on, or constitute advice in respect</t>
  </si>
  <si>
    <t xml:space="preserve">of specific vehicles or investments, nor should it be used as a basis for investment decisions. These are matters on which specific professional </t>
  </si>
  <si>
    <t xml:space="preserve">advice should be taken. To any person provided with information from the ANREV / INREV / PREA Investment Intentions Survey by a manager, </t>
  </si>
  <si>
    <t xml:space="preserve">We receive the information used to create the ANREV / INREV / PREA Investment Intentions Survey  in good faith from a number of investors. As each </t>
  </si>
  <si>
    <t>investor may have compiled the information under a different accounting standard, the survey does not provide</t>
  </si>
  <si>
    <t>has received. We do not accept responsibility for any loss which may arise from any use of or reliance on the ANREV / INREV / PREA</t>
  </si>
  <si>
    <t xml:space="preserve">Investment Intentions Survey or its contents by INREV Members or any third parties. Copyright © and Database right 2018 Vereniging INREV.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</si>
</sst>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 #,##0.00_ ;_ * \-#,##0.00_ ;_ * &quot;-&quot;??_ ;_ @_ "/>
    <numFmt numFmtId="164" formatCode="0.0%"/>
    <numFmt numFmtId="165" formatCode="0.0"/>
  </numFmts>
  <fonts count="54"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rgb="FFFC4C02"/>
      <name val="Arial"/>
      <family val="2"/>
    </font>
    <font>
      <sz val="10"/>
      <color rgb="FF008675"/>
      <name val="Arial"/>
      <family val="2"/>
    </font>
    <font>
      <sz val="10"/>
      <color rgb="FF956C58"/>
      <name val="Arial"/>
      <family val="2"/>
    </font>
    <font>
      <sz val="18"/>
      <color theme="0"/>
      <name val="Arial"/>
      <family val="2"/>
    </font>
    <font>
      <sz val="16"/>
      <color theme="0"/>
      <name val="Arial"/>
      <family val="2"/>
    </font>
    <font>
      <sz val="10"/>
      <name val="Arial"/>
      <family val="2"/>
    </font>
    <font>
      <sz val="11"/>
      <color rgb="FF000000"/>
      <name val="Calibri"/>
      <family val="2"/>
    </font>
    <font>
      <b/>
      <sz val="10"/>
      <color theme="0"/>
      <name val="Arial"/>
      <family val="2"/>
    </font>
    <font>
      <u/>
      <sz val="11"/>
      <color theme="10"/>
      <name val="Arial"/>
      <family val="2"/>
      <scheme val="minor"/>
    </font>
    <font>
      <b/>
      <sz val="10"/>
      <color theme="5"/>
      <name val="Arial"/>
      <family val="2"/>
    </font>
    <font>
      <u/>
      <sz val="11"/>
      <color theme="10"/>
      <name val="Calibri"/>
      <family val="2"/>
    </font>
    <font>
      <sz val="16"/>
      <color theme="2" tint="-0.249977111117893"/>
      <name val="Arial"/>
      <family val="2"/>
    </font>
    <font>
      <sz val="10"/>
      <color theme="2" tint="-0.249977111117893"/>
      <name val="Arial"/>
      <family val="2"/>
    </font>
    <font>
      <sz val="11"/>
      <color rgb="FF000000"/>
      <name val="Calibri"/>
      <family val="2"/>
    </font>
    <font>
      <u/>
      <sz val="10"/>
      <color indexed="12"/>
      <name val="Arial"/>
      <family val="2"/>
    </font>
    <font>
      <u/>
      <sz val="10"/>
      <color theme="11"/>
      <name val="Arial"/>
      <family val="2"/>
    </font>
    <font>
      <sz val="18"/>
      <color rgb="FFFFFFFF"/>
      <name val="Arial"/>
      <family val="2"/>
    </font>
    <font>
      <b/>
      <sz val="10"/>
      <color rgb="FF59CBEB"/>
      <name val="Arial"/>
      <family val="2"/>
    </font>
    <font>
      <b/>
      <sz val="10"/>
      <color theme="1"/>
      <name val="Arial"/>
      <family val="2"/>
    </font>
    <font>
      <sz val="10"/>
      <color theme="1"/>
      <name val="Arial"/>
      <family val="2"/>
    </font>
    <font>
      <sz val="11"/>
      <color rgb="FF59CBEB"/>
      <name val="Arial"/>
      <family val="2"/>
    </font>
    <font>
      <sz val="11"/>
      <name val="Arial"/>
      <family val="1"/>
    </font>
    <font>
      <sz val="10"/>
      <color theme="1"/>
      <name val="Open Sans"/>
      <family val="2"/>
      <scheme val="major"/>
    </font>
    <font>
      <sz val="16"/>
      <color theme="2" tint="-0.249977111117893"/>
      <name val="Open Sans"/>
      <family val="2"/>
      <scheme val="major"/>
    </font>
    <font>
      <sz val="16"/>
      <color theme="0"/>
      <name val="Open Sans"/>
      <family val="2"/>
      <scheme val="major"/>
    </font>
    <font>
      <b/>
      <sz val="10"/>
      <color theme="5"/>
      <name val="Open Sans"/>
      <family val="2"/>
      <scheme val="major"/>
    </font>
    <font>
      <b/>
      <sz val="10"/>
      <color theme="0"/>
      <name val="Open Sans"/>
      <family val="2"/>
      <scheme val="major"/>
    </font>
    <font>
      <sz val="10"/>
      <color theme="0"/>
      <name val="Open Sans"/>
      <family val="2"/>
      <scheme val="major"/>
    </font>
    <font>
      <b/>
      <sz val="10"/>
      <color rgb="FF000000"/>
      <name val="Open Sans"/>
      <family val="2"/>
      <scheme val="major"/>
    </font>
    <font>
      <b/>
      <sz val="10"/>
      <color theme="1"/>
      <name val="Open Sans"/>
      <family val="2"/>
      <scheme val="major"/>
    </font>
    <font>
      <sz val="10"/>
      <color theme="2" tint="-0.249977111117893"/>
      <name val="Open Sans"/>
      <family val="2"/>
      <scheme val="major"/>
    </font>
    <font>
      <sz val="16"/>
      <color theme="2" tint="-9.9978637043366805E-2"/>
      <name val="Open Sans"/>
      <family val="2"/>
      <scheme val="major"/>
    </font>
    <font>
      <b/>
      <sz val="10"/>
      <color theme="2" tint="-9.9978637043366805E-2"/>
      <name val="Open Sans"/>
      <family val="2"/>
      <scheme val="major"/>
    </font>
    <font>
      <sz val="10"/>
      <color theme="2" tint="-9.9978637043366805E-2"/>
      <name val="Open Sans"/>
      <family val="2"/>
      <scheme val="major"/>
    </font>
    <font>
      <sz val="10"/>
      <color rgb="FFFFFFFF"/>
      <name val="Open Sans"/>
      <family val="2"/>
      <scheme val="major"/>
    </font>
    <font>
      <sz val="10"/>
      <color rgb="FFFF0000"/>
      <name val="Open Sans"/>
      <family val="2"/>
      <scheme val="major"/>
    </font>
    <font>
      <sz val="9"/>
      <color theme="1"/>
      <name val="Open Sans"/>
      <family val="2"/>
      <scheme val="major"/>
    </font>
    <font>
      <sz val="10"/>
      <color theme="5"/>
      <name val="Open Sans"/>
      <family val="2"/>
      <scheme val="major"/>
    </font>
    <font>
      <sz val="10"/>
      <name val="Open Sans"/>
      <family val="2"/>
      <scheme val="major"/>
    </font>
    <font>
      <b/>
      <sz val="12"/>
      <color theme="0"/>
      <name val="Open Sans"/>
      <family val="2"/>
      <scheme val="major"/>
    </font>
    <font>
      <sz val="11"/>
      <color theme="2" tint="-9.9978637043366805E-2"/>
      <name val="Open Sans"/>
      <family val="2"/>
      <scheme val="major"/>
    </font>
    <font>
      <sz val="11"/>
      <color theme="1"/>
      <name val="Open Sans"/>
      <family val="2"/>
      <scheme val="major"/>
    </font>
    <font>
      <sz val="10"/>
      <color rgb="FF000000"/>
      <name val="Open Sans"/>
      <family val="2"/>
      <scheme val="major"/>
    </font>
  </fonts>
  <fills count="24">
    <fill>
      <patternFill patternType="none"/>
    </fill>
    <fill>
      <patternFill patternType="gray125"/>
    </fill>
    <fill>
      <patternFill patternType="solid">
        <fgColor rgb="FFECA154"/>
        <bgColor indexed="64"/>
      </patternFill>
    </fill>
    <fill>
      <patternFill patternType="solid">
        <fgColor rgb="FF91D6AC"/>
        <bgColor indexed="64"/>
      </patternFill>
    </fill>
    <fill>
      <patternFill patternType="solid">
        <fgColor rgb="FFC6A1CF"/>
        <bgColor indexed="64"/>
      </patternFill>
    </fill>
    <fill>
      <patternFill patternType="solid">
        <fgColor theme="3"/>
        <bgColor indexed="64"/>
      </patternFill>
    </fill>
    <fill>
      <patternFill patternType="solid">
        <fgColor indexed="9"/>
        <bgColor indexed="64"/>
      </patternFill>
    </fill>
    <fill>
      <patternFill patternType="solid">
        <fgColor rgb="FF55585A"/>
        <bgColor rgb="FF000000"/>
      </patternFill>
    </fill>
    <fill>
      <patternFill patternType="solid">
        <fgColor rgb="FFFFFFFF"/>
        <bgColor rgb="FF000000"/>
      </patternFill>
    </fill>
    <fill>
      <patternFill patternType="solid">
        <fgColor rgb="FFFFFF00"/>
        <bgColor indexed="64"/>
      </patternFill>
    </fill>
    <fill>
      <patternFill patternType="solid">
        <fgColor theme="2" tint="-9.9978637043366805E-2"/>
        <bgColor indexed="64"/>
      </patternFill>
    </fill>
    <fill>
      <patternFill patternType="solid">
        <fgColor theme="2"/>
        <bgColor indexed="64"/>
      </patternFill>
    </fill>
    <fill>
      <patternFill patternType="solid">
        <fgColor theme="1" tint="0.89999084444715716"/>
        <bgColor indexed="64"/>
      </patternFill>
    </fill>
    <fill>
      <patternFill patternType="solid">
        <fgColor theme="0"/>
        <bgColor indexed="64"/>
      </patternFill>
    </fill>
    <fill>
      <patternFill patternType="solid">
        <fgColor theme="7"/>
        <bgColor indexed="64"/>
      </patternFill>
    </fill>
    <fill>
      <patternFill patternType="solid">
        <fgColor theme="6"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rgb="FFAC2BAF"/>
        <bgColor indexed="64"/>
      </patternFill>
    </fill>
    <fill>
      <patternFill patternType="solid">
        <fgColor theme="8"/>
        <bgColor indexed="64"/>
      </patternFill>
    </fill>
    <fill>
      <patternFill patternType="solid">
        <fgColor rgb="FF7030A0"/>
        <bgColor indexed="64"/>
      </patternFill>
    </fill>
    <fill>
      <patternFill patternType="solid">
        <fgColor rgb="FFD9D9D9"/>
        <bgColor rgb="FF000000"/>
      </patternFill>
    </fill>
    <fill>
      <patternFill patternType="solid">
        <fgColor theme="0"/>
        <bgColor rgb="FF000000"/>
      </patternFill>
    </fill>
  </fills>
  <borders count="23">
    <border>
      <left/>
      <right/>
      <top/>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right style="thin">
        <color rgb="FFFFFFFF"/>
      </right>
      <top/>
      <bottom/>
      <diagonal/>
    </border>
    <border>
      <left/>
      <right style="thin">
        <color rgb="FFFFFFFF"/>
      </right>
      <top/>
      <bottom style="thin">
        <color theme="0"/>
      </bottom>
      <diagonal/>
    </border>
    <border>
      <left/>
      <right/>
      <top style="thin">
        <color rgb="FFFFFFFF"/>
      </top>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indexed="64"/>
      </bottom>
      <diagonal/>
    </border>
    <border>
      <left/>
      <right/>
      <top style="thin">
        <color rgb="FFFFFFFF"/>
      </top>
      <bottom style="thin">
        <color indexed="64"/>
      </bottom>
      <diagonal/>
    </border>
    <border>
      <left/>
      <right style="thin">
        <color rgb="FFFFFFFF"/>
      </right>
      <top style="thin">
        <color rgb="FFFFFFFF"/>
      </top>
      <bottom style="thin">
        <color indexed="64"/>
      </bottom>
      <diagonal/>
    </border>
  </borders>
  <cellStyleXfs count="89">
    <xf numFmtId="0" fontId="0" fillId="0" borderId="0"/>
    <xf numFmtId="0" fontId="12" fillId="3" borderId="0" applyNumberFormat="0" applyBorder="0" applyAlignment="0" applyProtection="0"/>
    <xf numFmtId="0" fontId="11" fillId="2" borderId="0" applyNumberFormat="0" applyBorder="0" applyAlignment="0" applyProtection="0"/>
    <xf numFmtId="0" fontId="13" fillId="4" borderId="0" applyNumberFormat="0" applyBorder="0" applyAlignment="0" applyProtection="0"/>
    <xf numFmtId="0" fontId="17" fillId="0" borderId="0"/>
    <xf numFmtId="0" fontId="16" fillId="0" borderId="0"/>
    <xf numFmtId="0" fontId="10" fillId="0" borderId="0"/>
    <xf numFmtId="0" fontId="19" fillId="0" borderId="0" applyNumberFormat="0" applyFill="0" applyBorder="0" applyAlignment="0" applyProtection="0"/>
    <xf numFmtId="0" fontId="21" fillId="0" borderId="0" applyNumberFormat="0" applyFill="0" applyBorder="0" applyAlignment="0" applyProtection="0">
      <alignment vertical="top"/>
      <protection locked="0"/>
    </xf>
    <xf numFmtId="0" fontId="9" fillId="0" borderId="0"/>
    <xf numFmtId="0" fontId="8" fillId="0" borderId="0"/>
    <xf numFmtId="0" fontId="24" fillId="0" borderId="0"/>
    <xf numFmtId="0" fontId="25" fillId="0" borderId="0" applyNumberFormat="0" applyFill="0" applyBorder="0" applyAlignment="0" applyProtection="0">
      <alignment vertical="top"/>
      <protection locked="0"/>
    </xf>
    <xf numFmtId="9" fontId="1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 fillId="0" borderId="0"/>
    <xf numFmtId="9" fontId="30" fillId="0" borderId="0" applyFont="0" applyFill="0" applyBorder="0" applyAlignment="0" applyProtection="0"/>
    <xf numFmtId="0" fontId="6" fillId="0" borderId="0"/>
    <xf numFmtId="0" fontId="5" fillId="0" borderId="0"/>
    <xf numFmtId="0" fontId="4" fillId="0" borderId="0"/>
    <xf numFmtId="0" fontId="30" fillId="0" borderId="0"/>
    <xf numFmtId="0" fontId="12" fillId="3" borderId="0" applyNumberFormat="0" applyBorder="0" applyAlignment="0" applyProtection="0"/>
    <xf numFmtId="0" fontId="11" fillId="2" borderId="0" applyNumberFormat="0" applyBorder="0" applyAlignment="0" applyProtection="0"/>
    <xf numFmtId="0" fontId="13" fillId="4"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30" fillId="0" borderId="0" applyFont="0" applyFill="0" applyBorder="0" applyAlignment="0" applyProtection="0"/>
    <xf numFmtId="0" fontId="30" fillId="0" borderId="0"/>
    <xf numFmtId="43" fontId="4" fillId="0" borderId="0" applyFont="0" applyFill="0" applyBorder="0" applyAlignment="0" applyProtection="0"/>
    <xf numFmtId="0" fontId="17" fillId="0" borderId="0"/>
    <xf numFmtId="0" fontId="4" fillId="0" borderId="0"/>
    <xf numFmtId="0" fontId="3" fillId="0" borderId="0"/>
    <xf numFmtId="0" fontId="2" fillId="0" borderId="0"/>
    <xf numFmtId="0" fontId="2" fillId="0" borderId="0"/>
    <xf numFmtId="0" fontId="32" fillId="0" borderId="0"/>
    <xf numFmtId="0" fontId="1" fillId="0" borderId="0"/>
    <xf numFmtId="0" fontId="1" fillId="0" borderId="0"/>
  </cellStyleXfs>
  <cellXfs count="239">
    <xf numFmtId="0" fontId="0" fillId="0" borderId="0" xfId="0"/>
    <xf numFmtId="0" fontId="15" fillId="5" borderId="0" xfId="0" applyFont="1" applyFill="1" applyAlignment="1">
      <alignment vertical="center"/>
    </xf>
    <xf numFmtId="0" fontId="14" fillId="5" borderId="0" xfId="0" applyFont="1" applyFill="1" applyAlignment="1">
      <alignment vertical="center"/>
    </xf>
    <xf numFmtId="0" fontId="20" fillId="0" borderId="0" xfId="0" applyFont="1"/>
    <xf numFmtId="0" fontId="18" fillId="5" borderId="0" xfId="0" applyFont="1" applyFill="1"/>
    <xf numFmtId="0" fontId="21" fillId="0" borderId="0" xfId="8" applyAlignment="1" applyProtection="1"/>
    <xf numFmtId="0" fontId="22" fillId="5" borderId="0" xfId="0" applyFont="1" applyFill="1" applyAlignment="1">
      <alignment vertical="center"/>
    </xf>
    <xf numFmtId="0" fontId="23" fillId="0" borderId="0" xfId="0" applyFont="1"/>
    <xf numFmtId="0" fontId="16" fillId="6" borderId="0" xfId="8" applyFont="1" applyFill="1" applyAlignment="1" applyProtection="1"/>
    <xf numFmtId="0" fontId="27" fillId="7" borderId="0" xfId="0" applyFont="1" applyFill="1" applyAlignment="1">
      <alignment vertical="center"/>
    </xf>
    <xf numFmtId="0" fontId="28" fillId="8" borderId="0" xfId="0" applyFont="1" applyFill="1"/>
    <xf numFmtId="0" fontId="0" fillId="8" borderId="0" xfId="0" applyFill="1"/>
    <xf numFmtId="0" fontId="15" fillId="5" borderId="0" xfId="0" applyFont="1" applyFill="1" applyAlignment="1">
      <alignment horizontal="left" vertical="center"/>
    </xf>
    <xf numFmtId="14" fontId="0" fillId="0" borderId="0" xfId="0" applyNumberFormat="1" applyAlignment="1">
      <alignment horizontal="left"/>
    </xf>
    <xf numFmtId="0" fontId="0" fillId="0" borderId="0" xfId="0" applyAlignment="1">
      <alignment horizontal="left"/>
    </xf>
    <xf numFmtId="0" fontId="0" fillId="0" borderId="0" xfId="0" applyAlignment="1">
      <alignment horizontal="center"/>
    </xf>
    <xf numFmtId="0" fontId="29" fillId="10" borderId="0" xfId="0" applyFont="1" applyFill="1"/>
    <xf numFmtId="0" fontId="23" fillId="0" borderId="0" xfId="0" applyFont="1" applyAlignment="1">
      <alignment horizontal="right"/>
    </xf>
    <xf numFmtId="0" fontId="29" fillId="9" borderId="0" xfId="0" applyFont="1" applyFill="1" applyAlignment="1">
      <alignment horizontal="center"/>
    </xf>
    <xf numFmtId="0" fontId="31" fillId="8" borderId="0" xfId="0" applyFont="1" applyFill="1"/>
    <xf numFmtId="0" fontId="29" fillId="10" borderId="0" xfId="0" applyFont="1" applyFill="1" applyAlignment="1">
      <alignment horizontal="center"/>
    </xf>
    <xf numFmtId="0" fontId="18" fillId="5" borderId="0" xfId="0" applyFont="1" applyFill="1" applyAlignment="1">
      <alignment horizontal="right"/>
    </xf>
    <xf numFmtId="0" fontId="1" fillId="0" borderId="0" xfId="87"/>
    <xf numFmtId="0" fontId="21" fillId="0" borderId="0" xfId="8" applyFill="1" applyAlignment="1" applyProtection="1"/>
    <xf numFmtId="0" fontId="0" fillId="0" borderId="0" xfId="0" applyFill="1"/>
    <xf numFmtId="0" fontId="33" fillId="0" borderId="0" xfId="0" applyFont="1" applyAlignment="1">
      <alignment vertical="center"/>
    </xf>
    <xf numFmtId="0" fontId="34" fillId="5" borderId="0" xfId="0" applyFont="1" applyFill="1" applyAlignment="1">
      <alignment vertical="center"/>
    </xf>
    <xf numFmtId="0" fontId="35" fillId="5" borderId="0" xfId="0" applyFont="1" applyFill="1" applyAlignment="1">
      <alignment horizontal="left" vertical="center"/>
    </xf>
    <xf numFmtId="0" fontId="35" fillId="5" borderId="0" xfId="0" applyFont="1" applyFill="1" applyAlignment="1">
      <alignment horizontal="center" vertical="center"/>
    </xf>
    <xf numFmtId="0" fontId="35" fillId="5" borderId="0" xfId="0" applyFont="1" applyFill="1" applyAlignment="1">
      <alignment vertical="center"/>
    </xf>
    <xf numFmtId="0" fontId="36" fillId="0" borderId="0" xfId="0" applyFont="1"/>
    <xf numFmtId="0" fontId="36" fillId="0" borderId="0" xfId="0" applyFont="1" applyAlignment="1">
      <alignment horizontal="center"/>
    </xf>
    <xf numFmtId="0" fontId="33" fillId="0" borderId="0" xfId="0" applyFont="1"/>
    <xf numFmtId="0" fontId="37" fillId="5" borderId="0" xfId="0" applyFont="1" applyFill="1"/>
    <xf numFmtId="0" fontId="37" fillId="5" borderId="0" xfId="0" applyFont="1" applyFill="1" applyAlignment="1">
      <alignment horizontal="center"/>
    </xf>
    <xf numFmtId="0" fontId="39" fillId="22" borderId="7" xfId="0" applyFont="1" applyFill="1" applyBorder="1" applyAlignment="1">
      <alignment wrapText="1"/>
    </xf>
    <xf numFmtId="0" fontId="39" fillId="22" borderId="7" xfId="0" applyFont="1" applyFill="1" applyBorder="1" applyAlignment="1">
      <alignment horizontal="center" vertical="top" wrapText="1"/>
    </xf>
    <xf numFmtId="165" fontId="33" fillId="0" borderId="0" xfId="0" applyNumberFormat="1" applyFont="1" applyAlignment="1">
      <alignment horizontal="center"/>
    </xf>
    <xf numFmtId="0" fontId="36" fillId="0" borderId="0" xfId="0" applyFont="1" applyFill="1"/>
    <xf numFmtId="0" fontId="39" fillId="0" borderId="7" xfId="0" applyFont="1" applyFill="1" applyBorder="1" applyAlignment="1">
      <alignment wrapText="1"/>
    </xf>
    <xf numFmtId="0" fontId="40" fillId="10" borderId="0" xfId="0" applyFont="1" applyFill="1"/>
    <xf numFmtId="165" fontId="40" fillId="10" borderId="0" xfId="0" applyNumberFormat="1" applyFont="1" applyFill="1" applyAlignment="1">
      <alignment horizontal="center"/>
    </xf>
    <xf numFmtId="0" fontId="41" fillId="0" borderId="0" xfId="0" applyFont="1"/>
    <xf numFmtId="0" fontId="33" fillId="0" borderId="0" xfId="0" applyFont="1" applyAlignment="1">
      <alignment horizontal="center"/>
    </xf>
    <xf numFmtId="0" fontId="41" fillId="0" borderId="0" xfId="0" applyFont="1" applyAlignment="1">
      <alignment horizontal="right"/>
    </xf>
    <xf numFmtId="0" fontId="42" fillId="5" borderId="0" xfId="0" applyFont="1" applyFill="1" applyAlignment="1">
      <alignment vertical="center"/>
    </xf>
    <xf numFmtId="0" fontId="43" fillId="0" borderId="0" xfId="0" applyFont="1"/>
    <xf numFmtId="0" fontId="38" fillId="5" borderId="0" xfId="0" applyFont="1" applyFill="1"/>
    <xf numFmtId="9" fontId="33" fillId="0" borderId="0" xfId="18" applyNumberFormat="1" applyFont="1" applyAlignment="1">
      <alignment horizontal="center"/>
    </xf>
    <xf numFmtId="164" fontId="33" fillId="0" borderId="0" xfId="18" applyNumberFormat="1" applyFont="1" applyAlignment="1">
      <alignment horizontal="center"/>
    </xf>
    <xf numFmtId="9" fontId="40" fillId="10" borderId="0" xfId="18" applyFont="1" applyFill="1" applyAlignment="1">
      <alignment horizontal="center"/>
    </xf>
    <xf numFmtId="0" fontId="44" fillId="0" borderId="0" xfId="0" applyFont="1"/>
    <xf numFmtId="0" fontId="40" fillId="10" borderId="0" xfId="0" applyFont="1" applyFill="1" applyAlignment="1">
      <alignment horizontal="center"/>
    </xf>
    <xf numFmtId="164" fontId="33" fillId="0" borderId="0" xfId="0" applyNumberFormat="1" applyFont="1"/>
    <xf numFmtId="0" fontId="39" fillId="22" borderId="7" xfId="0" applyFont="1" applyFill="1" applyBorder="1" applyAlignment="1">
      <alignment horizontal="left" vertical="top" wrapText="1"/>
    </xf>
    <xf numFmtId="3" fontId="33" fillId="0" borderId="0" xfId="0" applyNumberFormat="1" applyFont="1" applyAlignment="1">
      <alignment horizontal="center"/>
    </xf>
    <xf numFmtId="3" fontId="40" fillId="10" borderId="0" xfId="0" applyNumberFormat="1" applyFont="1" applyFill="1" applyAlignment="1">
      <alignment horizontal="center"/>
    </xf>
    <xf numFmtId="10" fontId="45" fillId="0" borderId="0" xfId="0" applyNumberFormat="1" applyFont="1"/>
    <xf numFmtId="10" fontId="33" fillId="0" borderId="0" xfId="0" applyNumberFormat="1" applyFont="1"/>
    <xf numFmtId="0" fontId="47" fillId="0" borderId="0" xfId="0" applyFont="1"/>
    <xf numFmtId="0" fontId="37" fillId="5" borderId="0" xfId="0" applyFont="1" applyFill="1" applyAlignment="1">
      <alignment horizontal="center" wrapText="1"/>
    </xf>
    <xf numFmtId="0" fontId="38" fillId="5" borderId="0" xfId="0" applyFont="1" applyFill="1" applyAlignment="1">
      <alignment horizontal="center" wrapText="1"/>
    </xf>
    <xf numFmtId="9" fontId="33" fillId="0" borderId="0" xfId="18" applyFont="1" applyAlignment="1">
      <alignment horizontal="center"/>
    </xf>
    <xf numFmtId="1" fontId="40" fillId="10" borderId="0" xfId="0" applyNumberFormat="1" applyFont="1" applyFill="1" applyAlignment="1">
      <alignment horizontal="center"/>
    </xf>
    <xf numFmtId="1" fontId="33" fillId="0" borderId="0" xfId="0" applyNumberFormat="1" applyFont="1"/>
    <xf numFmtId="9" fontId="33" fillId="0" borderId="0" xfId="18" applyFont="1"/>
    <xf numFmtId="0" fontId="38" fillId="5" borderId="0" xfId="0" applyFont="1" applyFill="1" applyAlignment="1">
      <alignment horizontal="center" vertical="center" wrapText="1"/>
    </xf>
    <xf numFmtId="0" fontId="39" fillId="22" borderId="7" xfId="0" applyFont="1" applyFill="1" applyBorder="1" applyAlignment="1">
      <alignment horizontal="left" vertical="top" textRotation="90" wrapText="1"/>
    </xf>
    <xf numFmtId="165" fontId="33" fillId="0" borderId="0" xfId="0" applyNumberFormat="1" applyFont="1"/>
    <xf numFmtId="0" fontId="46" fillId="0" borderId="0" xfId="0" applyFont="1"/>
    <xf numFmtId="0" fontId="41" fillId="0" borderId="0" xfId="0" applyFont="1" applyFill="1"/>
    <xf numFmtId="0" fontId="40" fillId="0" borderId="0" xfId="0" applyFont="1" applyFill="1"/>
    <xf numFmtId="165" fontId="40" fillId="0" borderId="0" xfId="0" applyNumberFormat="1" applyFont="1" applyFill="1" applyAlignment="1">
      <alignment horizontal="center"/>
    </xf>
    <xf numFmtId="0" fontId="33" fillId="0" borderId="0" xfId="0" applyFont="1" applyFill="1" applyAlignment="1">
      <alignment horizontal="center"/>
    </xf>
    <xf numFmtId="0" fontId="33" fillId="0" borderId="0" xfId="0" applyFont="1" applyFill="1"/>
    <xf numFmtId="0" fontId="38" fillId="5" borderId="0" xfId="0" applyFont="1" applyFill="1" applyAlignment="1"/>
    <xf numFmtId="0" fontId="37" fillId="0" borderId="0" xfId="0" applyFont="1" applyFill="1"/>
    <xf numFmtId="0" fontId="33" fillId="0" borderId="0" xfId="0" applyFont="1" applyAlignment="1">
      <alignment horizontal="left"/>
    </xf>
    <xf numFmtId="0" fontId="40" fillId="11" borderId="0" xfId="0" applyFont="1" applyFill="1" applyAlignment="1">
      <alignment horizontal="left"/>
    </xf>
    <xf numFmtId="0" fontId="33" fillId="0" borderId="0" xfId="0" applyFont="1" applyAlignment="1">
      <alignment horizontal="right"/>
    </xf>
    <xf numFmtId="1" fontId="33" fillId="0" borderId="0" xfId="0" applyNumberFormat="1" applyFont="1" applyAlignment="1">
      <alignment horizontal="center"/>
    </xf>
    <xf numFmtId="0" fontId="38" fillId="5" borderId="0" xfId="0" applyFont="1" applyFill="1" applyAlignment="1">
      <alignment horizontal="center"/>
    </xf>
    <xf numFmtId="164" fontId="33" fillId="0" borderId="0" xfId="18" quotePrefix="1" applyNumberFormat="1" applyFont="1" applyFill="1" applyBorder="1" applyAlignment="1">
      <alignment horizontal="center"/>
    </xf>
    <xf numFmtId="164" fontId="33" fillId="0" borderId="0" xfId="18" applyNumberFormat="1" applyFont="1" applyFill="1" applyAlignment="1">
      <alignment horizontal="center"/>
    </xf>
    <xf numFmtId="0" fontId="36" fillId="0" borderId="0" xfId="0" applyFont="1" applyFill="1" applyAlignment="1">
      <alignment horizontal="center"/>
    </xf>
    <xf numFmtId="0" fontId="38" fillId="0" borderId="0" xfId="0" applyFont="1" applyFill="1" applyAlignment="1">
      <alignment horizontal="center"/>
    </xf>
    <xf numFmtId="164" fontId="40" fillId="10" borderId="0" xfId="18" applyNumberFormat="1" applyFont="1" applyFill="1" applyAlignment="1">
      <alignment horizontal="center"/>
    </xf>
    <xf numFmtId="0" fontId="34" fillId="5" borderId="0" xfId="0" applyFont="1" applyFill="1" applyAlignment="1">
      <alignment horizontal="left" vertical="center"/>
    </xf>
    <xf numFmtId="0" fontId="36" fillId="0" borderId="0" xfId="0" applyFont="1" applyAlignment="1">
      <alignment horizontal="left"/>
    </xf>
    <xf numFmtId="0" fontId="36" fillId="5" borderId="0" xfId="0" applyFont="1" applyFill="1"/>
    <xf numFmtId="0" fontId="39" fillId="0" borderId="7" xfId="0" applyFont="1" applyFill="1" applyBorder="1" applyAlignment="1">
      <alignment horizontal="center" vertical="top" wrapText="1"/>
    </xf>
    <xf numFmtId="0" fontId="41" fillId="0" borderId="0" xfId="0" applyFont="1" applyAlignment="1">
      <alignment horizontal="left"/>
    </xf>
    <xf numFmtId="0" fontId="36" fillId="0" borderId="0" xfId="0" applyFont="1" applyAlignment="1">
      <alignment vertical="center"/>
    </xf>
    <xf numFmtId="0" fontId="40" fillId="12" borderId="0" xfId="0" applyFont="1" applyFill="1" applyAlignment="1">
      <alignment horizontal="left"/>
    </xf>
    <xf numFmtId="2" fontId="33" fillId="0" borderId="0" xfId="18" applyNumberFormat="1" applyFont="1" applyAlignment="1">
      <alignment horizontal="left"/>
    </xf>
    <xf numFmtId="0" fontId="48" fillId="5" borderId="0" xfId="0" applyFont="1" applyFill="1"/>
    <xf numFmtId="9" fontId="33" fillId="0" borderId="0" xfId="18" applyFont="1" applyFill="1" applyAlignment="1">
      <alignment horizontal="center"/>
    </xf>
    <xf numFmtId="9" fontId="40" fillId="10" borderId="0" xfId="18" applyFont="1" applyFill="1" applyAlignment="1">
      <alignment horizontal="left"/>
    </xf>
    <xf numFmtId="0" fontId="36" fillId="0" borderId="0" xfId="0" applyFont="1" applyAlignment="1">
      <alignment horizontal="left" wrapText="1"/>
    </xf>
    <xf numFmtId="0" fontId="36" fillId="0" borderId="0" xfId="0" applyFont="1" applyAlignment="1">
      <alignment wrapText="1"/>
    </xf>
    <xf numFmtId="0" fontId="48" fillId="0" borderId="0" xfId="0" applyFont="1"/>
    <xf numFmtId="0" fontId="48" fillId="0" borderId="0" xfId="0" applyFont="1" applyAlignment="1">
      <alignment horizontal="center"/>
    </xf>
    <xf numFmtId="0" fontId="41" fillId="0" borderId="0" xfId="0" applyFont="1" applyAlignment="1">
      <alignment horizontal="left" wrapText="1"/>
    </xf>
    <xf numFmtId="0" fontId="33" fillId="0" borderId="0" xfId="0" applyFont="1" applyAlignment="1">
      <alignment wrapText="1"/>
    </xf>
    <xf numFmtId="0" fontId="49" fillId="0" borderId="0" xfId="0" applyFont="1" applyAlignment="1">
      <alignment vertical="center" textRotation="90"/>
    </xf>
    <xf numFmtId="9" fontId="40" fillId="10" borderId="0" xfId="18" applyNumberFormat="1" applyFont="1" applyFill="1" applyAlignment="1">
      <alignment horizontal="center"/>
    </xf>
    <xf numFmtId="9" fontId="33" fillId="0" borderId="0" xfId="18" applyFont="1" applyAlignment="1">
      <alignment horizontal="left"/>
    </xf>
    <xf numFmtId="9" fontId="36" fillId="0" borderId="0" xfId="0" applyNumberFormat="1" applyFont="1"/>
    <xf numFmtId="0" fontId="38" fillId="5" borderId="8" xfId="0" applyFont="1" applyFill="1" applyBorder="1" applyAlignment="1"/>
    <xf numFmtId="9" fontId="40" fillId="10" borderId="0" xfId="0" applyNumberFormat="1" applyFont="1" applyFill="1" applyAlignment="1">
      <alignment horizontal="center"/>
    </xf>
    <xf numFmtId="164" fontId="40" fillId="0" borderId="0" xfId="0" applyNumberFormat="1" applyFont="1" applyFill="1" applyAlignment="1">
      <alignment horizontal="center"/>
    </xf>
    <xf numFmtId="0" fontId="39" fillId="22" borderId="17" xfId="0" applyFont="1" applyFill="1" applyBorder="1" applyAlignment="1">
      <alignment vertical="top" wrapText="1"/>
    </xf>
    <xf numFmtId="0" fontId="39" fillId="22" borderId="18" xfId="0" applyFont="1" applyFill="1" applyBorder="1" applyAlignment="1">
      <alignment vertical="top" wrapText="1"/>
    </xf>
    <xf numFmtId="9" fontId="36" fillId="0" borderId="0" xfId="18" applyFont="1"/>
    <xf numFmtId="9" fontId="40" fillId="0" borderId="0" xfId="18" applyFont="1" applyFill="1" applyAlignment="1">
      <alignment horizontal="center"/>
    </xf>
    <xf numFmtId="165" fontId="36" fillId="0" borderId="0" xfId="0" applyNumberFormat="1" applyFont="1"/>
    <xf numFmtId="0" fontId="42" fillId="5" borderId="0" xfId="0" applyFont="1" applyFill="1" applyAlignment="1">
      <alignment horizontal="left" vertical="center"/>
    </xf>
    <xf numFmtId="0" fontId="43" fillId="0" borderId="0" xfId="0" applyFont="1" applyAlignment="1">
      <alignment horizontal="left"/>
    </xf>
    <xf numFmtId="0" fontId="44" fillId="0" borderId="0" xfId="0" applyFont="1" applyAlignment="1">
      <alignment horizontal="left"/>
    </xf>
    <xf numFmtId="0" fontId="33" fillId="0" borderId="0" xfId="0" applyFont="1" applyFill="1" applyAlignment="1">
      <alignment horizontal="left"/>
    </xf>
    <xf numFmtId="0" fontId="39" fillId="0" borderId="0" xfId="0" applyFont="1" applyFill="1" applyBorder="1" applyAlignment="1">
      <alignment horizontal="center" vertical="top" wrapText="1"/>
    </xf>
    <xf numFmtId="0" fontId="50" fillId="0" borderId="0" xfId="0" applyFont="1" applyAlignment="1">
      <alignment horizontal="center" vertical="center" wrapText="1"/>
    </xf>
    <xf numFmtId="0" fontId="50" fillId="0" borderId="0" xfId="0" applyFont="1" applyFill="1" applyAlignment="1">
      <alignment horizontal="center" vertical="center" wrapText="1"/>
    </xf>
    <xf numFmtId="0" fontId="33" fillId="0" borderId="0" xfId="0" applyFont="1" applyAlignment="1">
      <alignment horizontal="left" vertical="center"/>
    </xf>
    <xf numFmtId="0" fontId="36" fillId="0" borderId="1" xfId="0" applyFont="1" applyBorder="1"/>
    <xf numFmtId="0" fontId="33" fillId="0" borderId="1" xfId="0" applyFont="1" applyBorder="1" applyAlignment="1">
      <alignment horizontal="left" vertical="center"/>
    </xf>
    <xf numFmtId="9" fontId="33" fillId="0" borderId="1" xfId="18" applyFont="1" applyBorder="1" applyAlignment="1">
      <alignment horizontal="center"/>
    </xf>
    <xf numFmtId="0" fontId="50" fillId="0" borderId="0" xfId="0" applyFont="1" applyAlignment="1">
      <alignment vertical="center" wrapText="1"/>
    </xf>
    <xf numFmtId="9" fontId="33" fillId="0" borderId="0" xfId="18" applyFont="1" applyBorder="1" applyAlignment="1">
      <alignment horizontal="center"/>
    </xf>
    <xf numFmtId="0" fontId="33" fillId="0" borderId="1" xfId="0" applyFont="1" applyBorder="1" applyAlignment="1">
      <alignment horizontal="left"/>
    </xf>
    <xf numFmtId="0" fontId="49" fillId="0" borderId="0" xfId="0" applyFont="1"/>
    <xf numFmtId="1" fontId="46" fillId="10" borderId="0" xfId="18" applyNumberFormat="1" applyFont="1" applyFill="1" applyAlignment="1">
      <alignment horizontal="right"/>
    </xf>
    <xf numFmtId="1" fontId="33" fillId="10" borderId="0" xfId="18" applyNumberFormat="1" applyFont="1" applyFill="1" applyAlignment="1">
      <alignment horizontal="right"/>
    </xf>
    <xf numFmtId="0" fontId="51" fillId="0" borderId="0" xfId="87" applyFont="1"/>
    <xf numFmtId="9" fontId="33" fillId="0" borderId="0" xfId="0" applyNumberFormat="1" applyFont="1" applyAlignment="1">
      <alignment horizontal="center"/>
    </xf>
    <xf numFmtId="0" fontId="38" fillId="5" borderId="8" xfId="0" applyFont="1" applyFill="1" applyBorder="1" applyAlignment="1">
      <alignment horizontal="center"/>
    </xf>
    <xf numFmtId="0" fontId="36" fillId="13" borderId="0" xfId="0" applyFont="1" applyFill="1"/>
    <xf numFmtId="0" fontId="33" fillId="13" borderId="0" xfId="0" applyFont="1" applyFill="1"/>
    <xf numFmtId="9" fontId="33" fillId="13" borderId="0" xfId="18" applyFont="1" applyFill="1" applyAlignment="1">
      <alignment horizontal="center"/>
    </xf>
    <xf numFmtId="0" fontId="33" fillId="13" borderId="0" xfId="0" applyFont="1" applyFill="1" applyAlignment="1">
      <alignment horizontal="center"/>
    </xf>
    <xf numFmtId="1" fontId="33" fillId="13" borderId="0" xfId="0" applyNumberFormat="1" applyFont="1" applyFill="1" applyAlignment="1">
      <alignment horizontal="center"/>
    </xf>
    <xf numFmtId="0" fontId="52" fillId="0" borderId="0" xfId="87" applyFont="1"/>
    <xf numFmtId="0" fontId="38" fillId="13" borderId="0" xfId="0" applyFont="1" applyFill="1"/>
    <xf numFmtId="9" fontId="33" fillId="13" borderId="0" xfId="18" applyFont="1" applyFill="1"/>
    <xf numFmtId="0" fontId="37" fillId="5" borderId="0" xfId="0" applyFont="1" applyFill="1" applyAlignment="1">
      <alignment horizontal="right"/>
    </xf>
    <xf numFmtId="0" fontId="33" fillId="0" borderId="3" xfId="0" applyFont="1" applyBorder="1" applyAlignment="1">
      <alignment vertical="center"/>
    </xf>
    <xf numFmtId="0" fontId="33" fillId="0" borderId="3" xfId="0" applyFont="1" applyBorder="1" applyAlignment="1">
      <alignment horizontal="center" vertical="center"/>
    </xf>
    <xf numFmtId="0" fontId="33" fillId="0" borderId="4" xfId="0" applyFont="1" applyBorder="1" applyAlignment="1">
      <alignment vertical="center"/>
    </xf>
    <xf numFmtId="0" fontId="39" fillId="22" borderId="7" xfId="0" applyFont="1" applyFill="1" applyBorder="1" applyAlignment="1">
      <alignment horizontal="center" vertical="center" wrapText="1"/>
    </xf>
    <xf numFmtId="0" fontId="41" fillId="0" borderId="0" xfId="0" applyFont="1" applyAlignment="1">
      <alignment vertical="center"/>
    </xf>
    <xf numFmtId="0" fontId="33" fillId="0" borderId="5" xfId="0" applyFont="1" applyBorder="1" applyAlignment="1">
      <alignment vertical="center"/>
    </xf>
    <xf numFmtId="1" fontId="33" fillId="0" borderId="0" xfId="0" applyNumberFormat="1" applyFont="1" applyAlignment="1">
      <alignment horizontal="center" vertical="center"/>
    </xf>
    <xf numFmtId="9" fontId="33" fillId="0" borderId="0" xfId="18" applyFont="1" applyBorder="1" applyAlignment="1">
      <alignment vertical="center"/>
    </xf>
    <xf numFmtId="0" fontId="41" fillId="0" borderId="1" xfId="0" applyFont="1" applyBorder="1" applyAlignment="1">
      <alignment vertical="center"/>
    </xf>
    <xf numFmtId="0" fontId="33" fillId="0" borderId="1" xfId="0" applyFont="1" applyBorder="1" applyAlignment="1">
      <alignment horizontal="center" vertical="center"/>
    </xf>
    <xf numFmtId="0" fontId="33" fillId="0" borderId="1" xfId="0" applyFont="1" applyBorder="1" applyAlignment="1">
      <alignment vertical="center"/>
    </xf>
    <xf numFmtId="0" fontId="33" fillId="0" borderId="6" xfId="0" applyFont="1" applyBorder="1" applyAlignment="1">
      <alignment vertical="center"/>
    </xf>
    <xf numFmtId="1" fontId="33" fillId="10" borderId="0" xfId="18" applyNumberFormat="1" applyFont="1" applyFill="1" applyAlignment="1">
      <alignment horizontal="center"/>
    </xf>
    <xf numFmtId="0" fontId="37" fillId="5" borderId="8" xfId="0" applyFont="1" applyFill="1" applyBorder="1" applyAlignment="1">
      <alignment horizontal="center"/>
    </xf>
    <xf numFmtId="0" fontId="38" fillId="0" borderId="0" xfId="0" applyFont="1"/>
    <xf numFmtId="9" fontId="33" fillId="0" borderId="0" xfId="18" applyFont="1" applyFill="1"/>
    <xf numFmtId="0" fontId="37" fillId="5" borderId="8" xfId="0" applyFont="1" applyFill="1" applyBorder="1" applyAlignment="1"/>
    <xf numFmtId="9" fontId="40" fillId="12" borderId="0" xfId="18" applyFont="1" applyFill="1" applyAlignment="1">
      <alignment horizontal="center"/>
    </xf>
    <xf numFmtId="1" fontId="36" fillId="0" borderId="0" xfId="0" applyNumberFormat="1" applyFont="1" applyAlignment="1">
      <alignment horizontal="center"/>
    </xf>
    <xf numFmtId="9" fontId="33" fillId="0" borderId="0" xfId="0" applyNumberFormat="1" applyFont="1"/>
    <xf numFmtId="9" fontId="40" fillId="11" borderId="0" xfId="18" applyFont="1" applyFill="1" applyAlignment="1">
      <alignment horizontal="center"/>
    </xf>
    <xf numFmtId="0" fontId="37" fillId="0" borderId="8" xfId="0" applyFont="1" applyFill="1" applyBorder="1" applyAlignment="1"/>
    <xf numFmtId="1" fontId="33" fillId="0" borderId="0" xfId="0" applyNumberFormat="1" applyFont="1" applyFill="1" applyAlignment="1">
      <alignment horizontal="center"/>
    </xf>
    <xf numFmtId="1" fontId="40" fillId="0" borderId="0" xfId="0" applyNumberFormat="1" applyFont="1" applyFill="1" applyAlignment="1">
      <alignment horizontal="center"/>
    </xf>
    <xf numFmtId="0" fontId="39" fillId="23" borderId="0" xfId="0" applyFont="1" applyFill="1" applyBorder="1" applyAlignment="1">
      <alignment horizontal="center" vertical="top" wrapText="1"/>
    </xf>
    <xf numFmtId="0" fontId="52" fillId="0" borderId="0" xfId="88" applyFont="1"/>
    <xf numFmtId="9" fontId="33" fillId="0" borderId="0" xfId="18" applyNumberFormat="1" applyFont="1" applyFill="1" applyAlignment="1">
      <alignment horizontal="center"/>
    </xf>
    <xf numFmtId="0" fontId="44" fillId="0" borderId="0" xfId="0" applyFont="1" applyFill="1"/>
    <xf numFmtId="0" fontId="41" fillId="0" borderId="0" xfId="0" applyFont="1" applyAlignment="1">
      <alignment wrapText="1"/>
    </xf>
    <xf numFmtId="0" fontId="44" fillId="0" borderId="0" xfId="0" applyFont="1" applyAlignment="1">
      <alignment wrapText="1"/>
    </xf>
    <xf numFmtId="0" fontId="52" fillId="0" borderId="0" xfId="88" applyFont="1" applyAlignment="1">
      <alignment horizontal="center"/>
    </xf>
    <xf numFmtId="0" fontId="51" fillId="0" borderId="0" xfId="88" applyFont="1"/>
    <xf numFmtId="0" fontId="44" fillId="0" borderId="0" xfId="0" applyFont="1" applyAlignment="1">
      <alignment horizontal="center"/>
    </xf>
    <xf numFmtId="0" fontId="42" fillId="5" borderId="0" xfId="0" applyFont="1" applyFill="1" applyAlignment="1">
      <alignment horizontal="center" vertical="center"/>
    </xf>
    <xf numFmtId="9" fontId="40" fillId="10" borderId="0" xfId="0" applyNumberFormat="1" applyFont="1" applyFill="1"/>
    <xf numFmtId="0" fontId="40" fillId="10" borderId="0" xfId="0" applyFont="1" applyFill="1" applyAlignment="1">
      <alignment horizontal="left"/>
    </xf>
    <xf numFmtId="0" fontId="33" fillId="10" borderId="0" xfId="0" applyFont="1" applyFill="1"/>
    <xf numFmtId="9" fontId="40" fillId="12" borderId="0" xfId="18" applyNumberFormat="1" applyFont="1" applyFill="1" applyAlignment="1">
      <alignment horizontal="center"/>
    </xf>
    <xf numFmtId="0" fontId="38" fillId="5" borderId="0" xfId="0" applyFont="1" applyFill="1" applyAlignment="1">
      <alignment horizontal="center" vertical="center" wrapText="1"/>
    </xf>
    <xf numFmtId="0" fontId="33" fillId="0" borderId="0" xfId="0" applyFont="1" applyAlignment="1">
      <alignment horizontal="center" vertical="center"/>
    </xf>
    <xf numFmtId="0" fontId="33" fillId="0" borderId="0" xfId="0" applyFont="1" applyBorder="1"/>
    <xf numFmtId="0" fontId="33" fillId="0" borderId="0" xfId="0" applyFont="1" applyBorder="1" applyAlignment="1">
      <alignment horizontal="left" vertical="center"/>
    </xf>
    <xf numFmtId="9" fontId="40" fillId="10" borderId="0" xfId="18" applyFont="1" applyFill="1" applyBorder="1"/>
    <xf numFmtId="9" fontId="40" fillId="10" borderId="0" xfId="18" applyFont="1" applyFill="1" applyBorder="1" applyAlignment="1">
      <alignment horizontal="left"/>
    </xf>
    <xf numFmtId="0" fontId="49" fillId="18" borderId="0" xfId="0" applyFont="1" applyFill="1" applyAlignment="1">
      <alignment horizontal="center" vertical="center" wrapText="1"/>
    </xf>
    <xf numFmtId="0" fontId="38" fillId="16" borderId="0" xfId="0" applyFont="1" applyFill="1" applyAlignment="1">
      <alignment horizontal="center" vertical="center" wrapText="1"/>
    </xf>
    <xf numFmtId="0" fontId="49" fillId="17" borderId="5" xfId="0" applyFont="1" applyFill="1" applyBorder="1" applyAlignment="1">
      <alignment horizontal="center" vertical="center" wrapText="1"/>
    </xf>
    <xf numFmtId="0" fontId="33" fillId="15" borderId="0" xfId="0" applyFont="1" applyFill="1" applyAlignment="1">
      <alignment horizontal="center" vertical="center" wrapText="1"/>
    </xf>
    <xf numFmtId="0" fontId="38" fillId="14" borderId="0" xfId="0" applyFont="1" applyFill="1" applyAlignment="1">
      <alignment horizontal="center" vertical="center" wrapText="1"/>
    </xf>
    <xf numFmtId="0" fontId="49" fillId="4" borderId="0" xfId="0" applyFont="1" applyFill="1" applyAlignment="1">
      <alignment horizontal="center" vertical="center" wrapText="1"/>
    </xf>
    <xf numFmtId="0" fontId="48" fillId="0" borderId="0" xfId="0" applyFont="1" applyAlignment="1">
      <alignment vertical="center"/>
    </xf>
    <xf numFmtId="0" fontId="38" fillId="19" borderId="0" xfId="0" applyFont="1" applyFill="1" applyAlignment="1">
      <alignment horizontal="center" vertical="center" wrapText="1"/>
    </xf>
    <xf numFmtId="0" fontId="33" fillId="20" borderId="0" xfId="0" applyFont="1" applyFill="1" applyAlignment="1">
      <alignment horizontal="center" vertical="center" wrapText="1"/>
    </xf>
    <xf numFmtId="0" fontId="33" fillId="15" borderId="1" xfId="0" applyFont="1" applyFill="1" applyBorder="1" applyAlignment="1">
      <alignment horizontal="center" vertical="center" wrapText="1"/>
    </xf>
    <xf numFmtId="0" fontId="49" fillId="18" borderId="1" xfId="0" applyFont="1" applyFill="1" applyBorder="1" applyAlignment="1">
      <alignment horizontal="center" vertical="center" wrapText="1"/>
    </xf>
    <xf numFmtId="0" fontId="38" fillId="21" borderId="1" xfId="0" applyFont="1" applyFill="1" applyBorder="1" applyAlignment="1">
      <alignment horizontal="center" vertical="center" wrapText="1"/>
    </xf>
    <xf numFmtId="164" fontId="33" fillId="0" borderId="0" xfId="18" quotePrefix="1" applyNumberFormat="1" applyFont="1" applyBorder="1" applyAlignment="1">
      <alignment horizontal="center"/>
    </xf>
    <xf numFmtId="164" fontId="40" fillId="10" borderId="0" xfId="18" quotePrefix="1" applyNumberFormat="1" applyFont="1" applyFill="1" applyBorder="1" applyAlignment="1">
      <alignment horizontal="center"/>
    </xf>
    <xf numFmtId="164" fontId="40" fillId="12" borderId="0" xfId="18" applyNumberFormat="1" applyFont="1" applyFill="1" applyAlignment="1">
      <alignment horizontal="center"/>
    </xf>
    <xf numFmtId="164" fontId="33" fillId="0" borderId="0" xfId="0" applyNumberFormat="1" applyFont="1" applyAlignment="1">
      <alignment horizontal="center"/>
    </xf>
    <xf numFmtId="0" fontId="37" fillId="5" borderId="0" xfId="0" applyFont="1" applyFill="1" applyAlignment="1">
      <alignment horizontal="center"/>
    </xf>
    <xf numFmtId="0" fontId="38" fillId="5" borderId="0" xfId="0" applyFont="1" applyFill="1" applyAlignment="1">
      <alignment horizontal="center"/>
    </xf>
    <xf numFmtId="0" fontId="38" fillId="5" borderId="0" xfId="0" applyFont="1" applyFill="1" applyAlignment="1">
      <alignment horizontal="center" wrapText="1"/>
    </xf>
    <xf numFmtId="0" fontId="38" fillId="5" borderId="0" xfId="0" applyFont="1" applyFill="1" applyAlignment="1">
      <alignment horizontal="center" vertical="center" wrapText="1"/>
    </xf>
    <xf numFmtId="0" fontId="36" fillId="0" borderId="0" xfId="0" applyFont="1" applyAlignment="1">
      <alignment horizontal="center" wrapText="1"/>
    </xf>
    <xf numFmtId="0" fontId="38" fillId="5" borderId="8" xfId="0" applyFont="1" applyFill="1" applyBorder="1" applyAlignment="1">
      <alignment horizontal="center"/>
    </xf>
    <xf numFmtId="0" fontId="41" fillId="0" borderId="0" xfId="0" applyFont="1" applyAlignment="1">
      <alignment horizontal="center" vertical="center" wrapText="1"/>
    </xf>
    <xf numFmtId="0" fontId="38" fillId="5" borderId="8" xfId="0" applyFont="1" applyFill="1" applyBorder="1" applyAlignment="1">
      <alignment horizontal="center" vertical="center"/>
    </xf>
    <xf numFmtId="0" fontId="38" fillId="5" borderId="12" xfId="0" applyFont="1" applyFill="1" applyBorder="1" applyAlignment="1">
      <alignment horizontal="center" vertical="center"/>
    </xf>
    <xf numFmtId="0" fontId="38" fillId="5" borderId="13" xfId="0" applyFont="1" applyFill="1" applyBorder="1" applyAlignment="1">
      <alignment horizontal="center" vertical="center"/>
    </xf>
    <xf numFmtId="0" fontId="39" fillId="22" borderId="9" xfId="0" applyFont="1" applyFill="1" applyBorder="1" applyAlignment="1">
      <alignment horizontal="center" vertical="center" wrapText="1"/>
    </xf>
    <xf numFmtId="0" fontId="39" fillId="22" borderId="10" xfId="0" applyFont="1" applyFill="1" applyBorder="1" applyAlignment="1">
      <alignment horizontal="center" vertical="center" wrapText="1"/>
    </xf>
    <xf numFmtId="0" fontId="39" fillId="22" borderId="11" xfId="0" applyFont="1" applyFill="1" applyBorder="1" applyAlignment="1">
      <alignment horizontal="center" vertical="center" wrapText="1"/>
    </xf>
    <xf numFmtId="0" fontId="33" fillId="0" borderId="0" xfId="0" applyFont="1" applyAlignment="1">
      <alignment horizontal="center" vertical="center"/>
    </xf>
    <xf numFmtId="0" fontId="33" fillId="0" borderId="14" xfId="0" applyFont="1" applyBorder="1" applyAlignment="1">
      <alignment horizontal="center" vertical="center"/>
    </xf>
    <xf numFmtId="0" fontId="49" fillId="0" borderId="0" xfId="0" applyFont="1" applyAlignment="1">
      <alignment horizontal="center" vertical="center" textRotation="90"/>
    </xf>
    <xf numFmtId="0" fontId="37" fillId="5" borderId="0" xfId="0" applyFont="1" applyFill="1" applyAlignment="1">
      <alignment horizontal="center" wrapText="1"/>
    </xf>
    <xf numFmtId="0" fontId="37" fillId="5" borderId="15" xfId="0" applyFont="1" applyFill="1" applyBorder="1" applyAlignment="1">
      <alignment horizontal="center"/>
    </xf>
    <xf numFmtId="0" fontId="37" fillId="5" borderId="8" xfId="0" applyFont="1" applyFill="1" applyBorder="1" applyAlignment="1">
      <alignment horizontal="center"/>
    </xf>
    <xf numFmtId="0" fontId="37" fillId="5" borderId="16" xfId="0" applyFont="1" applyFill="1" applyBorder="1" applyAlignment="1">
      <alignment horizontal="center"/>
    </xf>
    <xf numFmtId="0" fontId="33" fillId="0" borderId="0" xfId="0" applyFont="1" applyAlignment="1">
      <alignment horizontal="left" vertical="center"/>
    </xf>
    <xf numFmtId="0" fontId="33" fillId="0" borderId="1" xfId="0" applyFont="1" applyBorder="1" applyAlignment="1">
      <alignment horizontal="left" vertical="center"/>
    </xf>
    <xf numFmtId="0" fontId="37" fillId="5" borderId="2" xfId="0" applyFont="1" applyFill="1" applyBorder="1" applyAlignment="1">
      <alignment horizontal="center" wrapText="1"/>
    </xf>
    <xf numFmtId="0" fontId="33" fillId="0" borderId="0" xfId="0" applyFont="1" applyAlignment="1">
      <alignment horizontal="center" wrapText="1"/>
    </xf>
    <xf numFmtId="0" fontId="53" fillId="22" borderId="20" xfId="0" applyFont="1" applyFill="1" applyBorder="1" applyAlignment="1">
      <alignment horizontal="center" vertical="top" wrapText="1"/>
    </xf>
    <xf numFmtId="0" fontId="53" fillId="22" borderId="21" xfId="0" applyFont="1" applyFill="1" applyBorder="1" applyAlignment="1">
      <alignment horizontal="center" vertical="top" wrapText="1"/>
    </xf>
    <xf numFmtId="0" fontId="53" fillId="22" borderId="22" xfId="0" applyFont="1" applyFill="1" applyBorder="1" applyAlignment="1">
      <alignment horizontal="center" vertical="top" wrapText="1"/>
    </xf>
    <xf numFmtId="0" fontId="18" fillId="5" borderId="8" xfId="0" applyFont="1" applyFill="1" applyBorder="1" applyAlignment="1">
      <alignment horizontal="center"/>
    </xf>
    <xf numFmtId="0" fontId="37" fillId="0" borderId="8" xfId="0" applyFont="1" applyFill="1" applyBorder="1" applyAlignment="1">
      <alignment horizontal="center"/>
    </xf>
    <xf numFmtId="0" fontId="39" fillId="22" borderId="17" xfId="0" applyFont="1" applyFill="1" applyBorder="1" applyAlignment="1">
      <alignment horizontal="center" vertical="top" wrapText="1"/>
    </xf>
    <xf numFmtId="0" fontId="39" fillId="22" borderId="18" xfId="0" applyFont="1" applyFill="1" applyBorder="1" applyAlignment="1">
      <alignment horizontal="center" vertical="top" wrapText="1"/>
    </xf>
    <xf numFmtId="0" fontId="39" fillId="22" borderId="19" xfId="0" applyFont="1" applyFill="1" applyBorder="1" applyAlignment="1">
      <alignment horizontal="center" vertical="top" wrapText="1"/>
    </xf>
    <xf numFmtId="0" fontId="36" fillId="0" borderId="0" xfId="0" applyFont="1" applyAlignment="1">
      <alignment horizontal="center"/>
    </xf>
    <xf numFmtId="0" fontId="0" fillId="0" borderId="0" xfId="0" applyAlignment="1">
      <alignment horizontal="left" vertical="center" wrapText="1"/>
    </xf>
  </cellXfs>
  <cellStyles count="89">
    <cellStyle name="Bad" xfId="2" builtinId="27" customBuiltin="1"/>
    <cellStyle name="Bad 2" xfId="24" xr:uid="{00000000-0005-0000-0000-000000000000}"/>
    <cellStyle name="Comma 2" xfId="80" xr:uid="{00000000-0005-0000-0000-000001000000}"/>
    <cellStyle name="Followed Hyperlink" xfId="16" builtinId="9" hidden="1"/>
    <cellStyle name="Followed Hyperlink" xfId="15" builtinId="9" hidden="1"/>
    <cellStyle name="Followed Hyperlink" xfId="14" builtinId="9" hidden="1"/>
    <cellStyle name="Good" xfId="1" builtinId="26" customBuiltin="1"/>
    <cellStyle name="Good 2" xfId="23" xr:uid="{00000000-0005-0000-0000-000002000000}"/>
    <cellStyle name="Hyperlink" xfId="8" builtinId="8"/>
    <cellStyle name="Hyperlink 2" xfId="7" xr:uid="{00000000-0005-0000-0000-000006000000}"/>
    <cellStyle name="Hyperlink 3" xfId="12" xr:uid="{00000000-0005-0000-0000-000007000000}"/>
    <cellStyle name="Neutral" xfId="3" builtinId="28" customBuiltin="1"/>
    <cellStyle name="Neutral 2" xfId="25" xr:uid="{00000000-0005-0000-0000-000004000000}"/>
    <cellStyle name="Normal" xfId="0" builtinId="0" customBuiltin="1"/>
    <cellStyle name="Normal 10" xfId="45" xr:uid="{00000000-0005-0000-0000-000006000000}"/>
    <cellStyle name="Normal 10 2" xfId="70" xr:uid="{00000000-0005-0000-0000-000007000000}"/>
    <cellStyle name="Normal 11" xfId="48" xr:uid="{00000000-0005-0000-0000-000008000000}"/>
    <cellStyle name="Normal 12" xfId="51" xr:uid="{00000000-0005-0000-0000-000009000000}"/>
    <cellStyle name="Normal 12 2" xfId="68" xr:uid="{00000000-0005-0000-0000-00000A000000}"/>
    <cellStyle name="Normal 12 3" xfId="76" xr:uid="{00000000-0005-0000-0000-00000B000000}"/>
    <cellStyle name="Normal 13" xfId="54" xr:uid="{00000000-0005-0000-0000-00000C000000}"/>
    <cellStyle name="Normal 13 2" xfId="65" xr:uid="{00000000-0005-0000-0000-00000D000000}"/>
    <cellStyle name="Normal 13 3" xfId="74" xr:uid="{00000000-0005-0000-0000-00000E000000}"/>
    <cellStyle name="Normal 14" xfId="57" xr:uid="{00000000-0005-0000-0000-00000F000000}"/>
    <cellStyle name="Normal 15" xfId="60" xr:uid="{00000000-0005-0000-0000-000010000000}"/>
    <cellStyle name="Normal 16" xfId="22" xr:uid="{00000000-0005-0000-0000-000011000000}"/>
    <cellStyle name="Normal 17" xfId="21" xr:uid="{00000000-0005-0000-0000-000044000000}"/>
    <cellStyle name="Normal 18" xfId="5" xr:uid="{00000000-0005-0000-0000-00000A000000}"/>
    <cellStyle name="Normal 19" xfId="83" xr:uid="{C538EB63-D8E4-47E6-BFBE-B21FD8B003CA}"/>
    <cellStyle name="Normal 2" xfId="4" xr:uid="{00000000-0005-0000-0000-00000B000000}"/>
    <cellStyle name="Normal 20" xfId="86" xr:uid="{A70F2E0E-FDBC-433B-BC49-7C45CCB9053D}"/>
    <cellStyle name="Normal 3" xfId="6" xr:uid="{00000000-0005-0000-0000-00000C000000}"/>
    <cellStyle name="Normal 3 10" xfId="53" xr:uid="{00000000-0005-0000-0000-000015000000}"/>
    <cellStyle name="Normal 3 11" xfId="56" xr:uid="{00000000-0005-0000-0000-000016000000}"/>
    <cellStyle name="Normal 3 11 2" xfId="66" xr:uid="{00000000-0005-0000-0000-000017000000}"/>
    <cellStyle name="Normal 3 11 3" xfId="73" xr:uid="{00000000-0005-0000-0000-000018000000}"/>
    <cellStyle name="Normal 3 12" xfId="59" xr:uid="{00000000-0005-0000-0000-000019000000}"/>
    <cellStyle name="Normal 3 13" xfId="61" xr:uid="{00000000-0005-0000-0000-00001A000000}"/>
    <cellStyle name="Normal 3 14" xfId="26" xr:uid="{00000000-0005-0000-0000-000014000000}"/>
    <cellStyle name="Normal 3 2" xfId="29" xr:uid="{00000000-0005-0000-0000-00001B000000}"/>
    <cellStyle name="Normal 3 3" xfId="32" xr:uid="{00000000-0005-0000-0000-00001C000000}"/>
    <cellStyle name="Normal 3 3 2" xfId="64" xr:uid="{00000000-0005-0000-0000-00001D000000}"/>
    <cellStyle name="Normal 3 3 3" xfId="72" xr:uid="{00000000-0005-0000-0000-00001E000000}"/>
    <cellStyle name="Normal 3 4" xfId="35" xr:uid="{00000000-0005-0000-0000-00001F000000}"/>
    <cellStyle name="Normal 3 5" xfId="38" xr:uid="{00000000-0005-0000-0000-000020000000}"/>
    <cellStyle name="Normal 3 5 2" xfId="67" xr:uid="{00000000-0005-0000-0000-000021000000}"/>
    <cellStyle name="Normal 3 5 3" xfId="75" xr:uid="{00000000-0005-0000-0000-000022000000}"/>
    <cellStyle name="Normal 3 6" xfId="41" xr:uid="{00000000-0005-0000-0000-000023000000}"/>
    <cellStyle name="Normal 3 6 2" xfId="69" xr:uid="{00000000-0005-0000-0000-000024000000}"/>
    <cellStyle name="Normal 3 6 3" xfId="77" xr:uid="{00000000-0005-0000-0000-000025000000}"/>
    <cellStyle name="Normal 3 7" xfId="44" xr:uid="{00000000-0005-0000-0000-000026000000}"/>
    <cellStyle name="Normal 3 8" xfId="47" xr:uid="{00000000-0005-0000-0000-000027000000}"/>
    <cellStyle name="Normal 3 9" xfId="50" xr:uid="{00000000-0005-0000-0000-000028000000}"/>
    <cellStyle name="Normal 4" xfId="9" xr:uid="{00000000-0005-0000-0000-00000D000000}"/>
    <cellStyle name="Normal 4 2" xfId="11" xr:uid="{00000000-0005-0000-0000-00000E000000}"/>
    <cellStyle name="Normal 4 2 2" xfId="81" xr:uid="{00000000-0005-0000-0000-00002A000000}"/>
    <cellStyle name="Normal 4 3" xfId="27" xr:uid="{00000000-0005-0000-0000-000029000000}"/>
    <cellStyle name="Normal 5" xfId="10" xr:uid="{00000000-0005-0000-0000-00000F000000}"/>
    <cellStyle name="Normal 5 2" xfId="63" xr:uid="{00000000-0005-0000-0000-00002C000000}"/>
    <cellStyle name="Normal 5 3" xfId="20" xr:uid="{114726CA-7EAF-4FCC-87BB-42E36AB9F777}"/>
    <cellStyle name="Normal 5 3 2" xfId="71" xr:uid="{00000000-0005-0000-0000-00002D000000}"/>
    <cellStyle name="Normal 5 4" xfId="30" xr:uid="{00000000-0005-0000-0000-00002B000000}"/>
    <cellStyle name="Normal 6" xfId="17" xr:uid="{47055C37-1502-4700-9B67-BEB84D02F94C}"/>
    <cellStyle name="Normal 6 2" xfId="33" xr:uid="{00000000-0005-0000-0000-00002E000000}"/>
    <cellStyle name="Normal 6 3" xfId="85" xr:uid="{F9488458-9173-45D7-83FA-5043745507E0}"/>
    <cellStyle name="Normal 6 3 2" xfId="88" xr:uid="{F022D8C1-127A-4FC2-AEC2-3A615D17A574}"/>
    <cellStyle name="Normal 6 4" xfId="87" xr:uid="{7E405F6D-A0D9-4EE5-AFF4-E8802BEBE09A}"/>
    <cellStyle name="Normal 7" xfId="19" xr:uid="{5659451A-39E8-464D-B5C7-6BCEB0F5A509}"/>
    <cellStyle name="Normal 7 2" xfId="82" xr:uid="{00000000-0005-0000-0000-000030000000}"/>
    <cellStyle name="Normal 7 3" xfId="36" xr:uid="{00000000-0005-0000-0000-00002F000000}"/>
    <cellStyle name="Normal 7 4" xfId="84" xr:uid="{13943277-D4C3-493C-BEA5-35717F215BF3}"/>
    <cellStyle name="Normal 8" xfId="39" xr:uid="{00000000-0005-0000-0000-000031000000}"/>
    <cellStyle name="Normal 9" xfId="42" xr:uid="{00000000-0005-0000-0000-000032000000}"/>
    <cellStyle name="Normal 9 2" xfId="79" xr:uid="{00000000-0005-0000-0000-000033000000}"/>
    <cellStyle name="Per cent" xfId="18" builtinId="5"/>
    <cellStyle name="Percent 10" xfId="52" xr:uid="{00000000-0005-0000-0000-000034000000}"/>
    <cellStyle name="Percent 11" xfId="55" xr:uid="{00000000-0005-0000-0000-000035000000}"/>
    <cellStyle name="Percent 12" xfId="58" xr:uid="{00000000-0005-0000-0000-000036000000}"/>
    <cellStyle name="Percent 13" xfId="62" xr:uid="{00000000-0005-0000-0000-000037000000}"/>
    <cellStyle name="Percent 14" xfId="78" xr:uid="{00000000-0005-0000-0000-000038000000}"/>
    <cellStyle name="Percent 2" xfId="13" xr:uid="{00000000-0005-0000-0000-000010000000}"/>
    <cellStyle name="Percent 2 2" xfId="28" xr:uid="{00000000-0005-0000-0000-000039000000}"/>
    <cellStyle name="Percent 3" xfId="31" xr:uid="{00000000-0005-0000-0000-00003A000000}"/>
    <cellStyle name="Percent 4" xfId="34" xr:uid="{00000000-0005-0000-0000-00003B000000}"/>
    <cellStyle name="Percent 5" xfId="37" xr:uid="{00000000-0005-0000-0000-00003C000000}"/>
    <cellStyle name="Percent 6" xfId="40" xr:uid="{00000000-0005-0000-0000-00003D000000}"/>
    <cellStyle name="Percent 7" xfId="43" xr:uid="{00000000-0005-0000-0000-00003E000000}"/>
    <cellStyle name="Percent 8" xfId="46" xr:uid="{00000000-0005-0000-0000-00003F000000}"/>
    <cellStyle name="Percent 9" xfId="49" xr:uid="{00000000-0005-0000-0000-000040000000}"/>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EBEBEB"/>
        </patternFill>
      </fill>
      <border>
        <left style="thick">
          <color theme="0"/>
        </left>
        <right style="thick">
          <color theme="0"/>
        </right>
        <top style="thick">
          <color theme="0"/>
        </top>
        <bottom style="thick">
          <color theme="0"/>
        </bottom>
        <vertical style="thick">
          <color theme="0"/>
        </vertical>
        <horizontal style="thick">
          <color theme="0"/>
        </horizontal>
      </border>
    </dxf>
    <dxf>
      <font>
        <color auto="1"/>
      </font>
      <fill>
        <patternFill>
          <bgColor rgb="FFF9F9F9"/>
        </patternFill>
      </fill>
      <border>
        <left style="thin">
          <color theme="0"/>
        </left>
        <right style="thin">
          <color theme="0"/>
        </right>
        <top style="thin">
          <color theme="0"/>
        </top>
        <bottom style="thin">
          <color theme="0"/>
        </bottom>
        <vertical style="thick">
          <color theme="0"/>
        </vertical>
        <horizontal style="thick">
          <color theme="0"/>
        </horizontal>
      </border>
    </dxf>
    <dxf>
      <font>
        <b/>
        <i val="0"/>
        <color theme="0"/>
      </font>
      <fill>
        <patternFill>
          <bgColor rgb="FF55585A"/>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color theme="0"/>
      </font>
      <fill>
        <patternFill>
          <bgColor rgb="FF232425"/>
        </patternFill>
      </fill>
      <border>
        <left style="thick">
          <color theme="0"/>
        </left>
        <right style="thick">
          <color theme="0"/>
        </right>
        <top style="thick">
          <color theme="0"/>
        </top>
        <bottom style="thick">
          <color theme="0"/>
        </bottom>
        <vertical style="thick">
          <color theme="0"/>
        </vertical>
        <horizontal style="thick">
          <color theme="0"/>
        </horizontal>
      </border>
    </dxf>
    <dxf>
      <border>
        <bottom style="thin">
          <color auto="1"/>
        </bottom>
      </border>
    </dxf>
  </dxfs>
  <tableStyles count="1" defaultTableStyle="TableStyleMedium2" defaultPivotStyle="PivotStyleLight16">
    <tableStyle name="INREV Data" pivot="0" count="5" xr9:uid="{00000000-0011-0000-FFFF-FFFF00000000}">
      <tableStyleElement type="wholeTable" dxfId="190"/>
      <tableStyleElement type="headerRow" dxfId="189"/>
      <tableStyleElement type="totalRow" dxfId="188"/>
      <tableStyleElement type="firstRowStripe" dxfId="187"/>
      <tableStyleElement type="secondRowStripe" dxfId="186"/>
    </tableStyle>
  </tableStyles>
  <colors>
    <indexedColors>
      <rgbColor rgb="00000000"/>
      <rgbColor rgb="00FFFFFF"/>
      <rgbColor rgb="00FF0000"/>
      <rgbColor rgb="0000FF00"/>
      <rgbColor rgb="000000FF"/>
      <rgbColor rgb="00FFFF00"/>
      <rgbColor rgb="00FF00FF"/>
      <rgbColor rgb="0000FFFF"/>
      <rgbColor rgb="00000000"/>
      <rgbColor rgb="00FFFFFF"/>
      <rgbColor rgb="0055585A"/>
      <rgbColor rgb="0000FF00"/>
      <rgbColor rgb="007C7FAB"/>
      <rgbColor rgb="00FFFF00"/>
      <rgbColor rgb="00F2F2F2"/>
      <rgbColor rgb="0000FFFF"/>
      <rgbColor rgb="00232425"/>
      <rgbColor rgb="00C6A1CF"/>
      <rgbColor rgb="0091D6AC"/>
      <rgbColor rgb="00582C83"/>
      <rgbColor rgb="00800080"/>
      <rgbColor rgb="00ECA154"/>
      <rgbColor rgb="00C0C0C0"/>
      <rgbColor rgb="00956C58"/>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FF"/>
      <rgbColor rgb="00CC99FF"/>
      <rgbColor rgb="00FFCC99"/>
      <rgbColor rgb="003366FF"/>
      <rgbColor rgb="0033CCCC"/>
      <rgbColor rgb="0099CC00"/>
      <rgbColor rgb="00FFCC00"/>
      <rgbColor rgb="00EFDF00"/>
      <rgbColor rgb="004F758B"/>
      <rgbColor rgb="00FC4C02"/>
      <rgbColor rgb="00969696"/>
      <rgbColor rgb="00008675"/>
      <rgbColor rgb="00339966"/>
      <rgbColor rgb="006CC24A"/>
      <rgbColor rgb="0059CBE8"/>
      <rgbColor rgb="000033A0"/>
      <rgbColor rgb="00993366"/>
      <rgbColor rgb="00009CA6"/>
      <rgbColor rgb="002AD2C9"/>
    </indexedColors>
    <mruColors>
      <color rgb="FF6E7174"/>
      <color rgb="FF4F758B"/>
      <color rgb="FF2AD2C9"/>
      <color rgb="FF582C83"/>
      <color rgb="FFC6A1CF"/>
      <color rgb="FF6CC24A"/>
      <color rgb="FF59CBE8"/>
      <color rgb="FF0033A0"/>
      <color rgb="FF91D6AC"/>
      <color rgb="FFFC4C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'Figure(1)'!$C$1:$D$1</c:f>
          <c:strCache>
            <c:ptCount val="2"/>
            <c:pt idx="0">
              <c:v>Figure(1)</c:v>
            </c:pt>
            <c:pt idx="1">
              <c:v>Real estate AUM of the sample by investor domicile (€ billion)</c:v>
            </c:pt>
          </c:strCache>
        </c:strRef>
      </c:tx>
      <c:layout>
        <c:manualLayout>
          <c:xMode val="edge"/>
          <c:yMode val="edge"/>
          <c:x val="0.15700268199233713"/>
          <c:y val="2.97076023391812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0045723423905518"/>
          <c:y val="0.14282182530102289"/>
          <c:w val="0.87859636654244266"/>
          <c:h val="0.68370442371435369"/>
        </c:manualLayout>
      </c:layout>
      <c:barChart>
        <c:barDir val="col"/>
        <c:grouping val="stacked"/>
        <c:varyColors val="0"/>
        <c:ser>
          <c:idx val="2"/>
          <c:order val="0"/>
          <c:tx>
            <c:strRef>
              <c:f>'Figure(1)'!$C$10</c:f>
              <c:strCache>
                <c:ptCount val="1"/>
                <c:pt idx="0">
                  <c:v>Non-listed real estate funds</c:v>
                </c:pt>
              </c:strCache>
            </c:strRef>
          </c:tx>
          <c:spPr>
            <a:solidFill>
              <a:srgbClr val="0033A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'Figure(1)'!$D$5:$H$6</c:f>
              <c:multiLvlStrCache>
                <c:ptCount val="5"/>
                <c:lvl>
                  <c:pt idx="0">
                    <c:v>Asia Pacific (17)</c:v>
                  </c:pt>
                  <c:pt idx="1">
                    <c:v>Europe (50)</c:v>
                  </c:pt>
                  <c:pt idx="2">
                    <c:v>North America (21)</c:v>
                  </c:pt>
                  <c:pt idx="3">
                    <c:v>All investors (88)</c:v>
                  </c:pt>
                  <c:pt idx="4">
                    <c:v>Fund of funds managers (8)</c:v>
                  </c:pt>
                </c:lvl>
                <c:lvl>
                  <c:pt idx="0">
                    <c:v>Investors by domicile</c:v>
                  </c:pt>
                  <c:pt idx="3">
                    <c:v>Investors by type</c:v>
                  </c:pt>
                </c:lvl>
              </c:multiLvlStrCache>
            </c:multiLvlStrRef>
          </c:cat>
          <c:val>
            <c:numRef>
              <c:f>'Figure(1)'!$D$10:$H$10</c:f>
              <c:numCache>
                <c:formatCode>0</c:formatCode>
                <c:ptCount val="5"/>
                <c:pt idx="0">
                  <c:v>19.988896073669501</c:v>
                </c:pt>
                <c:pt idx="1">
                  <c:v>166.313632360714</c:v>
                </c:pt>
                <c:pt idx="2">
                  <c:v>36.501355239037665</c:v>
                </c:pt>
                <c:pt idx="3">
                  <c:v>222.80388367342121</c:v>
                </c:pt>
                <c:pt idx="4">
                  <c:v>48.14984204849425</c:v>
                </c:pt>
              </c:numCache>
            </c:numRef>
          </c:val>
          <c:extLst>
            <c:ext xmlns:c16="http://schemas.microsoft.com/office/drawing/2014/chart" uri="{C3380CC4-5D6E-409C-BE32-E72D297353CC}">
              <c16:uniqueId val="{00000000-6407-4621-AB76-4B56483B3524}"/>
            </c:ext>
          </c:extLst>
        </c:ser>
        <c:ser>
          <c:idx val="1"/>
          <c:order val="1"/>
          <c:tx>
            <c:strRef>
              <c:f>'Figure(1)'!$C$9</c:f>
              <c:strCache>
                <c:ptCount val="1"/>
                <c:pt idx="0">
                  <c:v>Other non-listed real estate vehicles</c:v>
                </c:pt>
              </c:strCache>
            </c:strRef>
          </c:tx>
          <c:spPr>
            <a:solidFill>
              <a:schemeClr val="accent2"/>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'Figure(1)'!$D$5:$H$6</c:f>
              <c:multiLvlStrCache>
                <c:ptCount val="5"/>
                <c:lvl>
                  <c:pt idx="0">
                    <c:v>Asia Pacific (17)</c:v>
                  </c:pt>
                  <c:pt idx="1">
                    <c:v>Europe (50)</c:v>
                  </c:pt>
                  <c:pt idx="2">
                    <c:v>North America (21)</c:v>
                  </c:pt>
                  <c:pt idx="3">
                    <c:v>All investors (88)</c:v>
                  </c:pt>
                  <c:pt idx="4">
                    <c:v>Fund of funds managers (8)</c:v>
                  </c:pt>
                </c:lvl>
                <c:lvl>
                  <c:pt idx="0">
                    <c:v>Investors by domicile</c:v>
                  </c:pt>
                  <c:pt idx="3">
                    <c:v>Investors by type</c:v>
                  </c:pt>
                </c:lvl>
              </c:multiLvlStrCache>
            </c:multiLvlStrRef>
          </c:cat>
          <c:val>
            <c:numRef>
              <c:f>'Figure(1)'!$D$9:$H$9</c:f>
              <c:numCache>
                <c:formatCode>0</c:formatCode>
                <c:ptCount val="5"/>
                <c:pt idx="0">
                  <c:v>17.228248669256693</c:v>
                </c:pt>
                <c:pt idx="1">
                  <c:v>144.74761640510906</c:v>
                </c:pt>
                <c:pt idx="2">
                  <c:v>80.152155829976465</c:v>
                </c:pt>
                <c:pt idx="3">
                  <c:v>242.12802090434204</c:v>
                </c:pt>
                <c:pt idx="4">
                  <c:v>38.038494339915417</c:v>
                </c:pt>
              </c:numCache>
            </c:numRef>
          </c:val>
          <c:extLst>
            <c:ext xmlns:c16="http://schemas.microsoft.com/office/drawing/2014/chart" uri="{C3380CC4-5D6E-409C-BE32-E72D297353CC}">
              <c16:uniqueId val="{00000001-6407-4621-AB76-4B56483B3524}"/>
            </c:ext>
          </c:extLst>
        </c:ser>
        <c:ser>
          <c:idx val="0"/>
          <c:order val="2"/>
          <c:tx>
            <c:strRef>
              <c:f>'Figure(1)'!$C$8</c:f>
              <c:strCache>
                <c:ptCount val="1"/>
                <c:pt idx="0">
                  <c:v>Other real estate</c:v>
                </c:pt>
              </c:strCache>
            </c:strRef>
          </c:tx>
          <c:spPr>
            <a:solidFill>
              <a:srgbClr val="6CC24A"/>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'Figure(1)'!$D$5:$H$6</c:f>
              <c:multiLvlStrCache>
                <c:ptCount val="5"/>
                <c:lvl>
                  <c:pt idx="0">
                    <c:v>Asia Pacific (17)</c:v>
                  </c:pt>
                  <c:pt idx="1">
                    <c:v>Europe (50)</c:v>
                  </c:pt>
                  <c:pt idx="2">
                    <c:v>North America (21)</c:v>
                  </c:pt>
                  <c:pt idx="3">
                    <c:v>All investors (88)</c:v>
                  </c:pt>
                  <c:pt idx="4">
                    <c:v>Fund of funds managers (8)</c:v>
                  </c:pt>
                </c:lvl>
                <c:lvl>
                  <c:pt idx="0">
                    <c:v>Investors by domicile</c:v>
                  </c:pt>
                  <c:pt idx="3">
                    <c:v>Investors by type</c:v>
                  </c:pt>
                </c:lvl>
              </c:multiLvlStrCache>
            </c:multiLvlStrRef>
          </c:cat>
          <c:val>
            <c:numRef>
              <c:f>'Figure(1)'!$D$8:$H$8</c:f>
              <c:numCache>
                <c:formatCode>0</c:formatCode>
                <c:ptCount val="5"/>
                <c:pt idx="0">
                  <c:v>14.806117425474596</c:v>
                </c:pt>
                <c:pt idx="1">
                  <c:v>206.40824180457446</c:v>
                </c:pt>
                <c:pt idx="2">
                  <c:v>23.262016611524942</c:v>
                </c:pt>
                <c:pt idx="3">
                  <c:v>244.47637584157394</c:v>
                </c:pt>
                <c:pt idx="4">
                  <c:v>3.7099999999999937</c:v>
                </c:pt>
              </c:numCache>
            </c:numRef>
          </c:val>
          <c:extLst>
            <c:ext xmlns:c16="http://schemas.microsoft.com/office/drawing/2014/chart" uri="{C3380CC4-5D6E-409C-BE32-E72D297353CC}">
              <c16:uniqueId val="{00000002-6407-4621-AB76-4B56483B3524}"/>
            </c:ext>
          </c:extLst>
        </c:ser>
        <c:dLbls>
          <c:showLegendKey val="0"/>
          <c:showVal val="0"/>
          <c:showCatName val="0"/>
          <c:showSerName val="0"/>
          <c:showPercent val="0"/>
          <c:showBubbleSize val="0"/>
        </c:dLbls>
        <c:gapWidth val="75"/>
        <c:overlap val="100"/>
        <c:axId val="846872544"/>
        <c:axId val="846870248"/>
      </c:barChart>
      <c:lineChart>
        <c:grouping val="stacked"/>
        <c:varyColors val="0"/>
        <c:ser>
          <c:idx val="3"/>
          <c:order val="3"/>
          <c:tx>
            <c:strRef>
              <c:f>'Figure(1)'!$C$7</c:f>
              <c:strCache>
                <c:ptCount val="1"/>
                <c:pt idx="0">
                  <c:v>Total real estate</c:v>
                </c:pt>
              </c:strCache>
            </c:strRef>
          </c:tx>
          <c:spPr>
            <a:ln w="28575" cap="rnd">
              <a:noFill/>
              <a:round/>
            </a:ln>
            <a:effectLst/>
          </c:spPr>
          <c:marker>
            <c:symbol val="diamond"/>
            <c:size val="9"/>
            <c:spPr>
              <a:solidFill>
                <a:srgbClr val="FF0000"/>
              </a:solidFill>
              <a:ln w="9525">
                <a:noFill/>
              </a:ln>
              <a:effectLst/>
            </c:spPr>
          </c:marker>
          <c:dLbls>
            <c:dLbl>
              <c:idx val="0"/>
              <c:layout>
                <c:manualLayout>
                  <c:x val="-3.0467485480338952E-2"/>
                  <c:y val="-5.328596802841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07-4621-AB76-4B56483B3524}"/>
                </c:ext>
              </c:extLst>
            </c:dLbl>
            <c:dLbl>
              <c:idx val="1"/>
              <c:layout>
                <c:manualLayout>
                  <c:x val="-3.9988574692944943E-2"/>
                  <c:y val="-3.2563647128478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07-4621-AB76-4B56483B3524}"/>
                </c:ext>
              </c:extLst>
            </c:dLbl>
            <c:dLbl>
              <c:idx val="2"/>
              <c:layout>
                <c:manualLayout>
                  <c:x val="-4.5701228220508497E-2"/>
                  <c:y val="-6.216696269982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07-4621-AB76-4B56483B3524}"/>
                </c:ext>
              </c:extLst>
            </c:dLbl>
            <c:dLbl>
              <c:idx val="3"/>
              <c:layout>
                <c:manualLayout>
                  <c:x val="-3.808435685042369E-2"/>
                  <c:y val="-2.960331557134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07-4621-AB76-4B56483B3524}"/>
                </c:ext>
              </c:extLst>
            </c:dLbl>
            <c:dLbl>
              <c:idx val="4"/>
              <c:layout>
                <c:manualLayout>
                  <c:x val="-4.1892792535466197E-2"/>
                  <c:y val="-4.7365304914150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07-4621-AB76-4B56483B3524}"/>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'Figure(1)'!$D$7:$H$7</c:f>
              <c:numCache>
                <c:formatCode>0</c:formatCode>
                <c:ptCount val="5"/>
                <c:pt idx="0">
                  <c:v>52.023262168400791</c:v>
                </c:pt>
                <c:pt idx="1">
                  <c:v>517.46949057039751</c:v>
                </c:pt>
                <c:pt idx="2">
                  <c:v>139.91552768053907</c:v>
                </c:pt>
                <c:pt idx="3">
                  <c:v>709.40828041933719</c:v>
                </c:pt>
                <c:pt idx="4">
                  <c:v>89.898336388409703</c:v>
                </c:pt>
              </c:numCache>
            </c:numRef>
          </c:val>
          <c:smooth val="0"/>
          <c:extLst>
            <c:ext xmlns:c16="http://schemas.microsoft.com/office/drawing/2014/chart" uri="{C3380CC4-5D6E-409C-BE32-E72D297353CC}">
              <c16:uniqueId val="{00000008-6407-4621-AB76-4B56483B3524}"/>
            </c:ext>
          </c:extLst>
        </c:ser>
        <c:dLbls>
          <c:showLegendKey val="0"/>
          <c:showVal val="0"/>
          <c:showCatName val="0"/>
          <c:showSerName val="0"/>
          <c:showPercent val="0"/>
          <c:showBubbleSize val="0"/>
        </c:dLbls>
        <c:marker val="1"/>
        <c:smooth val="0"/>
        <c:axId val="846872544"/>
        <c:axId val="846870248"/>
      </c:lineChart>
      <c:catAx>
        <c:axId val="84687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46870248"/>
        <c:crosses val="autoZero"/>
        <c:auto val="1"/>
        <c:lblAlgn val="ctr"/>
        <c:lblOffset val="100"/>
        <c:noMultiLvlLbl val="0"/>
      </c:catAx>
      <c:valAx>
        <c:axId val="8468702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Real estate AUM (€ billion)</a:t>
                </a:r>
              </a:p>
            </c:rich>
          </c:tx>
          <c:layout>
            <c:manualLayout>
              <c:xMode val="edge"/>
              <c:yMode val="edge"/>
              <c:x val="1.5233742740169476E-2"/>
              <c:y val="0.266748483704190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72544"/>
        <c:crosses val="autoZero"/>
        <c:crossBetween val="between"/>
      </c:valAx>
      <c:spPr>
        <a:noFill/>
        <a:ln w="25400">
          <a:noFill/>
        </a:ln>
        <a:effectLst/>
      </c:spPr>
    </c:plotArea>
    <c:legend>
      <c:legendPos val="b"/>
      <c:layout>
        <c:manualLayout>
          <c:xMode val="edge"/>
          <c:yMode val="edge"/>
          <c:x val="0.12032887084010851"/>
          <c:y val="9.8344706719842245E-2"/>
          <c:w val="0.82822168835757248"/>
          <c:h val="4.05155517400911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'Figure(8)'!$C$1:$D$1</c:f>
          <c:strCache>
            <c:ptCount val="2"/>
            <c:pt idx="0">
              <c:v>Figure(8)</c:v>
            </c:pt>
            <c:pt idx="1">
              <c:v>Reasons to invest in real estate (All investors)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'Figure(8)'!$D$6</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'Figure(8)'!$C$7:$C$11</c:f>
              <c:strCache>
                <c:ptCount val="5"/>
                <c:pt idx="0">
                  <c:v>Diversification benefits for a multi-asset portfolio</c:v>
                </c:pt>
                <c:pt idx="1">
                  <c:v>Risk adjusted performance over other asset types</c:v>
                </c:pt>
                <c:pt idx="2">
                  <c:v>Enhance returns</c:v>
                </c:pt>
                <c:pt idx="3">
                  <c:v>Income return</c:v>
                </c:pt>
                <c:pt idx="4">
                  <c:v>Inflation hedge</c:v>
                </c:pt>
              </c:strCache>
            </c:strRef>
          </c:cat>
          <c:val>
            <c:numRef>
              <c:f>'Figure(8)'!$D$7:$D$11</c:f>
              <c:numCache>
                <c:formatCode>0.0</c:formatCode>
                <c:ptCount val="5"/>
                <c:pt idx="0">
                  <c:v>4.2584269662921352</c:v>
                </c:pt>
                <c:pt idx="1">
                  <c:v>3.8470588235294119</c:v>
                </c:pt>
                <c:pt idx="2">
                  <c:v>3.8111111111111109</c:v>
                </c:pt>
                <c:pt idx="3">
                  <c:v>3.6777777777777776</c:v>
                </c:pt>
                <c:pt idx="4">
                  <c:v>3.303370786516854</c:v>
                </c:pt>
              </c:numCache>
            </c:numRef>
          </c:val>
          <c:extLst>
            <c:ext xmlns:c16="http://schemas.microsoft.com/office/drawing/2014/chart" uri="{C3380CC4-5D6E-409C-BE32-E72D297353CC}">
              <c16:uniqueId val="{00000000-ADAE-4D44-A23C-3EEAADED806A}"/>
            </c:ext>
          </c:extLst>
        </c:ser>
        <c:dLbls>
          <c:showLegendKey val="0"/>
          <c:showVal val="0"/>
          <c:showCatName val="0"/>
          <c:showSerName val="0"/>
          <c:showPercent val="0"/>
          <c:showBubbleSize val="0"/>
        </c:dLbls>
        <c:gapWidth val="75"/>
        <c:axId val="659891304"/>
        <c:axId val="659889664"/>
      </c:barChart>
      <c:catAx>
        <c:axId val="6598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59889664"/>
        <c:crosses val="autoZero"/>
        <c:auto val="1"/>
        <c:lblAlgn val="ctr"/>
        <c:lblOffset val="100"/>
        <c:noMultiLvlLbl val="0"/>
      </c:catAx>
      <c:valAx>
        <c:axId val="659889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Less important --&gt; more important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59891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'Figure(9)'!$C$1:$D$1</c:f>
          <c:strCache>
            <c:ptCount val="2"/>
            <c:pt idx="0">
              <c:v>Figure(9)</c:v>
            </c:pt>
            <c:pt idx="1">
              <c:v>Reasons to invest in real estate, 2013 - 2022 (All investors)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8429524686598926E-2"/>
          <c:y val="0.2450334738200991"/>
          <c:w val="0.88770678586331464"/>
          <c:h val="0.6479257337470703"/>
        </c:manualLayout>
      </c:layout>
      <c:lineChart>
        <c:grouping val="standard"/>
        <c:varyColors val="0"/>
        <c:ser>
          <c:idx val="0"/>
          <c:order val="0"/>
          <c:tx>
            <c:strRef>
              <c:f>'Figure(9)'!$C$6</c:f>
              <c:strCache>
                <c:ptCount val="1"/>
                <c:pt idx="0">
                  <c:v>Inflation hedge</c:v>
                </c:pt>
              </c:strCache>
            </c:strRef>
          </c:tx>
          <c:spPr>
            <a:ln w="34925" cap="rnd">
              <a:solidFill>
                <a:schemeClr val="accent1"/>
              </a:solidFill>
              <a:round/>
            </a:ln>
            <a:effectLst/>
          </c:spPr>
          <c:marker>
            <c:symbol val="none"/>
          </c:marker>
          <c:cat>
            <c:numRef>
              <c:f>'Figure(9)'!$D$5:$M$5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'Figure(9)'!$D$6:$M$6</c:f>
              <c:numCache>
                <c:formatCode>0.0</c:formatCode>
                <c:ptCount val="10"/>
                <c:pt idx="0">
                  <c:v>2.9253731343283582</c:v>
                </c:pt>
                <c:pt idx="1">
                  <c:v>3.2857142857142856</c:v>
                </c:pt>
                <c:pt idx="2">
                  <c:v>3.2318840579710146</c:v>
                </c:pt>
                <c:pt idx="3">
                  <c:v>3.178861788617886</c:v>
                </c:pt>
                <c:pt idx="4">
                  <c:v>3.3</c:v>
                </c:pt>
                <c:pt idx="5">
                  <c:v>3.3</c:v>
                </c:pt>
                <c:pt idx="6">
                  <c:v>3.2246376811594204</c:v>
                </c:pt>
                <c:pt idx="7">
                  <c:v>3.3193277310924372</c:v>
                </c:pt>
                <c:pt idx="8">
                  <c:v>2.8518518518518516</c:v>
                </c:pt>
                <c:pt idx="9">
                  <c:v>3.303370786516854</c:v>
                </c:pt>
              </c:numCache>
            </c:numRef>
          </c:val>
          <c:smooth val="0"/>
          <c:extLst>
            <c:ext xmlns:c16="http://schemas.microsoft.com/office/drawing/2014/chart" uri="{C3380CC4-5D6E-409C-BE32-E72D297353CC}">
              <c16:uniqueId val="{00000000-A7BB-470A-AB73-66268D769D77}"/>
            </c:ext>
          </c:extLst>
        </c:ser>
        <c:ser>
          <c:idx val="1"/>
          <c:order val="1"/>
          <c:tx>
            <c:strRef>
              <c:f>'Figure(9)'!$C$7</c:f>
              <c:strCache>
                <c:ptCount val="1"/>
                <c:pt idx="0">
                  <c:v>Enhance returns</c:v>
                </c:pt>
              </c:strCache>
            </c:strRef>
          </c:tx>
          <c:spPr>
            <a:ln w="34925" cap="rnd">
              <a:solidFill>
                <a:schemeClr val="accent2"/>
              </a:solidFill>
              <a:round/>
            </a:ln>
            <a:effectLst/>
          </c:spPr>
          <c:marker>
            <c:symbol val="none"/>
          </c:marker>
          <c:cat>
            <c:numRef>
              <c:f>'Figure(9)'!$D$5:$M$5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'Figure(9)'!$D$7:$M$7</c:f>
              <c:numCache>
                <c:formatCode>0.0</c:formatCode>
                <c:ptCount val="10"/>
                <c:pt idx="0">
                  <c:v>2.5238095238095237</c:v>
                </c:pt>
                <c:pt idx="1">
                  <c:v>3.6159420289855073</c:v>
                </c:pt>
                <c:pt idx="2">
                  <c:v>3.591549295774648</c:v>
                </c:pt>
                <c:pt idx="3">
                  <c:v>3.7804878048780486</c:v>
                </c:pt>
                <c:pt idx="4">
                  <c:v>3.8</c:v>
                </c:pt>
                <c:pt idx="5">
                  <c:v>3.9</c:v>
                </c:pt>
                <c:pt idx="6">
                  <c:v>3.8394160583941606</c:v>
                </c:pt>
                <c:pt idx="7">
                  <c:v>3.9836065573770494</c:v>
                </c:pt>
                <c:pt idx="8">
                  <c:v>3.7469879518072289</c:v>
                </c:pt>
                <c:pt idx="9">
                  <c:v>3.8111111111111109</c:v>
                </c:pt>
              </c:numCache>
            </c:numRef>
          </c:val>
          <c:smooth val="0"/>
          <c:extLst>
            <c:ext xmlns:c16="http://schemas.microsoft.com/office/drawing/2014/chart" uri="{C3380CC4-5D6E-409C-BE32-E72D297353CC}">
              <c16:uniqueId val="{00000001-A7BB-470A-AB73-66268D769D77}"/>
            </c:ext>
          </c:extLst>
        </c:ser>
        <c:ser>
          <c:idx val="2"/>
          <c:order val="2"/>
          <c:tx>
            <c:strRef>
              <c:f>'Figure(9)'!$C$8</c:f>
              <c:strCache>
                <c:ptCount val="1"/>
                <c:pt idx="0">
                  <c:v>Diversification benefits for a multi-asset portfolio</c:v>
                </c:pt>
              </c:strCache>
            </c:strRef>
          </c:tx>
          <c:spPr>
            <a:ln w="34925" cap="rnd">
              <a:solidFill>
                <a:schemeClr val="accent3"/>
              </a:solidFill>
              <a:round/>
            </a:ln>
            <a:effectLst/>
          </c:spPr>
          <c:marker>
            <c:symbol val="none"/>
          </c:marker>
          <c:cat>
            <c:numRef>
              <c:f>'Figure(9)'!$D$5:$M$5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'Figure(9)'!$D$8:$M$8</c:f>
              <c:numCache>
                <c:formatCode>0.0</c:formatCode>
                <c:ptCount val="10"/>
                <c:pt idx="0">
                  <c:v>3.9264705882352939</c:v>
                </c:pt>
                <c:pt idx="1">
                  <c:v>4.1714285714285717</c:v>
                </c:pt>
                <c:pt idx="2">
                  <c:v>4.183098591549296</c:v>
                </c:pt>
                <c:pt idx="3">
                  <c:v>4.1040000000000001</c:v>
                </c:pt>
                <c:pt idx="4">
                  <c:v>4.3</c:v>
                </c:pt>
                <c:pt idx="5">
                  <c:v>4.3</c:v>
                </c:pt>
                <c:pt idx="6">
                  <c:v>4.3309352517985609</c:v>
                </c:pt>
                <c:pt idx="7">
                  <c:v>4.330578512396694</c:v>
                </c:pt>
                <c:pt idx="8">
                  <c:v>4.3536585365853657</c:v>
                </c:pt>
                <c:pt idx="9">
                  <c:v>4.2584269662921352</c:v>
                </c:pt>
              </c:numCache>
            </c:numRef>
          </c:val>
          <c:smooth val="0"/>
          <c:extLst>
            <c:ext xmlns:c16="http://schemas.microsoft.com/office/drawing/2014/chart" uri="{C3380CC4-5D6E-409C-BE32-E72D297353CC}">
              <c16:uniqueId val="{00000002-A7BB-470A-AB73-66268D769D77}"/>
            </c:ext>
          </c:extLst>
        </c:ser>
        <c:ser>
          <c:idx val="3"/>
          <c:order val="3"/>
          <c:tx>
            <c:strRef>
              <c:f>'Figure(9)'!$C$9</c:f>
              <c:strCache>
                <c:ptCount val="1"/>
                <c:pt idx="0">
                  <c:v>Income return</c:v>
                </c:pt>
              </c:strCache>
            </c:strRef>
          </c:tx>
          <c:spPr>
            <a:ln w="34925" cap="rnd">
              <a:solidFill>
                <a:schemeClr val="accent4"/>
              </a:solidFill>
              <a:round/>
            </a:ln>
            <a:effectLst/>
          </c:spPr>
          <c:marker>
            <c:symbol val="none"/>
          </c:marker>
          <c:cat>
            <c:numRef>
              <c:f>'Figure(9)'!$D$5:$M$5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'Figure(9)'!$D$9:$M$9</c:f>
              <c:numCache>
                <c:formatCode>0.0</c:formatCode>
                <c:ptCount val="10"/>
                <c:pt idx="0">
                  <c:v>3.34375</c:v>
                </c:pt>
                <c:pt idx="1">
                  <c:v>3.5073529411764706</c:v>
                </c:pt>
                <c:pt idx="2">
                  <c:v>3.6857142857142855</c:v>
                </c:pt>
                <c:pt idx="3">
                  <c:v>3.8032786885245899</c:v>
                </c:pt>
                <c:pt idx="4">
                  <c:v>3.9</c:v>
                </c:pt>
                <c:pt idx="5">
                  <c:v>3.6</c:v>
                </c:pt>
                <c:pt idx="6">
                  <c:v>3.823943661971831</c:v>
                </c:pt>
                <c:pt idx="7">
                  <c:v>3.8487394957983194</c:v>
                </c:pt>
                <c:pt idx="8">
                  <c:v>3.8674698795180724</c:v>
                </c:pt>
                <c:pt idx="9">
                  <c:v>3.6777777777777776</c:v>
                </c:pt>
              </c:numCache>
            </c:numRef>
          </c:val>
          <c:smooth val="0"/>
          <c:extLst>
            <c:ext xmlns:c16="http://schemas.microsoft.com/office/drawing/2014/chart" uri="{C3380CC4-5D6E-409C-BE32-E72D297353CC}">
              <c16:uniqueId val="{00000003-A7BB-470A-AB73-66268D769D77}"/>
            </c:ext>
          </c:extLst>
        </c:ser>
        <c:ser>
          <c:idx val="4"/>
          <c:order val="4"/>
          <c:tx>
            <c:strRef>
              <c:f>'Figure(9)'!$C$10</c:f>
              <c:strCache>
                <c:ptCount val="1"/>
                <c:pt idx="0">
                  <c:v>Risk adjusted performance over other asset types</c:v>
                </c:pt>
              </c:strCache>
            </c:strRef>
          </c:tx>
          <c:spPr>
            <a:ln w="34925" cap="rnd">
              <a:solidFill>
                <a:schemeClr val="accent5"/>
              </a:solidFill>
              <a:round/>
            </a:ln>
            <a:effectLst/>
          </c:spPr>
          <c:marker>
            <c:symbol val="none"/>
          </c:marker>
          <c:cat>
            <c:numRef>
              <c:f>'Figure(9)'!$D$5:$M$5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'Figure(9)'!$D$10:$M$10</c:f>
              <c:numCache>
                <c:formatCode>0.0</c:formatCode>
                <c:ptCount val="10"/>
                <c:pt idx="0">
                  <c:v>2.5303030303030303</c:v>
                </c:pt>
                <c:pt idx="1">
                  <c:v>3.5147058823529411</c:v>
                </c:pt>
                <c:pt idx="2">
                  <c:v>3.6071428571428572</c:v>
                </c:pt>
                <c:pt idx="3">
                  <c:v>3.725806451612903</c:v>
                </c:pt>
                <c:pt idx="4">
                  <c:v>3.7</c:v>
                </c:pt>
                <c:pt idx="5">
                  <c:v>3.8</c:v>
                </c:pt>
                <c:pt idx="6">
                  <c:v>3.7985611510791366</c:v>
                </c:pt>
                <c:pt idx="7">
                  <c:v>3.9</c:v>
                </c:pt>
                <c:pt idx="8">
                  <c:v>3.6626506024096384</c:v>
                </c:pt>
                <c:pt idx="9">
                  <c:v>3.8470588235294119</c:v>
                </c:pt>
              </c:numCache>
            </c:numRef>
          </c:val>
          <c:smooth val="0"/>
          <c:extLst>
            <c:ext xmlns:c16="http://schemas.microsoft.com/office/drawing/2014/chart" uri="{C3380CC4-5D6E-409C-BE32-E72D297353CC}">
              <c16:uniqueId val="{00000004-A7BB-470A-AB73-66268D769D77}"/>
            </c:ext>
          </c:extLst>
        </c:ser>
        <c:dLbls>
          <c:showLegendKey val="0"/>
          <c:showVal val="0"/>
          <c:showCatName val="0"/>
          <c:showSerName val="0"/>
          <c:showPercent val="0"/>
          <c:showBubbleSize val="0"/>
        </c:dLbls>
        <c:smooth val="0"/>
        <c:axId val="892014288"/>
        <c:axId val="892009696"/>
      </c:lineChart>
      <c:catAx>
        <c:axId val="89201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009696"/>
        <c:crosses val="autoZero"/>
        <c:auto val="1"/>
        <c:lblAlgn val="ctr"/>
        <c:lblOffset val="100"/>
        <c:noMultiLvlLbl val="0"/>
      </c:catAx>
      <c:valAx>
        <c:axId val="892009696"/>
        <c:scaling>
          <c:orientation val="minMax"/>
          <c:min val="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sz="1000" b="0" i="0" baseline="0">
                    <a:effectLst/>
                    <a:latin typeface="+mj-lt"/>
                  </a:rPr>
                  <a:t>Less important --&gt; more important</a:t>
                </a:r>
                <a:endParaRPr lang="en-GB" sz="1000">
                  <a:effectLst/>
                  <a:latin typeface="+mj-lt"/>
                </a:endParaRPr>
              </a:p>
            </c:rich>
          </c:tx>
          <c:layout>
            <c:manualLayout>
              <c:xMode val="edge"/>
              <c:yMode val="edge"/>
              <c:x val="1.0834649661593174E-2"/>
              <c:y val="0.326165748174953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0142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'Figure(10)'!$C$1:$D$1</c:f>
          <c:strCache>
            <c:ptCount val="2"/>
            <c:pt idx="0">
              <c:v>Figure(10)</c:v>
            </c:pt>
            <c:pt idx="1">
              <c:v>Reasons to invest in real estate by investor domicile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5.9951173955073475E-2"/>
          <c:y val="0.12977088167710463"/>
          <c:w val="0.9260919622451349"/>
          <c:h val="0.73995571064834009"/>
        </c:manualLayout>
      </c:layout>
      <c:barChart>
        <c:barDir val="col"/>
        <c:grouping val="clustered"/>
        <c:varyColors val="0"/>
        <c:ser>
          <c:idx val="0"/>
          <c:order val="0"/>
          <c:tx>
            <c:strRef>
              <c:f>'Figure(10)'!$D$6</c:f>
              <c:strCache>
                <c:ptCount val="1"/>
                <c:pt idx="0">
                  <c:v>Asia Pacific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'Figure(10)'!$C$7:$C$11</c:f>
              <c:strCache>
                <c:ptCount val="5"/>
                <c:pt idx="0">
                  <c:v>Diversification benefits for a multi-asset portfolio</c:v>
                </c:pt>
                <c:pt idx="1">
                  <c:v>Risk adjusted performance over other asset types</c:v>
                </c:pt>
                <c:pt idx="2">
                  <c:v>Enhance returns</c:v>
                </c:pt>
                <c:pt idx="3">
                  <c:v>Income return</c:v>
                </c:pt>
                <c:pt idx="4">
                  <c:v>Inflation hedge</c:v>
                </c:pt>
              </c:strCache>
            </c:strRef>
          </c:cat>
          <c:val>
            <c:numRef>
              <c:f>'Figure(10)'!$D$7:$D$11</c:f>
              <c:numCache>
                <c:formatCode>0.0</c:formatCode>
                <c:ptCount val="5"/>
                <c:pt idx="0">
                  <c:v>3.9473684210526314</c:v>
                </c:pt>
                <c:pt idx="1">
                  <c:v>3.5789473684210527</c:v>
                </c:pt>
                <c:pt idx="2">
                  <c:v>4.0526315789473681</c:v>
                </c:pt>
                <c:pt idx="3">
                  <c:v>3.8947368421052633</c:v>
                </c:pt>
                <c:pt idx="4">
                  <c:v>3.0526315789473686</c:v>
                </c:pt>
              </c:numCache>
            </c:numRef>
          </c:val>
          <c:extLst>
            <c:ext xmlns:c16="http://schemas.microsoft.com/office/drawing/2014/chart" uri="{C3380CC4-5D6E-409C-BE32-E72D297353CC}">
              <c16:uniqueId val="{00000000-4C7D-429F-80CA-178DCF341B9B}"/>
            </c:ext>
          </c:extLst>
        </c:ser>
        <c:ser>
          <c:idx val="1"/>
          <c:order val="1"/>
          <c:tx>
            <c:strRef>
              <c:f>'Figure(10)'!$E$6</c:f>
              <c:strCache>
                <c:ptCount val="1"/>
                <c:pt idx="0">
                  <c:v>Europe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'Figure(10)'!$C$7:$C$11</c:f>
              <c:strCache>
                <c:ptCount val="5"/>
                <c:pt idx="0">
                  <c:v>Diversification benefits for a multi-asset portfolio</c:v>
                </c:pt>
                <c:pt idx="1">
                  <c:v>Risk adjusted performance over other asset types</c:v>
                </c:pt>
                <c:pt idx="2">
                  <c:v>Enhance returns</c:v>
                </c:pt>
                <c:pt idx="3">
                  <c:v>Income return</c:v>
                </c:pt>
                <c:pt idx="4">
                  <c:v>Inflation hedge</c:v>
                </c:pt>
              </c:strCache>
            </c:strRef>
          </c:cat>
          <c:val>
            <c:numRef>
              <c:f>'Figure(10)'!$E$7:$E$11</c:f>
              <c:numCache>
                <c:formatCode>0.0</c:formatCode>
                <c:ptCount val="5"/>
                <c:pt idx="0">
                  <c:v>4.3469387755102042</c:v>
                </c:pt>
                <c:pt idx="1">
                  <c:v>3.9565217391304346</c:v>
                </c:pt>
                <c:pt idx="2">
                  <c:v>3.68</c:v>
                </c:pt>
                <c:pt idx="3">
                  <c:v>3.58</c:v>
                </c:pt>
                <c:pt idx="4">
                  <c:v>3.4693877551020407</c:v>
                </c:pt>
              </c:numCache>
            </c:numRef>
          </c:val>
          <c:extLst>
            <c:ext xmlns:c16="http://schemas.microsoft.com/office/drawing/2014/chart" uri="{C3380CC4-5D6E-409C-BE32-E72D297353CC}">
              <c16:uniqueId val="{00000001-4C7D-429F-80CA-178DCF341B9B}"/>
            </c:ext>
          </c:extLst>
        </c:ser>
        <c:ser>
          <c:idx val="2"/>
          <c:order val="2"/>
          <c:tx>
            <c:strRef>
              <c:f>'Figure(10)'!$F$6</c:f>
              <c:strCache>
                <c:ptCount val="1"/>
                <c:pt idx="0">
                  <c:v>North America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'Figure(10)'!$C$7:$C$11</c:f>
              <c:strCache>
                <c:ptCount val="5"/>
                <c:pt idx="0">
                  <c:v>Diversification benefits for a multi-asset portfolio</c:v>
                </c:pt>
                <c:pt idx="1">
                  <c:v>Risk adjusted performance over other asset types</c:v>
                </c:pt>
                <c:pt idx="2">
                  <c:v>Enhance returns</c:v>
                </c:pt>
                <c:pt idx="3">
                  <c:v>Income return</c:v>
                </c:pt>
                <c:pt idx="4">
                  <c:v>Inflation hedge</c:v>
                </c:pt>
              </c:strCache>
            </c:strRef>
          </c:cat>
          <c:val>
            <c:numRef>
              <c:f>'Figure(10)'!$F$7:$F$11</c:f>
              <c:numCache>
                <c:formatCode>0.0</c:formatCode>
                <c:ptCount val="5"/>
                <c:pt idx="0">
                  <c:v>4.333333333333333</c:v>
                </c:pt>
                <c:pt idx="1">
                  <c:v>3.85</c:v>
                </c:pt>
                <c:pt idx="2">
                  <c:v>3.9047619047619047</c:v>
                </c:pt>
                <c:pt idx="3">
                  <c:v>3.7142857142857144</c:v>
                </c:pt>
                <c:pt idx="4">
                  <c:v>3.1428571428571428</c:v>
                </c:pt>
              </c:numCache>
            </c:numRef>
          </c:val>
          <c:extLst>
            <c:ext xmlns:c16="http://schemas.microsoft.com/office/drawing/2014/chart" uri="{C3380CC4-5D6E-409C-BE32-E72D297353CC}">
              <c16:uniqueId val="{00000002-4C7D-429F-80CA-178DCF341B9B}"/>
            </c:ext>
          </c:extLst>
        </c:ser>
        <c:dLbls>
          <c:showLegendKey val="0"/>
          <c:showVal val="0"/>
          <c:showCatName val="0"/>
          <c:showSerName val="0"/>
          <c:showPercent val="0"/>
          <c:showBubbleSize val="0"/>
        </c:dLbls>
        <c:gapWidth val="75"/>
        <c:axId val="659891304"/>
        <c:axId val="659889664"/>
      </c:barChart>
      <c:catAx>
        <c:axId val="6598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59889664"/>
        <c:crosses val="autoZero"/>
        <c:auto val="1"/>
        <c:lblAlgn val="ctr"/>
        <c:lblOffset val="100"/>
        <c:noMultiLvlLbl val="0"/>
      </c:catAx>
      <c:valAx>
        <c:axId val="659889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Less important --&gt; more important</a:t>
                </a:r>
              </a:p>
            </c:rich>
          </c:tx>
          <c:layout>
            <c:manualLayout>
              <c:xMode val="edge"/>
              <c:yMode val="edge"/>
              <c:x val="0"/>
              <c:y val="0.215610135946912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891304"/>
        <c:crosses val="autoZero"/>
        <c:crossBetween val="between"/>
      </c:valAx>
      <c:spPr>
        <a:noFill/>
        <a:ln>
          <a:noFill/>
        </a:ln>
        <a:effectLst/>
      </c:spPr>
    </c:plotArea>
    <c:legend>
      <c:legendPos val="b"/>
      <c:layout>
        <c:manualLayout>
          <c:xMode val="edge"/>
          <c:yMode val="edge"/>
          <c:x val="0.37805317635041896"/>
          <c:y val="0.11965986829196897"/>
          <c:w val="0.24389364729916202"/>
          <c:h val="4.58932207022585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'Figure(11)'!$C$1:$D$1</c:f>
          <c:strCache>
            <c:ptCount val="2"/>
            <c:pt idx="0">
              <c:v>Figure(11)</c:v>
            </c:pt>
            <c:pt idx="1">
              <c:v>Average current and target allocations to real estate (weighted by total AUM)</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904035494919639E-2"/>
          <c:y val="0.21931982949318021"/>
          <c:w val="0.892391945498058"/>
          <c:h val="0.48934680921046997"/>
        </c:manualLayout>
      </c:layout>
      <c:barChart>
        <c:barDir val="col"/>
        <c:grouping val="clustered"/>
        <c:varyColors val="0"/>
        <c:ser>
          <c:idx val="0"/>
          <c:order val="0"/>
          <c:tx>
            <c:strRef>
              <c:f>'Figure(11)'!$D$6</c:f>
              <c:strCache>
                <c:ptCount val="1"/>
                <c:pt idx="0">
                  <c:v>Current allocation to real estate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'Figure(11)'!$B$7:$C$10</c:f>
              <c:multiLvlStrCache>
                <c:ptCount val="4"/>
                <c:lvl>
                  <c:pt idx="0">
                    <c:v>Asia Pacific (10)</c:v>
                  </c:pt>
                  <c:pt idx="1">
                    <c:v>Europe (34)</c:v>
                  </c:pt>
                  <c:pt idx="2">
                    <c:v>North America (16)</c:v>
                  </c:pt>
                  <c:pt idx="3">
                    <c:v>All investors (60)</c:v>
                  </c:pt>
                </c:lvl>
                <c:lvl>
                  <c:pt idx="3">
                    <c:v>  </c:v>
                  </c:pt>
                </c:lvl>
              </c:multiLvlStrCache>
            </c:multiLvlStrRef>
          </c:cat>
          <c:val>
            <c:numRef>
              <c:f>'Figure(11)'!$D$7:$D$10</c:f>
              <c:numCache>
                <c:formatCode>0.0%</c:formatCode>
                <c:ptCount val="4"/>
                <c:pt idx="0">
                  <c:v>7.7669577759736472E-2</c:v>
                </c:pt>
                <c:pt idx="1">
                  <c:v>9.0863489351525314E-2</c:v>
                </c:pt>
                <c:pt idx="2">
                  <c:v>8.8776264069223759E-2</c:v>
                </c:pt>
                <c:pt idx="3">
                  <c:v>8.909430403981082E-2</c:v>
                </c:pt>
              </c:numCache>
            </c:numRef>
          </c:val>
          <c:extLst>
            <c:ext xmlns:c16="http://schemas.microsoft.com/office/drawing/2014/chart" uri="{C3380CC4-5D6E-409C-BE32-E72D297353CC}">
              <c16:uniqueId val="{00000000-4191-43F8-80AE-5531EABAED23}"/>
            </c:ext>
          </c:extLst>
        </c:ser>
        <c:ser>
          <c:idx val="1"/>
          <c:order val="1"/>
          <c:tx>
            <c:strRef>
              <c:f>'Figure(11)'!$E$6</c:f>
              <c:strCache>
                <c:ptCount val="1"/>
                <c:pt idx="0">
                  <c:v>Target allocation to real estate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'Figure(11)'!$B$7:$C$10</c:f>
              <c:multiLvlStrCache>
                <c:ptCount val="4"/>
                <c:lvl>
                  <c:pt idx="0">
                    <c:v>Asia Pacific (10)</c:v>
                  </c:pt>
                  <c:pt idx="1">
                    <c:v>Europe (34)</c:v>
                  </c:pt>
                  <c:pt idx="2">
                    <c:v>North America (16)</c:v>
                  </c:pt>
                  <c:pt idx="3">
                    <c:v>All investors (60)</c:v>
                  </c:pt>
                </c:lvl>
                <c:lvl>
                  <c:pt idx="3">
                    <c:v>  </c:v>
                  </c:pt>
                </c:lvl>
              </c:multiLvlStrCache>
            </c:multiLvlStrRef>
          </c:cat>
          <c:val>
            <c:numRef>
              <c:f>'Figure(11)'!$E$7:$E$10</c:f>
              <c:numCache>
                <c:formatCode>0.0%</c:formatCode>
                <c:ptCount val="4"/>
                <c:pt idx="0">
                  <c:v>9.9424521627852425E-2</c:v>
                </c:pt>
                <c:pt idx="1">
                  <c:v>0.10002551223574345</c:v>
                </c:pt>
                <c:pt idx="2">
                  <c:v>0.10326014834492192</c:v>
                </c:pt>
                <c:pt idx="3">
                  <c:v>0.10078945796682857</c:v>
                </c:pt>
              </c:numCache>
            </c:numRef>
          </c:val>
          <c:extLst>
            <c:ext xmlns:c16="http://schemas.microsoft.com/office/drawing/2014/chart" uri="{C3380CC4-5D6E-409C-BE32-E72D297353CC}">
              <c16:uniqueId val="{00000001-4191-43F8-80AE-5531EABAED23}"/>
            </c:ext>
          </c:extLst>
        </c:ser>
        <c:dLbls>
          <c:showLegendKey val="0"/>
          <c:showVal val="0"/>
          <c:showCatName val="0"/>
          <c:showSerName val="0"/>
          <c:showPercent val="0"/>
          <c:showBubbleSize val="0"/>
        </c:dLbls>
        <c:gapWidth val="75"/>
        <c:axId val="651034440"/>
        <c:axId val="651037392"/>
      </c:barChart>
      <c:catAx>
        <c:axId val="65103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51037392"/>
        <c:crosses val="autoZero"/>
        <c:auto val="1"/>
        <c:lblAlgn val="ctr"/>
        <c:lblOffset val="100"/>
        <c:noMultiLvlLbl val="0"/>
      </c:catAx>
      <c:valAx>
        <c:axId val="6510373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Real estate</a:t>
                </a:r>
                <a:r>
                  <a:rPr lang="en-GB" baseline="0">
                    <a:latin typeface="+mj-lt"/>
                  </a:rPr>
                  <a:t> allocation (%)</a:t>
                </a:r>
                <a:endParaRPr lang="en-GB">
                  <a:latin typeface="+mj-lt"/>
                </a:endParaRPr>
              </a:p>
            </c:rich>
          </c:tx>
          <c:layout>
            <c:manualLayout>
              <c:xMode val="edge"/>
              <c:yMode val="edge"/>
              <c:x val="5.854066870959772E-3"/>
              <c:y val="0.17992831541218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034440"/>
        <c:crosses val="autoZero"/>
        <c:crossBetween val="between"/>
      </c:valAx>
      <c:spPr>
        <a:noFill/>
        <a:ln>
          <a:noFill/>
        </a:ln>
        <a:effectLst/>
      </c:spPr>
    </c:plotArea>
    <c:legend>
      <c:legendPos val="t"/>
      <c:layout>
        <c:manualLayout>
          <c:xMode val="edge"/>
          <c:yMode val="edge"/>
          <c:x val="0.21938923772570768"/>
          <c:y val="0.12882205411881581"/>
          <c:w val="0.60171539402661112"/>
          <c:h val="5.35925806082057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'Figure(12)'!$C$1:$D$1</c:f>
          <c:strCache>
            <c:ptCount val="2"/>
            <c:pt idx="0">
              <c:v>Figure(12)</c:v>
            </c:pt>
            <c:pt idx="1">
              <c:v>Distribution of target allocations to real estate (equally weighted)</c:v>
            </c:pt>
          </c:strCache>
        </c:strRef>
      </c:tx>
      <c:layout>
        <c:manualLayout>
          <c:xMode val="edge"/>
          <c:yMode val="edge"/>
          <c:x val="0.14232426109205659"/>
          <c:y val="1.5799311423710785E-2"/>
        </c:manualLayout>
      </c:layout>
      <c:overlay val="0"/>
      <c:spPr>
        <a:noFill/>
        <a:ln w="25400">
          <a:noFill/>
        </a:ln>
        <a:effectLst/>
      </c:spPr>
      <c:txPr>
        <a:bodyPr rot="0" spcFirstLastPara="1" vertOverflow="ellipsis" vert="horz" wrap="square" anchor="ctr" anchorCtr="1"/>
        <a:lstStyle/>
        <a:p>
          <a:pPr>
            <a:defRPr sz="1400" b="0" i="0" u="none" strike="noStrike" kern="1200" spc="0" baseline="0">
              <a:solidFill>
                <a:srgbClr val="757171"/>
              </a:solidFill>
              <a:latin typeface="+mj-lt"/>
              <a:ea typeface="+mn-ea"/>
              <a:cs typeface="+mn-cs"/>
            </a:defRPr>
          </a:pPr>
          <a:endParaRPr lang="en-US"/>
        </a:p>
      </c:txPr>
    </c:title>
    <c:autoTitleDeleted val="0"/>
    <c:plotArea>
      <c:layout>
        <c:manualLayout>
          <c:layoutTarget val="inner"/>
          <c:xMode val="edge"/>
          <c:yMode val="edge"/>
          <c:x val="9.0517235688853268E-2"/>
          <c:y val="0.27101564157938757"/>
          <c:w val="0.89596005414173385"/>
          <c:h val="0.50622572508563446"/>
        </c:manualLayout>
      </c:layout>
      <c:lineChart>
        <c:grouping val="standard"/>
        <c:varyColors val="0"/>
        <c:ser>
          <c:idx val="0"/>
          <c:order val="0"/>
          <c:tx>
            <c:strRef>
              <c:f>'Figure(12)'!$C$7</c:f>
              <c:strCache>
                <c:ptCount val="1"/>
                <c:pt idx="0">
                  <c:v>Lower quartile</c:v>
                </c:pt>
              </c:strCache>
            </c:strRef>
          </c:tx>
          <c:spPr>
            <a:ln w="25400" cap="rnd">
              <a:noFill/>
              <a:round/>
            </a:ln>
            <a:effectLst/>
          </c:spPr>
          <c:marker>
            <c:symbol val="none"/>
          </c:marker>
          <c:cat>
            <c:multiLvlStrRef>
              <c:f>'Figure(12)'!$D$5:$G$6</c:f>
              <c:multiLvlStrCache>
                <c:ptCount val="4"/>
                <c:lvl>
                  <c:pt idx="0">
                    <c:v>Asia Pacific (10)</c:v>
                  </c:pt>
                  <c:pt idx="1">
                    <c:v>Europe (34)</c:v>
                  </c:pt>
                  <c:pt idx="2">
                    <c:v>North America (16)</c:v>
                  </c:pt>
                  <c:pt idx="3">
                    <c:v>All investors (60)</c:v>
                  </c:pt>
                </c:lvl>
                <c:lvl>
                  <c:pt idx="1">
                    <c:v>Investors by domicile</c:v>
                  </c:pt>
                  <c:pt idx="3">
                    <c:v>  </c:v>
                  </c:pt>
                </c:lvl>
              </c:multiLvlStrCache>
            </c:multiLvlStrRef>
          </c:cat>
          <c:val>
            <c:numRef>
              <c:f>'Figure(12)'!$D$7:$G$7</c:f>
              <c:numCache>
                <c:formatCode>0.0%</c:formatCode>
                <c:ptCount val="4"/>
                <c:pt idx="0">
                  <c:v>6.9250000000000006E-2</c:v>
                </c:pt>
                <c:pt idx="1">
                  <c:v>7.425000000000001E-2</c:v>
                </c:pt>
                <c:pt idx="2">
                  <c:v>8.1749999999999989E-2</c:v>
                </c:pt>
                <c:pt idx="3">
                  <c:v>7.3000000000000009E-2</c:v>
                </c:pt>
              </c:numCache>
            </c:numRef>
          </c:val>
          <c:smooth val="0"/>
          <c:extLst>
            <c:ext xmlns:c16="http://schemas.microsoft.com/office/drawing/2014/chart" uri="{C3380CC4-5D6E-409C-BE32-E72D297353CC}">
              <c16:uniqueId val="{00000000-977B-4DE1-A735-7F611D493E7B}"/>
            </c:ext>
          </c:extLst>
        </c:ser>
        <c:ser>
          <c:idx val="1"/>
          <c:order val="1"/>
          <c:tx>
            <c:strRef>
              <c:f>'Figure(12)'!$C$8</c:f>
              <c:strCache>
                <c:ptCount val="1"/>
                <c:pt idx="0">
                  <c:v>Tenth percentile</c:v>
                </c:pt>
              </c:strCache>
            </c:strRef>
          </c:tx>
          <c:spPr>
            <a:ln w="25400" cap="rnd">
              <a:noFill/>
              <a:round/>
            </a:ln>
            <a:effectLst/>
          </c:spPr>
          <c:marker>
            <c:symbol val="dash"/>
            <c:size val="7"/>
            <c:spPr>
              <a:solidFill>
                <a:schemeClr val="accent3"/>
              </a:solidFill>
              <a:ln w="9525">
                <a:noFill/>
              </a:ln>
              <a:effectLst/>
            </c:spPr>
          </c:marker>
          <c:cat>
            <c:multiLvlStrRef>
              <c:f>'Figure(12)'!$D$5:$G$6</c:f>
              <c:multiLvlStrCache>
                <c:ptCount val="4"/>
                <c:lvl>
                  <c:pt idx="0">
                    <c:v>Asia Pacific (10)</c:v>
                  </c:pt>
                  <c:pt idx="1">
                    <c:v>Europe (34)</c:v>
                  </c:pt>
                  <c:pt idx="2">
                    <c:v>North America (16)</c:v>
                  </c:pt>
                  <c:pt idx="3">
                    <c:v>All investors (60)</c:v>
                  </c:pt>
                </c:lvl>
                <c:lvl>
                  <c:pt idx="1">
                    <c:v>Investors by domicile</c:v>
                  </c:pt>
                  <c:pt idx="3">
                    <c:v>  </c:v>
                  </c:pt>
                </c:lvl>
              </c:multiLvlStrCache>
            </c:multiLvlStrRef>
          </c:cat>
          <c:val>
            <c:numRef>
              <c:f>'Figure(12)'!$D$8:$G$8</c:f>
              <c:numCache>
                <c:formatCode>0.0%</c:formatCode>
                <c:ptCount val="4"/>
                <c:pt idx="0">
                  <c:v>4.7600000000000003E-2</c:v>
                </c:pt>
                <c:pt idx="1">
                  <c:v>0.05</c:v>
                </c:pt>
                <c:pt idx="2">
                  <c:v>5.2500000000000005E-2</c:v>
                </c:pt>
                <c:pt idx="3">
                  <c:v>0.05</c:v>
                </c:pt>
              </c:numCache>
            </c:numRef>
          </c:val>
          <c:smooth val="0"/>
          <c:extLst>
            <c:ext xmlns:c16="http://schemas.microsoft.com/office/drawing/2014/chart" uri="{C3380CC4-5D6E-409C-BE32-E72D297353CC}">
              <c16:uniqueId val="{00000001-977B-4DE1-A735-7F611D493E7B}"/>
            </c:ext>
          </c:extLst>
        </c:ser>
        <c:ser>
          <c:idx val="2"/>
          <c:order val="2"/>
          <c:tx>
            <c:strRef>
              <c:f>'Figure(12)'!$C$12</c:f>
              <c:strCache>
                <c:ptCount val="1"/>
                <c:pt idx="0">
                  <c:v>Median</c:v>
                </c:pt>
              </c:strCache>
            </c:strRef>
          </c:tx>
          <c:spPr>
            <a:ln w="25400" cap="rnd">
              <a:noFill/>
              <a:round/>
            </a:ln>
            <a:effectLst/>
          </c:spPr>
          <c:marker>
            <c:symbol val="dash"/>
            <c:size val="6"/>
            <c:spPr>
              <a:solidFill>
                <a:srgbClr val="FC4C02"/>
              </a:solidFill>
              <a:ln w="9525">
                <a:noFill/>
              </a:ln>
              <a:effectLst/>
            </c:spPr>
          </c:marker>
          <c:cat>
            <c:multiLvlStrRef>
              <c:f>'Figure(12)'!$D$5:$G$6</c:f>
              <c:multiLvlStrCache>
                <c:ptCount val="4"/>
                <c:lvl>
                  <c:pt idx="0">
                    <c:v>Asia Pacific (10)</c:v>
                  </c:pt>
                  <c:pt idx="1">
                    <c:v>Europe (34)</c:v>
                  </c:pt>
                  <c:pt idx="2">
                    <c:v>North America (16)</c:v>
                  </c:pt>
                  <c:pt idx="3">
                    <c:v>All investors (60)</c:v>
                  </c:pt>
                </c:lvl>
                <c:lvl>
                  <c:pt idx="1">
                    <c:v>Investors by domicile</c:v>
                  </c:pt>
                  <c:pt idx="3">
                    <c:v>  </c:v>
                  </c:pt>
                </c:lvl>
              </c:multiLvlStrCache>
            </c:multiLvlStrRef>
          </c:cat>
          <c:val>
            <c:numRef>
              <c:f>'Figure(12)'!$D$12:$G$12</c:f>
              <c:numCache>
                <c:formatCode>0.0%</c:formatCode>
                <c:ptCount val="4"/>
                <c:pt idx="0">
                  <c:v>8.5000000000000006E-2</c:v>
                </c:pt>
                <c:pt idx="1">
                  <c:v>0.12</c:v>
                </c:pt>
                <c:pt idx="2">
                  <c:v>0.1</c:v>
                </c:pt>
                <c:pt idx="3">
                  <c:v>0.1</c:v>
                </c:pt>
              </c:numCache>
            </c:numRef>
          </c:val>
          <c:smooth val="0"/>
          <c:extLst>
            <c:ext xmlns:c16="http://schemas.microsoft.com/office/drawing/2014/chart" uri="{C3380CC4-5D6E-409C-BE32-E72D297353CC}">
              <c16:uniqueId val="{00000002-977B-4DE1-A735-7F611D493E7B}"/>
            </c:ext>
          </c:extLst>
        </c:ser>
        <c:ser>
          <c:idx val="3"/>
          <c:order val="3"/>
          <c:tx>
            <c:strRef>
              <c:f>'Figure(12)'!$C$11</c:f>
              <c:strCache>
                <c:ptCount val="1"/>
                <c:pt idx="0">
                  <c:v>Ninetieth percentile</c:v>
                </c:pt>
              </c:strCache>
            </c:strRef>
          </c:tx>
          <c:spPr>
            <a:ln w="25400" cap="rnd">
              <a:noFill/>
              <a:round/>
            </a:ln>
            <a:effectLst/>
          </c:spPr>
          <c:marker>
            <c:symbol val="dash"/>
            <c:size val="7"/>
            <c:spPr>
              <a:solidFill>
                <a:schemeClr val="accent2"/>
              </a:solidFill>
              <a:ln w="9525">
                <a:noFill/>
              </a:ln>
              <a:effectLst/>
            </c:spPr>
          </c:marker>
          <c:cat>
            <c:multiLvlStrRef>
              <c:f>'Figure(12)'!$D$5:$G$6</c:f>
              <c:multiLvlStrCache>
                <c:ptCount val="4"/>
                <c:lvl>
                  <c:pt idx="0">
                    <c:v>Asia Pacific (10)</c:v>
                  </c:pt>
                  <c:pt idx="1">
                    <c:v>Europe (34)</c:v>
                  </c:pt>
                  <c:pt idx="2">
                    <c:v>North America (16)</c:v>
                  </c:pt>
                  <c:pt idx="3">
                    <c:v>All investors (60)</c:v>
                  </c:pt>
                </c:lvl>
                <c:lvl>
                  <c:pt idx="1">
                    <c:v>Investors by domicile</c:v>
                  </c:pt>
                  <c:pt idx="3">
                    <c:v>  </c:v>
                  </c:pt>
                </c:lvl>
              </c:multiLvlStrCache>
            </c:multiLvlStrRef>
          </c:cat>
          <c:val>
            <c:numRef>
              <c:f>'Figure(12)'!$D$11:$G$11</c:f>
              <c:numCache>
                <c:formatCode>0.0%</c:formatCode>
                <c:ptCount val="4"/>
                <c:pt idx="0">
                  <c:v>0.21999999999999995</c:v>
                </c:pt>
                <c:pt idx="1">
                  <c:v>0.247</c:v>
                </c:pt>
                <c:pt idx="2">
                  <c:v>0.14349999999999999</c:v>
                </c:pt>
                <c:pt idx="3">
                  <c:v>0.22200000000000003</c:v>
                </c:pt>
              </c:numCache>
            </c:numRef>
          </c:val>
          <c:smooth val="0"/>
          <c:extLst>
            <c:ext xmlns:c16="http://schemas.microsoft.com/office/drawing/2014/chart" uri="{C3380CC4-5D6E-409C-BE32-E72D297353CC}">
              <c16:uniqueId val="{00000003-977B-4DE1-A735-7F611D493E7B}"/>
            </c:ext>
          </c:extLst>
        </c:ser>
        <c:ser>
          <c:idx val="4"/>
          <c:order val="4"/>
          <c:tx>
            <c:strRef>
              <c:f>'Figure(12)'!$C$10</c:f>
              <c:strCache>
                <c:ptCount val="1"/>
                <c:pt idx="0">
                  <c:v>Upper quartile</c:v>
                </c:pt>
              </c:strCache>
            </c:strRef>
          </c:tx>
          <c:spPr>
            <a:ln w="25400" cap="rnd">
              <a:noFill/>
              <a:round/>
            </a:ln>
            <a:effectLst/>
          </c:spPr>
          <c:marker>
            <c:symbol val="none"/>
          </c:marker>
          <c:cat>
            <c:multiLvlStrRef>
              <c:f>'Figure(12)'!$D$5:$G$6</c:f>
              <c:multiLvlStrCache>
                <c:ptCount val="4"/>
                <c:lvl>
                  <c:pt idx="0">
                    <c:v>Asia Pacific (10)</c:v>
                  </c:pt>
                  <c:pt idx="1">
                    <c:v>Europe (34)</c:v>
                  </c:pt>
                  <c:pt idx="2">
                    <c:v>North America (16)</c:v>
                  </c:pt>
                  <c:pt idx="3">
                    <c:v>All investors (60)</c:v>
                  </c:pt>
                </c:lvl>
                <c:lvl>
                  <c:pt idx="1">
                    <c:v>Investors by domicile</c:v>
                  </c:pt>
                  <c:pt idx="3">
                    <c:v>  </c:v>
                  </c:pt>
                </c:lvl>
              </c:multiLvlStrCache>
            </c:multiLvlStrRef>
          </c:cat>
          <c:val>
            <c:numRef>
              <c:f>'Figure(12)'!$D$10:$G$10</c:f>
              <c:numCache>
                <c:formatCode>0.0%</c:formatCode>
                <c:ptCount val="4"/>
                <c:pt idx="0">
                  <c:v>0.11649999999999999</c:v>
                </c:pt>
                <c:pt idx="1">
                  <c:v>0.153</c:v>
                </c:pt>
                <c:pt idx="2">
                  <c:v>0.11175</c:v>
                </c:pt>
                <c:pt idx="3">
                  <c:v>0.14250000000000002</c:v>
                </c:pt>
              </c:numCache>
            </c:numRef>
          </c:val>
          <c:smooth val="0"/>
          <c:extLst>
            <c:ext xmlns:c16="http://schemas.microsoft.com/office/drawing/2014/chart" uri="{C3380CC4-5D6E-409C-BE32-E72D297353CC}">
              <c16:uniqueId val="{00000004-977B-4DE1-A735-7F611D493E7B}"/>
            </c:ext>
          </c:extLst>
        </c:ser>
        <c:dLbls>
          <c:showLegendKey val="0"/>
          <c:showVal val="0"/>
          <c:showCatName val="0"/>
          <c:showSerName val="0"/>
          <c:showPercent val="0"/>
          <c:showBubbleSize val="0"/>
        </c:dLbls>
        <c:hiLowLines>
          <c:spPr>
            <a:ln w="15875" cap="flat" cmpd="sng" algn="ctr">
              <a:solidFill>
                <a:schemeClr val="tx1"/>
              </a:solidFill>
              <a:round/>
            </a:ln>
            <a:effectLst/>
          </c:spPr>
        </c:hiLowLines>
        <c:upDownBars>
          <c:gapWidth val="150"/>
          <c:upBars>
            <c:spPr>
              <a:solidFill>
                <a:schemeClr val="bg2">
                  <a:lumMod val="90000"/>
                </a:schemeClr>
              </a:solidFill>
              <a:ln w="9525">
                <a:solidFill>
                  <a:schemeClr val="bg2">
                    <a:lumMod val="7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412949960"/>
        <c:axId val="412959472"/>
      </c:lineChart>
      <c:catAx>
        <c:axId val="412949960"/>
        <c:scaling>
          <c:orientation val="minMax"/>
        </c:scaling>
        <c:delete val="0"/>
        <c:axPos val="b"/>
        <c:numFmt formatCode="General" sourceLinked="1"/>
        <c:majorTickMark val="none"/>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mj-lt"/>
                <a:ea typeface="+mn-ea"/>
                <a:cs typeface="+mn-cs"/>
              </a:defRPr>
            </a:pPr>
            <a:endParaRPr lang="en-US"/>
          </a:p>
        </c:txPr>
        <c:crossAx val="412959472"/>
        <c:crosses val="autoZero"/>
        <c:auto val="1"/>
        <c:lblAlgn val="ctr"/>
        <c:lblOffset val="100"/>
        <c:noMultiLvlLbl val="0"/>
      </c:catAx>
      <c:valAx>
        <c:axId val="412959472"/>
        <c:scaling>
          <c:orientation val="minMax"/>
          <c:max val="0.2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en-US"/>
          </a:p>
        </c:txPr>
        <c:crossAx val="412949960"/>
        <c:crosses val="autoZero"/>
        <c:crossBetween val="between"/>
      </c:valAx>
      <c:spPr>
        <a:noFill/>
        <a:ln>
          <a:noFill/>
        </a:ln>
        <a:effectLst/>
      </c:spPr>
    </c:plotArea>
    <c:legend>
      <c:legendPos val="t"/>
      <c:legendEntry>
        <c:idx val="0"/>
        <c:delete val="1"/>
      </c:legendEntry>
      <c:legendEntry>
        <c:idx val="4"/>
        <c:delete val="1"/>
      </c:legendEntry>
      <c:layout>
        <c:manualLayout>
          <c:xMode val="edge"/>
          <c:yMode val="edge"/>
          <c:x val="5.5497320682430566E-2"/>
          <c:y val="0.13918036412013218"/>
          <c:w val="0.70573448862962274"/>
          <c:h val="4.808405340074031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000">
          <a:solidFill>
            <a:schemeClr val="tx1"/>
          </a:solidFill>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'Figure(13)'!$C$1:$D$1</c:f>
          <c:strCache>
            <c:ptCount val="2"/>
            <c:pt idx="0">
              <c:v>Figure(13)</c:v>
            </c:pt>
            <c:pt idx="1">
              <c:v>Average current and target allocations to real estate by investor domicile (equally weighted)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1562754758885622E-2"/>
          <c:y val="0.14696000735356968"/>
          <c:w val="0.90354733778864038"/>
          <c:h val="0.59516450923086306"/>
        </c:manualLayout>
      </c:layout>
      <c:barChart>
        <c:barDir val="col"/>
        <c:grouping val="clustered"/>
        <c:varyColors val="0"/>
        <c:ser>
          <c:idx val="0"/>
          <c:order val="0"/>
          <c:tx>
            <c:strRef>
              <c:f>'Figure(13)'!$E$6</c:f>
              <c:strCache>
                <c:ptCount val="1"/>
                <c:pt idx="0">
                  <c:v>Current allocation to real estate (%)</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'Figure(13)'!$C$7:$D$12</c:f>
              <c:multiLvlStrCache>
                <c:ptCount val="6"/>
                <c:lvl>
                  <c:pt idx="0">
                    <c:v>Australia (8)</c:v>
                  </c:pt>
                  <c:pt idx="1">
                    <c:v>Big three (9)</c:v>
                  </c:pt>
                  <c:pt idx="2">
                    <c:v>The Nordics (10)</c:v>
                  </c:pt>
                  <c:pt idx="3">
                    <c:v>Other (14)</c:v>
                  </c:pt>
                  <c:pt idx="4">
                    <c:v>United States (14)</c:v>
                  </c:pt>
                </c:lvl>
                <c:lvl>
                  <c:pt idx="0">
                    <c:v>Asia Pacific</c:v>
                  </c:pt>
                  <c:pt idx="1">
                    <c:v>Europe</c:v>
                  </c:pt>
                  <c:pt idx="4">
                    <c:v>North America</c:v>
                  </c:pt>
                  <c:pt idx="5">
                    <c:v>All investors (60)</c:v>
                  </c:pt>
                </c:lvl>
              </c:multiLvlStrCache>
            </c:multiLvlStrRef>
          </c:cat>
          <c:val>
            <c:numRef>
              <c:f>'Figure(13)'!$E$7:$E$12</c:f>
              <c:numCache>
                <c:formatCode>0.0%</c:formatCode>
                <c:ptCount val="6"/>
                <c:pt idx="0">
                  <c:v>7.6749999999999999E-2</c:v>
                </c:pt>
                <c:pt idx="1">
                  <c:v>0.12555555555555556</c:v>
                </c:pt>
                <c:pt idx="2">
                  <c:v>0.10539999999999998</c:v>
                </c:pt>
                <c:pt idx="3">
                  <c:v>0.11933333333333332</c:v>
                </c:pt>
                <c:pt idx="4">
                  <c:v>7.9142857142857154E-2</c:v>
                </c:pt>
                <c:pt idx="5">
                  <c:v>0.11178787878787878</c:v>
                </c:pt>
              </c:numCache>
            </c:numRef>
          </c:val>
          <c:extLst>
            <c:ext xmlns:c16="http://schemas.microsoft.com/office/drawing/2014/chart" uri="{C3380CC4-5D6E-409C-BE32-E72D297353CC}">
              <c16:uniqueId val="{00000000-537F-4AF7-AE82-9059EE0B34F2}"/>
            </c:ext>
          </c:extLst>
        </c:ser>
        <c:ser>
          <c:idx val="1"/>
          <c:order val="1"/>
          <c:tx>
            <c:strRef>
              <c:f>'Figure(13)'!$F$6</c:f>
              <c:strCache>
                <c:ptCount val="1"/>
                <c:pt idx="0">
                  <c:v>Target allocation to real estate (%)</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'Figure(13)'!$C$7:$D$12</c:f>
              <c:multiLvlStrCache>
                <c:ptCount val="6"/>
                <c:lvl>
                  <c:pt idx="0">
                    <c:v>Australia (8)</c:v>
                  </c:pt>
                  <c:pt idx="1">
                    <c:v>Big three (9)</c:v>
                  </c:pt>
                  <c:pt idx="2">
                    <c:v>The Nordics (10)</c:v>
                  </c:pt>
                  <c:pt idx="3">
                    <c:v>Other (14)</c:v>
                  </c:pt>
                  <c:pt idx="4">
                    <c:v>United States (14)</c:v>
                  </c:pt>
                </c:lvl>
                <c:lvl>
                  <c:pt idx="0">
                    <c:v>Asia Pacific</c:v>
                  </c:pt>
                  <c:pt idx="1">
                    <c:v>Europe</c:v>
                  </c:pt>
                  <c:pt idx="4">
                    <c:v>North America</c:v>
                  </c:pt>
                  <c:pt idx="5">
                    <c:v>All investors (60)</c:v>
                  </c:pt>
                </c:lvl>
              </c:multiLvlStrCache>
            </c:multiLvlStrRef>
          </c:cat>
          <c:val>
            <c:numRef>
              <c:f>'Figure(13)'!$F$7:$F$12</c:f>
              <c:numCache>
                <c:formatCode>0.0%</c:formatCode>
                <c:ptCount val="6"/>
                <c:pt idx="0">
                  <c:v>9.6750000000000003E-2</c:v>
                </c:pt>
                <c:pt idx="1">
                  <c:v>0.13488888888888889</c:v>
                </c:pt>
                <c:pt idx="2">
                  <c:v>0.11119999999999999</c:v>
                </c:pt>
                <c:pt idx="3">
                  <c:v>0.1336</c:v>
                </c:pt>
                <c:pt idx="4">
                  <c:v>9.0428571428571428E-2</c:v>
                </c:pt>
                <c:pt idx="5">
                  <c:v>0.11903333333333332</c:v>
                </c:pt>
              </c:numCache>
            </c:numRef>
          </c:val>
          <c:extLst>
            <c:ext xmlns:c16="http://schemas.microsoft.com/office/drawing/2014/chart" uri="{C3380CC4-5D6E-409C-BE32-E72D297353CC}">
              <c16:uniqueId val="{00000001-537F-4AF7-AE82-9059EE0B34F2}"/>
            </c:ext>
          </c:extLst>
        </c:ser>
        <c:dLbls>
          <c:showLegendKey val="0"/>
          <c:showVal val="0"/>
          <c:showCatName val="0"/>
          <c:showSerName val="0"/>
          <c:showPercent val="0"/>
          <c:showBubbleSize val="0"/>
        </c:dLbls>
        <c:gapWidth val="75"/>
        <c:axId val="651034440"/>
        <c:axId val="651037392"/>
      </c:barChart>
      <c:catAx>
        <c:axId val="65103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51037392"/>
        <c:crosses val="autoZero"/>
        <c:auto val="1"/>
        <c:lblAlgn val="ctr"/>
        <c:lblOffset val="100"/>
        <c:noMultiLvlLbl val="0"/>
      </c:catAx>
      <c:valAx>
        <c:axId val="6510373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Real estate</a:t>
                </a:r>
                <a:r>
                  <a:rPr lang="en-GB" baseline="0">
                    <a:latin typeface="+mj-lt"/>
                  </a:rPr>
                  <a:t> allocation (%)</a:t>
                </a:r>
                <a:endParaRPr lang="en-GB">
                  <a:latin typeface="+mj-lt"/>
                </a:endParaRPr>
              </a:p>
            </c:rich>
          </c:tx>
          <c:layout>
            <c:manualLayout>
              <c:xMode val="edge"/>
              <c:yMode val="edge"/>
              <c:x val="1.6695578600489643E-2"/>
              <c:y val="0.295312588503663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034440"/>
        <c:crosses val="autoZero"/>
        <c:crossBetween val="between"/>
      </c:valAx>
      <c:spPr>
        <a:noFill/>
        <a:ln>
          <a:noFill/>
        </a:ln>
        <a:effectLst/>
      </c:spPr>
    </c:plotArea>
    <c:legend>
      <c:legendPos val="b"/>
      <c:layout>
        <c:manualLayout>
          <c:xMode val="edge"/>
          <c:yMode val="edge"/>
          <c:x val="0.26524230446750158"/>
          <c:y val="0.11712389359806184"/>
          <c:w val="0.46951539106499685"/>
          <c:h val="2.96483225547331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'Figure(14)'!$C$1:$D$1</c:f>
          <c:strCache>
            <c:ptCount val="2"/>
            <c:pt idx="0">
              <c:v>Figure(14)</c:v>
            </c:pt>
            <c:pt idx="1">
              <c:v>Average current and target allocations to real estate by investor type (weighted by total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5.699765356756404E-2"/>
          <c:y val="0.13044556016005993"/>
          <c:w val="0.93111656496419892"/>
          <c:h val="0.76289413278492224"/>
        </c:manualLayout>
      </c:layout>
      <c:barChart>
        <c:barDir val="col"/>
        <c:grouping val="clustered"/>
        <c:varyColors val="0"/>
        <c:ser>
          <c:idx val="0"/>
          <c:order val="0"/>
          <c:tx>
            <c:strRef>
              <c:f>'Figure(14)'!$D$6</c:f>
              <c:strCache>
                <c:ptCount val="1"/>
                <c:pt idx="0">
                  <c:v>Current allocation to real estate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'Figure(14)'!$B$7:$C$10</c:f>
              <c:multiLvlStrCache>
                <c:ptCount val="4"/>
                <c:lvl>
                  <c:pt idx="0">
                    <c:v>Foundation (3)</c:v>
                  </c:pt>
                  <c:pt idx="1">
                    <c:v>Pension Fund (38)</c:v>
                  </c:pt>
                  <c:pt idx="2">
                    <c:v>Insurance Company (10)</c:v>
                  </c:pt>
                  <c:pt idx="3">
                    <c:v>All investors (60)</c:v>
                  </c:pt>
                </c:lvl>
                <c:lvl>
                  <c:pt idx="3">
                    <c:v>  </c:v>
                  </c:pt>
                </c:lvl>
              </c:multiLvlStrCache>
            </c:multiLvlStrRef>
          </c:cat>
          <c:val>
            <c:numRef>
              <c:f>'Figure(14)'!$D$7:$D$10</c:f>
              <c:numCache>
                <c:formatCode>0.0%</c:formatCode>
                <c:ptCount val="4"/>
                <c:pt idx="0">
                  <c:v>0.15630778927182737</c:v>
                </c:pt>
                <c:pt idx="1">
                  <c:v>9.9256023638662039E-2</c:v>
                </c:pt>
                <c:pt idx="2">
                  <c:v>7.6576915433295964E-2</c:v>
                </c:pt>
                <c:pt idx="3">
                  <c:v>8.909430403981082E-2</c:v>
                </c:pt>
              </c:numCache>
            </c:numRef>
          </c:val>
          <c:extLst>
            <c:ext xmlns:c16="http://schemas.microsoft.com/office/drawing/2014/chart" uri="{C3380CC4-5D6E-409C-BE32-E72D297353CC}">
              <c16:uniqueId val="{00000000-FFFB-4C42-873C-3CA202B6ED53}"/>
            </c:ext>
          </c:extLst>
        </c:ser>
        <c:ser>
          <c:idx val="1"/>
          <c:order val="1"/>
          <c:tx>
            <c:strRef>
              <c:f>'Figure(14)'!$E$6</c:f>
              <c:strCache>
                <c:ptCount val="1"/>
                <c:pt idx="0">
                  <c:v>Target allocation to real estate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'Figure(14)'!$B$7:$C$10</c:f>
              <c:multiLvlStrCache>
                <c:ptCount val="4"/>
                <c:lvl>
                  <c:pt idx="0">
                    <c:v>Foundation (3)</c:v>
                  </c:pt>
                  <c:pt idx="1">
                    <c:v>Pension Fund (38)</c:v>
                  </c:pt>
                  <c:pt idx="2">
                    <c:v>Insurance Company (10)</c:v>
                  </c:pt>
                  <c:pt idx="3">
                    <c:v>All investors (60)</c:v>
                  </c:pt>
                </c:lvl>
                <c:lvl>
                  <c:pt idx="3">
                    <c:v>  </c:v>
                  </c:pt>
                </c:lvl>
              </c:multiLvlStrCache>
            </c:multiLvlStrRef>
          </c:cat>
          <c:val>
            <c:numRef>
              <c:f>'Figure(14)'!$E$7:$E$10</c:f>
              <c:numCache>
                <c:formatCode>0.0%</c:formatCode>
                <c:ptCount val="4"/>
                <c:pt idx="0">
                  <c:v>0.15625157028834799</c:v>
                </c:pt>
                <c:pt idx="1">
                  <c:v>0.1142314369998093</c:v>
                </c:pt>
                <c:pt idx="2">
                  <c:v>8.1791657560373265E-2</c:v>
                </c:pt>
                <c:pt idx="3">
                  <c:v>0.10078945796682857</c:v>
                </c:pt>
              </c:numCache>
            </c:numRef>
          </c:val>
          <c:extLst>
            <c:ext xmlns:c16="http://schemas.microsoft.com/office/drawing/2014/chart" uri="{C3380CC4-5D6E-409C-BE32-E72D297353CC}">
              <c16:uniqueId val="{00000001-FFFB-4C42-873C-3CA202B6ED53}"/>
            </c:ext>
          </c:extLst>
        </c:ser>
        <c:dLbls>
          <c:showLegendKey val="0"/>
          <c:showVal val="0"/>
          <c:showCatName val="0"/>
          <c:showSerName val="0"/>
          <c:showPercent val="0"/>
          <c:showBubbleSize val="0"/>
        </c:dLbls>
        <c:gapWidth val="75"/>
        <c:axId val="651034440"/>
        <c:axId val="651037392"/>
      </c:barChart>
      <c:catAx>
        <c:axId val="65103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51037392"/>
        <c:crosses val="autoZero"/>
        <c:auto val="1"/>
        <c:lblAlgn val="ctr"/>
        <c:lblOffset val="100"/>
        <c:noMultiLvlLbl val="0"/>
      </c:catAx>
      <c:valAx>
        <c:axId val="6510373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Real estate</a:t>
                </a:r>
                <a:r>
                  <a:rPr lang="en-GB" baseline="0">
                    <a:latin typeface="+mj-lt"/>
                  </a:rPr>
                  <a:t> allocation (%)</a:t>
                </a:r>
                <a:endParaRPr lang="en-GB">
                  <a:latin typeface="+mj-l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034440"/>
        <c:crosses val="autoZero"/>
        <c:crossBetween val="between"/>
      </c:valAx>
      <c:spPr>
        <a:noFill/>
        <a:ln>
          <a:noFill/>
        </a:ln>
        <a:effectLst/>
      </c:spPr>
    </c:plotArea>
    <c:legend>
      <c:legendPos val="b"/>
      <c:layout>
        <c:manualLayout>
          <c:xMode val="edge"/>
          <c:yMode val="edge"/>
          <c:x val="0.3296724193006193"/>
          <c:y val="0.12447483737427387"/>
          <c:w val="0.36743996810035245"/>
          <c:h val="3.55517480924364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'Figure(15)'!$C$1:$D$1</c:f>
          <c:strCache>
            <c:ptCount val="2"/>
            <c:pt idx="0">
              <c:v>Figure(15)</c:v>
            </c:pt>
            <c:pt idx="1">
              <c:v>Current regional allocations to real estate (weighted by total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2666169683378528"/>
          <c:y val="0.1600470981976729"/>
          <c:w val="0.70377334415859649"/>
          <c:h val="0.54335640740074476"/>
        </c:manualLayout>
      </c:layout>
      <c:barChart>
        <c:barDir val="col"/>
        <c:grouping val="percentStacked"/>
        <c:varyColors val="0"/>
        <c:ser>
          <c:idx val="0"/>
          <c:order val="0"/>
          <c:tx>
            <c:strRef>
              <c:f>'Figure(15)'!$C$7</c:f>
              <c:strCache>
                <c:ptCount val="1"/>
                <c:pt idx="0">
                  <c:v>Asia Pacific</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'Figure(15)'!$D$5:$I$6</c15:sqref>
                  </c15:fullRef>
                </c:ext>
              </c:extLst>
              <c:f>'Figure(15)'!$D$5:$I$6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'Figure(15)'!$D$7:$I$7</c15:sqref>
                  </c15:fullRef>
                </c:ext>
              </c:extLst>
              <c:f>('Figure(15)'!$D$7:$F$7,'Figure(15)'!$H$7:$I$7)</c:f>
              <c:numCache>
                <c:formatCode>0%</c:formatCode>
                <c:ptCount val="5"/>
                <c:pt idx="0">
                  <c:v>0.6391897368000421</c:v>
                </c:pt>
                <c:pt idx="1">
                  <c:v>6.2463548528172257E-2</c:v>
                </c:pt>
                <c:pt idx="2">
                  <c:v>2.8249297236992096E-2</c:v>
                </c:pt>
                <c:pt idx="3">
                  <c:v>0.10340992754248238</c:v>
                </c:pt>
                <c:pt idx="4">
                  <c:v>8.5574005526550659E-2</c:v>
                </c:pt>
              </c:numCache>
            </c:numRef>
          </c:val>
          <c:extLst>
            <c:ext xmlns:c15="http://schemas.microsoft.com/office/drawing/2012/chart" uri="{02D57815-91ED-43cb-92C2-25804820EDAC}">
              <c15:categoryFilterExceptions>
                <c15:categoryFilterException>
                  <c15:sqref>'Figure(15)'!$G$7</c15:sqref>
                  <c15:dLbl>
                    <c:idx val="2"/>
                    <c:delete val="1"/>
                    <c:extLst>
                      <c:ext uri="{CE6537A1-D6FC-4f65-9D91-7224C49458BB}"/>
                      <c:ext xmlns:c16="http://schemas.microsoft.com/office/drawing/2014/chart" uri="{C3380CC4-5D6E-409C-BE32-E72D297353CC}">
                        <c16:uniqueId val="{00000000-D136-4C66-AC79-C88F0FEE07E2}"/>
                      </c:ext>
                    </c:extLst>
                  </c15:dLbl>
                </c15:categoryFilterException>
              </c15:categoryFilterExceptions>
            </c:ext>
            <c:ext xmlns:c16="http://schemas.microsoft.com/office/drawing/2014/chart" uri="{C3380CC4-5D6E-409C-BE32-E72D297353CC}">
              <c16:uniqueId val="{00000001-ADBB-4E38-9FB5-B29350DB5066}"/>
            </c:ext>
          </c:extLst>
        </c:ser>
        <c:ser>
          <c:idx val="1"/>
          <c:order val="1"/>
          <c:tx>
            <c:strRef>
              <c:f>'Figure(15)'!$C$8</c:f>
              <c:strCache>
                <c:ptCount val="1"/>
                <c:pt idx="0">
                  <c:v>Europe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4AFA-4042-8193-0B194D4F47C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'Figure(15)'!$D$5:$I$6</c15:sqref>
                  </c15:fullRef>
                </c:ext>
              </c:extLst>
              <c:f>'Figure(15)'!$D$5:$I$6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'Figure(15)'!$D$8:$I$8</c15:sqref>
                  </c15:fullRef>
                </c:ext>
              </c:extLst>
              <c:f>('Figure(15)'!$D$8:$F$8,'Figure(15)'!$H$8:$I$8)</c:f>
              <c:numCache>
                <c:formatCode>0%</c:formatCode>
                <c:ptCount val="5"/>
                <c:pt idx="0">
                  <c:v>5.7204231052496501E-2</c:v>
                </c:pt>
                <c:pt idx="1">
                  <c:v>0.72012391997255154</c:v>
                </c:pt>
                <c:pt idx="2">
                  <c:v>4.909211723052434E-2</c:v>
                </c:pt>
                <c:pt idx="3">
                  <c:v>0.53698289638117447</c:v>
                </c:pt>
                <c:pt idx="4">
                  <c:v>0.55251738248710558</c:v>
                </c:pt>
              </c:numCache>
            </c:numRef>
          </c:val>
          <c:extLst>
            <c:ext xmlns:c15="http://schemas.microsoft.com/office/drawing/2012/chart" uri="{02D57815-91ED-43cb-92C2-25804820EDAC}">
              <c15:categoryFilterExceptions>
                <c15:categoryFilterException>
                  <c15:sqref>'Figure(15)'!$G$8</c15:sqref>
                  <c15:dLbl>
                    <c:idx val="2"/>
                    <c:delete val="1"/>
                    <c:extLst>
                      <c:ext uri="{CE6537A1-D6FC-4f65-9D91-7224C49458BB}"/>
                      <c:ext xmlns:c16="http://schemas.microsoft.com/office/drawing/2014/chart" uri="{C3380CC4-5D6E-409C-BE32-E72D297353CC}">
                        <c16:uniqueId val="{00000001-D136-4C66-AC79-C88F0FEE07E2}"/>
                      </c:ext>
                    </c:extLst>
                  </c15:dLbl>
                </c15:categoryFilterException>
              </c15:categoryFilterExceptions>
            </c:ext>
            <c:ext xmlns:c16="http://schemas.microsoft.com/office/drawing/2014/chart" uri="{C3380CC4-5D6E-409C-BE32-E72D297353CC}">
              <c16:uniqueId val="{00000003-ADBB-4E38-9FB5-B29350DB5066}"/>
            </c:ext>
          </c:extLst>
        </c:ser>
        <c:ser>
          <c:idx val="2"/>
          <c:order val="2"/>
          <c:tx>
            <c:strRef>
              <c:f>'Figure(15)'!$C$9</c:f>
              <c:strCache>
                <c:ptCount val="1"/>
                <c:pt idx="0">
                  <c:v>US</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'Figure(15)'!$D$5:$I$6</c15:sqref>
                  </c15:fullRef>
                </c:ext>
              </c:extLst>
              <c:f>'Figure(15)'!$D$5:$I$6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'Figure(15)'!$D$9:$I$9</c15:sqref>
                  </c15:fullRef>
                </c:ext>
              </c:extLst>
              <c:f>('Figure(15)'!$D$9:$F$9,'Figure(15)'!$H$9:$I$9)</c:f>
              <c:numCache>
                <c:formatCode>0%</c:formatCode>
                <c:ptCount val="5"/>
                <c:pt idx="0">
                  <c:v>0.10518167245211425</c:v>
                </c:pt>
                <c:pt idx="1">
                  <c:v>0.14953341719770258</c:v>
                </c:pt>
                <c:pt idx="2">
                  <c:v>0.82862863443313584</c:v>
                </c:pt>
                <c:pt idx="3">
                  <c:v>0.27596667440452938</c:v>
                </c:pt>
                <c:pt idx="4">
                  <c:v>0.14567398990545802</c:v>
                </c:pt>
              </c:numCache>
            </c:numRef>
          </c:val>
          <c:extLst>
            <c:ext xmlns:c15="http://schemas.microsoft.com/office/drawing/2012/chart" uri="{02D57815-91ED-43cb-92C2-25804820EDAC}">
              <c15:categoryFilterExceptions>
                <c15:categoryFilterException>
                  <c15:sqref>'Figure(15)'!$G$9</c15:sqref>
                  <c15:dLbl>
                    <c:idx val="2"/>
                    <c:delete val="1"/>
                    <c:extLst>
                      <c:ext uri="{CE6537A1-D6FC-4f65-9D91-7224C49458BB}"/>
                      <c:ext xmlns:c16="http://schemas.microsoft.com/office/drawing/2014/chart" uri="{C3380CC4-5D6E-409C-BE32-E72D297353CC}">
                        <c16:uniqueId val="{00000002-D136-4C66-AC79-C88F0FEE07E2}"/>
                      </c:ext>
                    </c:extLst>
                  </c15:dLbl>
                </c15:categoryFilterException>
              </c15:categoryFilterExceptions>
            </c:ext>
            <c:ext xmlns:c16="http://schemas.microsoft.com/office/drawing/2014/chart" uri="{C3380CC4-5D6E-409C-BE32-E72D297353CC}">
              <c16:uniqueId val="{00000005-ADBB-4E38-9FB5-B29350DB5066}"/>
            </c:ext>
          </c:extLst>
        </c:ser>
        <c:ser>
          <c:idx val="3"/>
          <c:order val="3"/>
          <c:tx>
            <c:strRef>
              <c:f>'Figure(15)'!$C$10</c:f>
              <c:strCache>
                <c:ptCount val="1"/>
                <c:pt idx="0">
                  <c:v>Global</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'Figure(15)'!$D$5:$I$6</c15:sqref>
                  </c15:fullRef>
                </c:ext>
              </c:extLst>
              <c:f>'Figure(15)'!$D$5:$I$6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'Figure(15)'!$D$10:$I$10</c15:sqref>
                  </c15:fullRef>
                </c:ext>
              </c:extLst>
              <c:f>('Figure(15)'!$D$10:$F$10,'Figure(15)'!$H$10:$I$10)</c:f>
              <c:numCache>
                <c:formatCode>0%</c:formatCode>
                <c:ptCount val="5"/>
                <c:pt idx="0">
                  <c:v>0.19842435969534708</c:v>
                </c:pt>
                <c:pt idx="1">
                  <c:v>6.5778637375226615E-2</c:v>
                </c:pt>
                <c:pt idx="2">
                  <c:v>3.1720592384069074E-2</c:v>
                </c:pt>
                <c:pt idx="3">
                  <c:v>7.0179528005845607E-2</c:v>
                </c:pt>
                <c:pt idx="4">
                  <c:v>0.20692658910135805</c:v>
                </c:pt>
              </c:numCache>
            </c:numRef>
          </c:val>
          <c:extLst>
            <c:ext xmlns:c15="http://schemas.microsoft.com/office/drawing/2012/chart" uri="{02D57815-91ED-43cb-92C2-25804820EDAC}">
              <c15:categoryFilterExceptions>
                <c15:categoryFilterException>
                  <c15:sqref>'Figure(15)'!$G$10</c15:sqref>
                  <c15:dLbl>
                    <c:idx val="2"/>
                    <c:delete val="1"/>
                    <c:extLst>
                      <c:ext uri="{CE6537A1-D6FC-4f65-9D91-7224C49458BB}"/>
                      <c:ext xmlns:c16="http://schemas.microsoft.com/office/drawing/2014/chart" uri="{C3380CC4-5D6E-409C-BE32-E72D297353CC}">
                        <c16:uniqueId val="{00000003-D136-4C66-AC79-C88F0FEE07E2}"/>
                      </c:ext>
                    </c:extLst>
                  </c15:dLbl>
                </c15:categoryFilterException>
              </c15:categoryFilterExceptions>
            </c:ext>
            <c:ext xmlns:c16="http://schemas.microsoft.com/office/drawing/2014/chart" uri="{C3380CC4-5D6E-409C-BE32-E72D297353CC}">
              <c16:uniqueId val="{00000007-ADBB-4E38-9FB5-B29350DB5066}"/>
            </c:ext>
          </c:extLst>
        </c:ser>
        <c:ser>
          <c:idx val="4"/>
          <c:order val="4"/>
          <c:tx>
            <c:strRef>
              <c:f>'Figure(15)'!$C$11</c:f>
              <c:strCache>
                <c:ptCount val="1"/>
                <c:pt idx="0">
                  <c:v>Americas ex US</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1F21-4A25-A862-983806C519AB}"/>
                </c:ext>
              </c:extLst>
            </c:dLbl>
            <c:dLbl>
              <c:idx val="1"/>
              <c:delete val="1"/>
              <c:extLst>
                <c:ext xmlns:c15="http://schemas.microsoft.com/office/drawing/2012/chart" uri="{CE6537A1-D6FC-4f65-9D91-7224C49458BB}"/>
                <c:ext xmlns:c16="http://schemas.microsoft.com/office/drawing/2014/chart" uri="{C3380CC4-5D6E-409C-BE32-E72D297353CC}">
                  <c16:uniqueId val="{00000002-1F21-4A25-A862-983806C519AB}"/>
                </c:ext>
              </c:extLst>
            </c:dLbl>
            <c:dLbl>
              <c:idx val="3"/>
              <c:layout>
                <c:manualLayout>
                  <c:x val="1.4379971846958E-3"/>
                  <c:y val="5.854816231763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21-4A25-A862-983806C519AB}"/>
                </c:ext>
              </c:extLst>
            </c:dLbl>
            <c:dLbl>
              <c:idx val="4"/>
              <c:layout>
                <c:manualLayout>
                  <c:x val="0"/>
                  <c:y val="7.8064216423512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21-4A25-A862-983806C519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'Figure(15)'!$D$5:$I$6</c15:sqref>
                  </c15:fullRef>
                </c:ext>
              </c:extLst>
              <c:f>'Figure(15)'!$D$5:$I$6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'Figure(15)'!$D$11:$I$11</c15:sqref>
                  </c15:fullRef>
                </c:ext>
              </c:extLst>
              <c:f>('Figure(15)'!$D$11:$F$11,'Figure(15)'!$H$11:$I$11)</c:f>
              <c:numCache>
                <c:formatCode>0%</c:formatCode>
                <c:ptCount val="5"/>
                <c:pt idx="0">
                  <c:v>0</c:v>
                </c:pt>
                <c:pt idx="1">
                  <c:v>2.1004769263470264E-3</c:v>
                </c:pt>
                <c:pt idx="2">
                  <c:v>6.2309358715278686E-2</c:v>
                </c:pt>
                <c:pt idx="3">
                  <c:v>1.3460973665968134E-2</c:v>
                </c:pt>
                <c:pt idx="4">
                  <c:v>9.308032979527564E-3</c:v>
                </c:pt>
              </c:numCache>
            </c:numRef>
          </c:val>
          <c:extLst>
            <c:ext xmlns:c16="http://schemas.microsoft.com/office/drawing/2014/chart" uri="{C3380CC4-5D6E-409C-BE32-E72D297353CC}">
              <c16:uniqueId val="{00000009-ADBB-4E38-9FB5-B29350DB5066}"/>
            </c:ext>
          </c:extLst>
        </c:ser>
        <c:dLbls>
          <c:dLblPos val="ctr"/>
          <c:showLegendKey val="0"/>
          <c:showVal val="1"/>
          <c:showCatName val="0"/>
          <c:showSerName val="0"/>
          <c:showPercent val="0"/>
          <c:showBubbleSize val="0"/>
        </c:dLbls>
        <c:gapWidth val="75"/>
        <c:overlap val="100"/>
        <c:axId val="621681752"/>
        <c:axId val="621685032"/>
      </c:barChart>
      <c:catAx>
        <c:axId val="62168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21685032"/>
        <c:crosses val="autoZero"/>
        <c:auto val="1"/>
        <c:lblAlgn val="ctr"/>
        <c:lblOffset val="100"/>
        <c:noMultiLvlLbl val="0"/>
      </c:catAx>
      <c:valAx>
        <c:axId val="6216850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real estate portfolio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681752"/>
        <c:crosses val="autoZero"/>
        <c:crossBetween val="between"/>
      </c:valAx>
      <c:spPr>
        <a:noFill/>
        <a:ln>
          <a:noFill/>
        </a:ln>
        <a:effectLst/>
      </c:spPr>
    </c:plotArea>
    <c:legend>
      <c:legendPos val="r"/>
      <c:layout>
        <c:manualLayout>
          <c:xMode val="edge"/>
          <c:yMode val="edge"/>
          <c:x val="0.20540577985532082"/>
          <c:y val="8.8265032890390102E-2"/>
          <c:w val="0.59028310819426622"/>
          <c:h val="5.12974909891862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'Figure(16)'!$C$1:$D$1</c:f>
          <c:strCache>
            <c:ptCount val="2"/>
            <c:pt idx="0">
              <c:v>Figure(16)</c:v>
            </c:pt>
            <c:pt idx="1">
              <c:v>Current style allocations to real estate by investor domicile (weighted by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7.0731047927858642E-2"/>
          <c:y val="0.15295865973076792"/>
          <c:w val="0.83931062462462591"/>
          <c:h val="0.76892588489900293"/>
        </c:manualLayout>
      </c:layout>
      <c:barChart>
        <c:barDir val="col"/>
        <c:grouping val="percentStacked"/>
        <c:varyColors val="0"/>
        <c:ser>
          <c:idx val="0"/>
          <c:order val="0"/>
          <c:tx>
            <c:strRef>
              <c:f>'Figure(16)'!$C$7</c:f>
              <c:strCache>
                <c:ptCount val="1"/>
                <c:pt idx="0">
                  <c:v>Core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'Figure(16)'!$D$5:$I$6</c15:sqref>
                  </c15:fullRef>
                </c:ext>
              </c:extLst>
              <c:f>'Figure(16)'!$D$5:$I$6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'Figure(16)'!$D$7:$I$7</c15:sqref>
                  </c15:fullRef>
                </c:ext>
              </c:extLst>
              <c:f>('Figure(16)'!$D$7:$F$7,'Figure(16)'!$H$7:$I$7)</c:f>
              <c:numCache>
                <c:formatCode>0%</c:formatCode>
                <c:ptCount val="5"/>
                <c:pt idx="0">
                  <c:v>0.60022172278564312</c:v>
                </c:pt>
                <c:pt idx="1">
                  <c:v>0.89986362402234288</c:v>
                </c:pt>
                <c:pt idx="2">
                  <c:v>0.65534333800017963</c:v>
                </c:pt>
                <c:pt idx="3">
                  <c:v>0.83331007590547812</c:v>
                </c:pt>
                <c:pt idx="4">
                  <c:v>0.91714338495883863</c:v>
                </c:pt>
              </c:numCache>
            </c:numRef>
          </c:val>
          <c:extLst>
            <c:ext xmlns:c16="http://schemas.microsoft.com/office/drawing/2014/chart" uri="{C3380CC4-5D6E-409C-BE32-E72D297353CC}">
              <c16:uniqueId val="{00000012-0399-421E-ACD6-1F1C6F47E253}"/>
            </c:ext>
          </c:extLst>
        </c:ser>
        <c:ser>
          <c:idx val="1"/>
          <c:order val="1"/>
          <c:tx>
            <c:strRef>
              <c:f>'Figure(16)'!$C$8</c:f>
              <c:strCache>
                <c:ptCount val="1"/>
                <c:pt idx="0">
                  <c:v>Value Added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'Figure(16)'!$D$5:$I$6</c15:sqref>
                  </c15:fullRef>
                </c:ext>
              </c:extLst>
              <c:f>'Figure(16)'!$D$5:$I$6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'Figure(16)'!$D$8:$I$8</c15:sqref>
                  </c15:fullRef>
                </c:ext>
              </c:extLst>
              <c:f>('Figure(16)'!$D$8:$F$8,'Figure(16)'!$H$8:$I$8)</c:f>
              <c:numCache>
                <c:formatCode>0%</c:formatCode>
                <c:ptCount val="5"/>
                <c:pt idx="0">
                  <c:v>0.19552197433134702</c:v>
                </c:pt>
                <c:pt idx="1">
                  <c:v>6.6754889257848476E-2</c:v>
                </c:pt>
                <c:pt idx="2">
                  <c:v>0.25145290739761583</c:v>
                </c:pt>
                <c:pt idx="3">
                  <c:v>0.10877882964708291</c:v>
                </c:pt>
                <c:pt idx="4">
                  <c:v>6.3821225008198951E-2</c:v>
                </c:pt>
              </c:numCache>
            </c:numRef>
          </c:val>
          <c:extLst>
            <c:ext xmlns:c16="http://schemas.microsoft.com/office/drawing/2014/chart" uri="{C3380CC4-5D6E-409C-BE32-E72D297353CC}">
              <c16:uniqueId val="{00000013-0399-421E-ACD6-1F1C6F47E253}"/>
            </c:ext>
          </c:extLst>
        </c:ser>
        <c:ser>
          <c:idx val="2"/>
          <c:order val="2"/>
          <c:tx>
            <c:strRef>
              <c:f>'Figure(16)'!$C$9</c:f>
              <c:strCache>
                <c:ptCount val="1"/>
                <c:pt idx="0">
                  <c:v>Opportunity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'Figure(16)'!$D$5:$I$6</c15:sqref>
                  </c15:fullRef>
                </c:ext>
              </c:extLst>
              <c:f>'Figure(16)'!$D$5:$I$6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'Figure(16)'!$D$9:$I$9</c15:sqref>
                  </c15:fullRef>
                </c:ext>
              </c:extLst>
              <c:f>('Figure(16)'!$D$9:$F$9,'Figure(16)'!$H$9:$I$9)</c:f>
              <c:numCache>
                <c:formatCode>0%</c:formatCode>
                <c:ptCount val="5"/>
                <c:pt idx="0">
                  <c:v>0.20425630288300983</c:v>
                </c:pt>
                <c:pt idx="1">
                  <c:v>3.3381486719808624E-2</c:v>
                </c:pt>
                <c:pt idx="2">
                  <c:v>9.3203754602204564E-2</c:v>
                </c:pt>
                <c:pt idx="3">
                  <c:v>5.791109444743902E-2</c:v>
                </c:pt>
                <c:pt idx="4">
                  <c:v>1.903539003296232E-2</c:v>
                </c:pt>
              </c:numCache>
            </c:numRef>
          </c:val>
          <c:extLst>
            <c:ext xmlns:c16="http://schemas.microsoft.com/office/drawing/2014/chart" uri="{C3380CC4-5D6E-409C-BE32-E72D297353CC}">
              <c16:uniqueId val="{00000014-0399-421E-ACD6-1F1C6F47E253}"/>
            </c:ext>
          </c:extLst>
        </c:ser>
        <c:dLbls>
          <c:showLegendKey val="0"/>
          <c:showVal val="0"/>
          <c:showCatName val="0"/>
          <c:showSerName val="0"/>
          <c:showPercent val="0"/>
          <c:showBubbleSize val="0"/>
        </c:dLbls>
        <c:gapWidth val="79"/>
        <c:overlap val="100"/>
        <c:axId val="1336597472"/>
        <c:axId val="949925600"/>
      </c:barChart>
      <c:catAx>
        <c:axId val="133659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949925600"/>
        <c:crosses val="autoZero"/>
        <c:auto val="1"/>
        <c:lblAlgn val="ctr"/>
        <c:lblOffset val="100"/>
        <c:noMultiLvlLbl val="0"/>
      </c:catAx>
      <c:valAx>
        <c:axId val="9499256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real estate portfolio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597472"/>
        <c:crosses val="autoZero"/>
        <c:crossBetween val="between"/>
      </c:valAx>
      <c:spPr>
        <a:noFill/>
        <a:ln>
          <a:noFill/>
        </a:ln>
        <a:effectLst/>
      </c:spPr>
    </c:plotArea>
    <c:legend>
      <c:legendPos val="r"/>
      <c:layout>
        <c:manualLayout>
          <c:xMode val="edge"/>
          <c:yMode val="edge"/>
          <c:x val="0.27009318743758576"/>
          <c:y val="9.7987674949318954E-2"/>
          <c:w val="0.47528400349103583"/>
          <c:h val="3.76195627632548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'Figure(17)'!$C$1:$D$1</c:f>
          <c:strCache>
            <c:ptCount val="2"/>
            <c:pt idx="0">
              <c:v>Figure(17)</c:v>
            </c:pt>
            <c:pt idx="1">
              <c:v>Current style allocations to real estate by investor type (weighted by total real estate AUM)</c:v>
            </c:pt>
          </c:strCache>
        </c:strRef>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0146944367682965"/>
          <c:y val="0.18783854135357411"/>
          <c:w val="0.87920467847906825"/>
          <c:h val="0.71655364613795991"/>
        </c:manualLayout>
      </c:layout>
      <c:barChart>
        <c:barDir val="col"/>
        <c:grouping val="percentStacked"/>
        <c:varyColors val="0"/>
        <c:ser>
          <c:idx val="1"/>
          <c:order val="0"/>
          <c:tx>
            <c:strRef>
              <c:f>'Figure(17)'!$D$6</c:f>
              <c:strCache>
                <c:ptCount val="1"/>
                <c:pt idx="0">
                  <c:v>Core</c:v>
                </c:pt>
              </c:strCache>
            </c:strRef>
          </c:tx>
          <c:spPr>
            <a:solidFill>
              <a:srgbClr val="0033A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'Figure(17)'!$C$7:$C$13</c:f>
              <c:strCache>
                <c:ptCount val="7"/>
                <c:pt idx="0">
                  <c:v>Foundation (4)</c:v>
                </c:pt>
                <c:pt idx="1">
                  <c:v>Insurance Company (15)</c:v>
                </c:pt>
                <c:pt idx="2">
                  <c:v>Corporation (4)</c:v>
                </c:pt>
                <c:pt idx="3">
                  <c:v>Pension Fund (44)</c:v>
                </c:pt>
                <c:pt idx="4">
                  <c:v>Family Office (6)</c:v>
                </c:pt>
                <c:pt idx="5">
                  <c:v>Government Institution and SWF (3)</c:v>
                </c:pt>
                <c:pt idx="6">
                  <c:v>All investors (93)</c:v>
                </c:pt>
              </c:strCache>
            </c:strRef>
          </c:cat>
          <c:val>
            <c:numRef>
              <c:f>'Figure(17)'!$D$7:$D$13</c:f>
              <c:numCache>
                <c:formatCode>0%</c:formatCode>
                <c:ptCount val="7"/>
                <c:pt idx="0">
                  <c:v>0.96472278191462746</c:v>
                </c:pt>
                <c:pt idx="1">
                  <c:v>0.91202847500566764</c:v>
                </c:pt>
                <c:pt idx="2">
                  <c:v>0.83025997692480935</c:v>
                </c:pt>
                <c:pt idx="3">
                  <c:v>0.77199182742700589</c:v>
                </c:pt>
                <c:pt idx="4">
                  <c:v>0.57396285994013507</c:v>
                </c:pt>
                <c:pt idx="5">
                  <c:v>0.44656342820866213</c:v>
                </c:pt>
                <c:pt idx="6">
                  <c:v>0.83</c:v>
                </c:pt>
              </c:numCache>
            </c:numRef>
          </c:val>
          <c:extLst>
            <c:ext xmlns:c16="http://schemas.microsoft.com/office/drawing/2014/chart" uri="{C3380CC4-5D6E-409C-BE32-E72D297353CC}">
              <c16:uniqueId val="{00000001-D237-43CB-98BC-BC32A431EE58}"/>
            </c:ext>
          </c:extLst>
        </c:ser>
        <c:ser>
          <c:idx val="0"/>
          <c:order val="1"/>
          <c:tx>
            <c:strRef>
              <c:f>'Figure(17)'!$E$6</c:f>
              <c:strCache>
                <c:ptCount val="1"/>
                <c:pt idx="0">
                  <c:v>Value added</c:v>
                </c:pt>
              </c:strCache>
            </c:strRef>
          </c:tx>
          <c:spPr>
            <a:solidFill>
              <a:srgbClr val="59CB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'Figure(17)'!$C$7:$C$13</c:f>
              <c:strCache>
                <c:ptCount val="7"/>
                <c:pt idx="0">
                  <c:v>Foundation (4)</c:v>
                </c:pt>
                <c:pt idx="1">
                  <c:v>Insurance Company (15)</c:v>
                </c:pt>
                <c:pt idx="2">
                  <c:v>Corporation (4)</c:v>
                </c:pt>
                <c:pt idx="3">
                  <c:v>Pension Fund (44)</c:v>
                </c:pt>
                <c:pt idx="4">
                  <c:v>Family Office (6)</c:v>
                </c:pt>
                <c:pt idx="5">
                  <c:v>Government Institution and SWF (3)</c:v>
                </c:pt>
                <c:pt idx="6">
                  <c:v>All investors (93)</c:v>
                </c:pt>
              </c:strCache>
            </c:strRef>
          </c:cat>
          <c:val>
            <c:numRef>
              <c:f>'Figure(17)'!$E$7:$E$13</c:f>
              <c:numCache>
                <c:formatCode>0%</c:formatCode>
                <c:ptCount val="7"/>
                <c:pt idx="0">
                  <c:v>3.5277218085372722E-2</c:v>
                </c:pt>
                <c:pt idx="1">
                  <c:v>5.1128304800283547E-2</c:v>
                </c:pt>
                <c:pt idx="2">
                  <c:v>9.3944626764696365E-2</c:v>
                </c:pt>
                <c:pt idx="3">
                  <c:v>0.16109182203758474</c:v>
                </c:pt>
                <c:pt idx="4">
                  <c:v>0.33810522831757756</c:v>
                </c:pt>
                <c:pt idx="5">
                  <c:v>0.39110207058397672</c:v>
                </c:pt>
                <c:pt idx="6">
                  <c:v>0.11</c:v>
                </c:pt>
              </c:numCache>
            </c:numRef>
          </c:val>
          <c:extLst>
            <c:ext xmlns:c16="http://schemas.microsoft.com/office/drawing/2014/chart" uri="{C3380CC4-5D6E-409C-BE32-E72D297353CC}">
              <c16:uniqueId val="{00000000-D237-43CB-98BC-BC32A431EE58}"/>
            </c:ext>
          </c:extLst>
        </c:ser>
        <c:ser>
          <c:idx val="2"/>
          <c:order val="2"/>
          <c:tx>
            <c:strRef>
              <c:f>'Figure(17)'!$F$6</c:f>
              <c:strCache>
                <c:ptCount val="1"/>
                <c:pt idx="0">
                  <c:v>Opportunity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'Figure(17)'!$C$7:$C$13</c:f>
              <c:strCache>
                <c:ptCount val="7"/>
                <c:pt idx="0">
                  <c:v>Foundation (4)</c:v>
                </c:pt>
                <c:pt idx="1">
                  <c:v>Insurance Company (15)</c:v>
                </c:pt>
                <c:pt idx="2">
                  <c:v>Corporation (4)</c:v>
                </c:pt>
                <c:pt idx="3">
                  <c:v>Pension Fund (44)</c:v>
                </c:pt>
                <c:pt idx="4">
                  <c:v>Family Office (6)</c:v>
                </c:pt>
                <c:pt idx="5">
                  <c:v>Government Institution and SWF (3)</c:v>
                </c:pt>
                <c:pt idx="6">
                  <c:v>All investors (93)</c:v>
                </c:pt>
              </c:strCache>
            </c:strRef>
          </c:cat>
          <c:val>
            <c:numRef>
              <c:f>'Figure(17)'!$F$7:$F$13</c:f>
              <c:numCache>
                <c:formatCode>0%</c:formatCode>
                <c:ptCount val="7"/>
                <c:pt idx="0">
                  <c:v>0</c:v>
                </c:pt>
                <c:pt idx="1">
                  <c:v>3.684322019404862E-2</c:v>
                </c:pt>
                <c:pt idx="2">
                  <c:v>7.5795396310494326E-2</c:v>
                </c:pt>
                <c:pt idx="3">
                  <c:v>6.69163505354093E-2</c:v>
                </c:pt>
                <c:pt idx="4">
                  <c:v>8.7931911742287525E-2</c:v>
                </c:pt>
                <c:pt idx="5">
                  <c:v>0.16233450120736109</c:v>
                </c:pt>
                <c:pt idx="6">
                  <c:v>0.06</c:v>
                </c:pt>
              </c:numCache>
            </c:numRef>
          </c:val>
          <c:extLst>
            <c:ext xmlns:c16="http://schemas.microsoft.com/office/drawing/2014/chart" uri="{C3380CC4-5D6E-409C-BE32-E72D297353CC}">
              <c16:uniqueId val="{00000002-D237-43CB-98BC-BC32A431EE58}"/>
            </c:ext>
          </c:extLst>
        </c:ser>
        <c:dLbls>
          <c:showLegendKey val="0"/>
          <c:showVal val="0"/>
          <c:showCatName val="0"/>
          <c:showSerName val="0"/>
          <c:showPercent val="0"/>
          <c:showBubbleSize val="0"/>
        </c:dLbls>
        <c:gapWidth val="50"/>
        <c:overlap val="100"/>
        <c:axId val="594113919"/>
        <c:axId val="337701679"/>
        <c:extLst/>
      </c:barChart>
      <c:catAx>
        <c:axId val="59411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701679"/>
        <c:crosses val="autoZero"/>
        <c:auto val="1"/>
        <c:lblAlgn val="ctr"/>
        <c:lblOffset val="100"/>
        <c:noMultiLvlLbl val="0"/>
      </c:catAx>
      <c:valAx>
        <c:axId val="33770167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real</a:t>
                </a:r>
                <a:r>
                  <a:rPr lang="es-ES" baseline="0">
                    <a:latin typeface="+mj-lt"/>
                  </a:rPr>
                  <a:t> estate portfolio</a:t>
                </a:r>
                <a:endParaRPr lang="es-ES">
                  <a:latin typeface="+mj-l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113919"/>
        <c:crosses val="autoZero"/>
        <c:crossBetween val="between"/>
      </c:valAx>
      <c:spPr>
        <a:noFill/>
        <a:ln>
          <a:noFill/>
        </a:ln>
        <a:effectLst/>
      </c:spPr>
    </c:plotArea>
    <c:legend>
      <c:legendPos val="b"/>
      <c:layout>
        <c:manualLayout>
          <c:xMode val="edge"/>
          <c:yMode val="edge"/>
          <c:x val="0.3553516958533478"/>
          <c:y val="0.11952954476095388"/>
          <c:w val="0.28929660829330434"/>
          <c:h val="3.33605025576346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'Figure(2)'!$D$6</c:f>
          <c:strCache>
            <c:ptCount val="1"/>
            <c:pt idx="0">
              <c:v>Asia Pacific (21)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3128961672331797"/>
          <c:y val="0.36163178106565752"/>
          <c:w val="0.40963517657532889"/>
          <c:h val="0.62461811732557981"/>
        </c:manualLayout>
      </c:layout>
      <c:doughnutChart>
        <c:varyColors val="1"/>
        <c:ser>
          <c:idx val="0"/>
          <c:order val="0"/>
          <c:dPt>
            <c:idx val="0"/>
            <c:bubble3D val="0"/>
            <c:spPr>
              <a:solidFill>
                <a:srgbClr val="0033A0"/>
              </a:solidFill>
              <a:ln w="19050">
                <a:solidFill>
                  <a:schemeClr val="lt1"/>
                </a:solidFill>
              </a:ln>
              <a:effectLst/>
            </c:spPr>
            <c:extLst>
              <c:ext xmlns:c16="http://schemas.microsoft.com/office/drawing/2014/chart" uri="{C3380CC4-5D6E-409C-BE32-E72D297353CC}">
                <c16:uniqueId val="{00000001-A41E-46DF-85F6-30D2168B5639}"/>
              </c:ext>
            </c:extLst>
          </c:dPt>
          <c:dPt>
            <c:idx val="1"/>
            <c:bubble3D val="0"/>
            <c:spPr>
              <a:solidFill>
                <a:srgbClr val="59CBE8"/>
              </a:solidFill>
              <a:ln w="19050">
                <a:solidFill>
                  <a:schemeClr val="lt1"/>
                </a:solidFill>
              </a:ln>
              <a:effectLst/>
            </c:spPr>
            <c:extLst>
              <c:ext xmlns:c16="http://schemas.microsoft.com/office/drawing/2014/chart" uri="{C3380CC4-5D6E-409C-BE32-E72D297353CC}">
                <c16:uniqueId val="{00000003-A41E-46DF-85F6-30D2168B5639}"/>
              </c:ext>
            </c:extLst>
          </c:dPt>
          <c:dPt>
            <c:idx val="2"/>
            <c:bubble3D val="0"/>
            <c:spPr>
              <a:solidFill>
                <a:srgbClr val="6CC24A"/>
              </a:solidFill>
              <a:ln w="19050">
                <a:solidFill>
                  <a:schemeClr val="lt1"/>
                </a:solidFill>
              </a:ln>
              <a:effectLst/>
            </c:spPr>
            <c:extLst>
              <c:ext xmlns:c16="http://schemas.microsoft.com/office/drawing/2014/chart" uri="{C3380CC4-5D6E-409C-BE32-E72D297353CC}">
                <c16:uniqueId val="{00000005-A41E-46DF-85F6-30D2168B563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B-A41E-46DF-85F6-30D2168B5639}"/>
              </c:ext>
            </c:extLst>
          </c:dPt>
          <c:dPt>
            <c:idx val="4"/>
            <c:bubble3D val="0"/>
            <c:spPr>
              <a:solidFill>
                <a:srgbClr val="582C83"/>
              </a:solidFill>
              <a:ln w="19050">
                <a:solidFill>
                  <a:schemeClr val="lt1"/>
                </a:solidFill>
              </a:ln>
              <a:effectLst/>
            </c:spPr>
            <c:extLst>
              <c:ext xmlns:c16="http://schemas.microsoft.com/office/drawing/2014/chart" uri="{C3380CC4-5D6E-409C-BE32-E72D297353CC}">
                <c16:uniqueId val="{0000001A-45B2-4E91-8F56-7912F04B887F}"/>
              </c:ext>
            </c:extLst>
          </c:dPt>
          <c:dPt>
            <c:idx val="5"/>
            <c:bubble3D val="0"/>
            <c:spPr>
              <a:solidFill>
                <a:srgbClr val="C6A1CF"/>
              </a:solidFill>
              <a:ln w="19050">
                <a:solidFill>
                  <a:schemeClr val="lt1"/>
                </a:solidFill>
              </a:ln>
              <a:effectLst/>
            </c:spPr>
            <c:extLst>
              <c:ext xmlns:c16="http://schemas.microsoft.com/office/drawing/2014/chart" uri="{C3380CC4-5D6E-409C-BE32-E72D297353CC}">
                <c16:uniqueId val="{00000016-990B-481B-B36E-1330A317AC3B}"/>
              </c:ext>
            </c:extLst>
          </c:dPt>
          <c:dPt>
            <c:idx val="6"/>
            <c:bubble3D val="0"/>
            <c:spPr>
              <a:solidFill>
                <a:schemeClr val="bg2">
                  <a:lumMod val="25000"/>
                </a:schemeClr>
              </a:solidFill>
              <a:ln w="19050">
                <a:solidFill>
                  <a:schemeClr val="lt1"/>
                </a:solidFill>
              </a:ln>
              <a:effectLst/>
            </c:spPr>
            <c:extLst>
              <c:ext xmlns:c16="http://schemas.microsoft.com/office/drawing/2014/chart" uri="{C3380CC4-5D6E-409C-BE32-E72D297353CC}">
                <c16:uniqueId val="{00000018-990B-481B-B36E-1330A317AC3B}"/>
              </c:ext>
            </c:extLst>
          </c:dPt>
          <c:dPt>
            <c:idx val="7"/>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7-A41E-46DF-85F6-30D2168B563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'Figure(2)'!$C$7:$C$21</c15:sqref>
                  </c15:fullRef>
                </c:ext>
              </c:extLst>
              <c:f>('Figure(2)'!$C$7:$C$9,'Figure(2)'!$C$12:$C$13,'Figure(2)'!$C$16:$C$18)</c:f>
              <c:strCache>
                <c:ptCount val="8"/>
                <c:pt idx="0">
                  <c:v>Pension Fund</c:v>
                </c:pt>
                <c:pt idx="1">
                  <c:v>Insurance Company</c:v>
                </c:pt>
                <c:pt idx="2">
                  <c:v>Funds of funds</c:v>
                </c:pt>
                <c:pt idx="3">
                  <c:v>Bank</c:v>
                </c:pt>
                <c:pt idx="4">
                  <c:v>Other</c:v>
                </c:pt>
                <c:pt idx="5">
                  <c:v>Corporation</c:v>
                </c:pt>
                <c:pt idx="6">
                  <c:v>Government Institution</c:v>
                </c:pt>
                <c:pt idx="7">
                  <c:v>Sovereign Wealth Fund</c:v>
                </c:pt>
              </c:strCache>
            </c:strRef>
          </c:cat>
          <c:val>
            <c:numRef>
              <c:extLst>
                <c:ext xmlns:c15="http://schemas.microsoft.com/office/drawing/2012/chart" uri="{02D57815-91ED-43cb-92C2-25804820EDAC}">
                  <c15:fullRef>
                    <c15:sqref>'Figure(2)'!$D$7:$D$21</c15:sqref>
                  </c15:fullRef>
                </c:ext>
              </c:extLst>
              <c:f>('Figure(2)'!$D$7:$D$9,'Figure(2)'!$D$12:$D$13,'Figure(2)'!$D$16:$D$18)</c:f>
              <c:numCache>
                <c:formatCode>0%</c:formatCode>
                <c:ptCount val="8"/>
                <c:pt idx="0">
                  <c:v>0.38095238095238093</c:v>
                </c:pt>
                <c:pt idx="1">
                  <c:v>4.7619047619047616E-2</c:v>
                </c:pt>
                <c:pt idx="2">
                  <c:v>4.7619047619047616E-2</c:v>
                </c:pt>
                <c:pt idx="3">
                  <c:v>4.7619047619047616E-2</c:v>
                </c:pt>
                <c:pt idx="4">
                  <c:v>4.7619047619047616E-2</c:v>
                </c:pt>
                <c:pt idx="5">
                  <c:v>0.23809523809523808</c:v>
                </c:pt>
                <c:pt idx="6">
                  <c:v>9.5238095238095233E-2</c:v>
                </c:pt>
                <c:pt idx="7">
                  <c:v>9.5238095238095233E-2</c:v>
                </c:pt>
              </c:numCache>
            </c:numRef>
          </c:val>
          <c:extLst>
            <c:ext xmlns:c15="http://schemas.microsoft.com/office/drawing/2012/chart" uri="{02D57815-91ED-43cb-92C2-25804820EDAC}">
              <c15:categoryFilterExceptions>
                <c15:categoryFilterException>
                  <c15:sqref>'Figure(2)'!$D$10</c15:sqref>
                  <c15:spPr xmlns:c15="http://schemas.microsoft.com/office/drawing/2012/chart">
                    <a:solidFill>
                      <a:srgbClr val="59CBE8"/>
                    </a:solidFill>
                    <a:ln w="19050">
                      <a:solidFill>
                        <a:schemeClr val="lt1"/>
                      </a:solidFill>
                    </a:ln>
                    <a:effectLst/>
                  </c15:spPr>
                  <c15:bubble3D val="0"/>
                </c15:categoryFilterException>
                <c15:categoryFilterException>
                  <c15:sqref>'Figure(2)'!$D$11</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'Figure(2)'!$D$14</c15:sqref>
                  <c15:spPr xmlns:c15="http://schemas.microsoft.com/office/drawing/2012/chart">
                    <a:solidFill>
                      <a:schemeClr val="accent1">
                        <a:lumMod val="80000"/>
                        <a:lumOff val="20000"/>
                      </a:schemeClr>
                    </a:solidFill>
                    <a:ln w="19050">
                      <a:solidFill>
                        <a:schemeClr val="lt1"/>
                      </a:solidFill>
                    </a:ln>
                    <a:effectLst/>
                  </c15:spPr>
                  <c15:bubble3D val="0"/>
                </c15:categoryFilterException>
                <c15:categoryFilterException>
                  <c15:sqref>'Figure(2)'!$D$15</c15:sqref>
                  <c15:spPr xmlns:c15="http://schemas.microsoft.com/office/drawing/2012/chart">
                    <a:solidFill>
                      <a:schemeClr val="accent3">
                        <a:lumMod val="80000"/>
                        <a:lumOff val="20000"/>
                      </a:schemeClr>
                    </a:solidFill>
                    <a:ln w="19050">
                      <a:solidFill>
                        <a:schemeClr val="lt1"/>
                      </a:solidFill>
                    </a:ln>
                    <a:effectLst/>
                  </c15:spPr>
                  <c15:bubble3D val="0"/>
                </c15:categoryFilterException>
                <c15:categoryFilterException>
                  <c15:sqref>'Figure(2)'!$D$19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'Figure(2)'!$D$20</c15:sqref>
                  <c15:spPr xmlns:c15="http://schemas.microsoft.com/office/drawing/2012/chart">
                    <a:solidFill>
                      <a:schemeClr val="accent2">
                        <a:lumMod val="80000"/>
                        <a:lumOff val="2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E-A41E-46DF-85F6-30D2168B5639}"/>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3.0610935864880066E-2"/>
          <c:y val="0.12786397968558252"/>
          <c:w val="0.9410151333036787"/>
          <c:h val="0.175858585828408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'Figure(18)'!$C$1:$D$1</c:f>
          <c:strCache>
            <c:ptCount val="2"/>
            <c:pt idx="0">
              <c:v>Figure(18)</c:v>
            </c:pt>
            <c:pt idx="1">
              <c:v>Current regional allocations to real estate by style strategies (weighted by total real estate AUM)</c:v>
            </c:pt>
          </c:strCache>
        </c:strRef>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5.2062783804082129E-2"/>
          <c:y val="0.20977250671089798"/>
          <c:w val="0.9219237390573024"/>
          <c:h val="0.47036026123353591"/>
        </c:manualLayout>
      </c:layout>
      <c:barChart>
        <c:barDir val="col"/>
        <c:grouping val="percentStacked"/>
        <c:varyColors val="0"/>
        <c:ser>
          <c:idx val="0"/>
          <c:order val="0"/>
          <c:tx>
            <c:strRef>
              <c:f>'Figure(18)'!$E$5</c:f>
              <c:strCache>
                <c:ptCount val="1"/>
                <c:pt idx="0">
                  <c:v>Core</c:v>
                </c:pt>
              </c:strCache>
            </c:strRef>
          </c:tx>
          <c:spPr>
            <a:solidFill>
              <a:srgbClr val="0033A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'Figure(18)'!$B$6:$D$35</c15:sqref>
                  </c15:fullRef>
                </c:ext>
              </c:extLst>
              <c:f>('Figure(18)'!$B$6:$D$9,'Figure(18)'!$B$12:$D$16,'Figure(18)'!$B$18:$D$22,'Figure(18)'!$B$24:$D$28,'Figure(18)'!$B$30:$D$33)</c:f>
              <c:multiLvlStrCache>
                <c:ptCount val="23"/>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pt idx="14">
                    <c:v>Asia Pacific</c:v>
                  </c:pt>
                  <c:pt idx="15">
                    <c:v>Europe</c:v>
                  </c:pt>
                  <c:pt idx="16">
                    <c:v>US</c:v>
                  </c:pt>
                  <c:pt idx="17">
                    <c:v>Global</c:v>
                  </c:pt>
                  <c:pt idx="18">
                    <c:v>Americas ex US</c:v>
                  </c:pt>
                  <c:pt idx="19">
                    <c:v>Asia Pacific</c:v>
                  </c:pt>
                  <c:pt idx="20">
                    <c:v>Europe</c:v>
                  </c:pt>
                  <c:pt idx="21">
                    <c:v>US</c:v>
                  </c:pt>
                  <c:pt idx="22">
                    <c:v>Global</c:v>
                  </c:pt>
                </c:lvl>
                <c:lvl>
                  <c:pt idx="0">
                    <c:v>Asia Pacific</c:v>
                  </c:pt>
                  <c:pt idx="4">
                    <c:v>Europe</c:v>
                  </c:pt>
                  <c:pt idx="9">
                    <c:v>North America</c:v>
                  </c:pt>
                  <c:pt idx="14">
                    <c:v>All Investors</c:v>
                  </c:pt>
                  <c:pt idx="19">
                    <c:v>Fund of funds managers</c:v>
                  </c:pt>
                </c:lvl>
                <c:lvl>
                  <c:pt idx="0">
                    <c:v>Investors by domicile</c:v>
                  </c:pt>
                  <c:pt idx="14">
                    <c:v>Investors by type</c:v>
                  </c:pt>
                </c:lvl>
              </c:multiLvlStrCache>
            </c:multiLvlStrRef>
          </c:cat>
          <c:val>
            <c:numRef>
              <c:extLst>
                <c:ext xmlns:c15="http://schemas.microsoft.com/office/drawing/2012/chart" uri="{02D57815-91ED-43cb-92C2-25804820EDAC}">
                  <c15:fullRef>
                    <c15:sqref>'Figure(18)'!$E$6:$E$35</c15:sqref>
                  </c15:fullRef>
                </c:ext>
              </c:extLst>
              <c:f>('Figure(18)'!$E$6:$E$9,'Figure(18)'!$E$12:$E$16,'Figure(18)'!$E$18:$E$22,'Figure(18)'!$E$24:$E$28,'Figure(18)'!$E$30:$E$33)</c:f>
              <c:numCache>
                <c:formatCode>0%</c:formatCode>
                <c:ptCount val="23"/>
                <c:pt idx="0">
                  <c:v>0.67378755329988127</c:v>
                </c:pt>
                <c:pt idx="1">
                  <c:v>0.31413665663386275</c:v>
                </c:pt>
                <c:pt idx="2">
                  <c:v>0.46847773888056726</c:v>
                </c:pt>
                <c:pt idx="3">
                  <c:v>0.51555371588260301</c:v>
                </c:pt>
                <c:pt idx="4">
                  <c:v>0.87627366236463944</c:v>
                </c:pt>
                <c:pt idx="5">
                  <c:v>0.89533806174649022</c:v>
                </c:pt>
                <c:pt idx="6">
                  <c:v>0.91046650141795349</c:v>
                </c:pt>
                <c:pt idx="7">
                  <c:v>0.94686013441694594</c:v>
                </c:pt>
                <c:pt idx="8">
                  <c:v>0.78719513888042858</c:v>
                </c:pt>
                <c:pt idx="9">
                  <c:v>0.220348204570185</c:v>
                </c:pt>
                <c:pt idx="10">
                  <c:v>0.60166570209633918</c:v>
                </c:pt>
                <c:pt idx="11">
                  <c:v>0.65969044889226547</c:v>
                </c:pt>
                <c:pt idx="12">
                  <c:v>0.80475488679575857</c:v>
                </c:pt>
                <c:pt idx="13">
                  <c:v>0.86824853011284642</c:v>
                </c:pt>
                <c:pt idx="14">
                  <c:v>0.74709194051730465</c:v>
                </c:pt>
                <c:pt idx="15">
                  <c:v>0.88664529416570326</c:v>
                </c:pt>
                <c:pt idx="16">
                  <c:v>0.76192649230139142</c:v>
                </c:pt>
                <c:pt idx="17">
                  <c:v>0.83497091321865136</c:v>
                </c:pt>
                <c:pt idx="18">
                  <c:v>0.85906526768451275</c:v>
                </c:pt>
                <c:pt idx="19">
                  <c:v>0.85524057632527117</c:v>
                </c:pt>
                <c:pt idx="20">
                  <c:v>0.95528071206475973</c:v>
                </c:pt>
                <c:pt idx="21">
                  <c:v>0.90616825403923651</c:v>
                </c:pt>
                <c:pt idx="22">
                  <c:v>0.84634044347581383</c:v>
                </c:pt>
              </c:numCache>
            </c:numRef>
          </c:val>
          <c:extLst>
            <c:ext xmlns:c16="http://schemas.microsoft.com/office/drawing/2014/chart" uri="{C3380CC4-5D6E-409C-BE32-E72D297353CC}">
              <c16:uniqueId val="{00000000-3527-4B68-AB61-CE7F77E0B9FF}"/>
            </c:ext>
          </c:extLst>
        </c:ser>
        <c:ser>
          <c:idx val="2"/>
          <c:order val="1"/>
          <c:tx>
            <c:strRef>
              <c:f>'Figure(18)'!$F$5</c:f>
              <c:strCache>
                <c:ptCount val="1"/>
                <c:pt idx="0">
                  <c:v>Value Added</c:v>
                </c:pt>
              </c:strCache>
            </c:strRef>
          </c:tx>
          <c:spPr>
            <a:solidFill>
              <a:srgbClr val="59CBE8"/>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1CD5-4175-972D-1CB1F8768C7D}"/>
                </c:ext>
              </c:extLst>
            </c:dLbl>
            <c:dLbl>
              <c:idx val="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CE0-4449-BF57-BC03E5B5212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'Figure(18)'!$B$6:$D$35</c15:sqref>
                  </c15:fullRef>
                </c:ext>
              </c:extLst>
              <c:f>('Figure(18)'!$B$6:$D$9,'Figure(18)'!$B$12:$D$16,'Figure(18)'!$B$18:$D$22,'Figure(18)'!$B$24:$D$28,'Figure(18)'!$B$30:$D$33)</c:f>
              <c:multiLvlStrCache>
                <c:ptCount val="23"/>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pt idx="14">
                    <c:v>Asia Pacific</c:v>
                  </c:pt>
                  <c:pt idx="15">
                    <c:v>Europe</c:v>
                  </c:pt>
                  <c:pt idx="16">
                    <c:v>US</c:v>
                  </c:pt>
                  <c:pt idx="17">
                    <c:v>Global</c:v>
                  </c:pt>
                  <c:pt idx="18">
                    <c:v>Americas ex US</c:v>
                  </c:pt>
                  <c:pt idx="19">
                    <c:v>Asia Pacific</c:v>
                  </c:pt>
                  <c:pt idx="20">
                    <c:v>Europe</c:v>
                  </c:pt>
                  <c:pt idx="21">
                    <c:v>US</c:v>
                  </c:pt>
                  <c:pt idx="22">
                    <c:v>Global</c:v>
                  </c:pt>
                </c:lvl>
                <c:lvl>
                  <c:pt idx="0">
                    <c:v>Asia Pacific</c:v>
                  </c:pt>
                  <c:pt idx="4">
                    <c:v>Europe</c:v>
                  </c:pt>
                  <c:pt idx="9">
                    <c:v>North America</c:v>
                  </c:pt>
                  <c:pt idx="14">
                    <c:v>All Investors</c:v>
                  </c:pt>
                  <c:pt idx="19">
                    <c:v>Fund of funds managers</c:v>
                  </c:pt>
                </c:lvl>
                <c:lvl>
                  <c:pt idx="0">
                    <c:v>Investors by domicile</c:v>
                  </c:pt>
                  <c:pt idx="14">
                    <c:v>Investors by type</c:v>
                  </c:pt>
                </c:lvl>
              </c:multiLvlStrCache>
            </c:multiLvlStrRef>
          </c:cat>
          <c:val>
            <c:numRef>
              <c:extLst>
                <c:ext xmlns:c15="http://schemas.microsoft.com/office/drawing/2012/chart" uri="{02D57815-91ED-43cb-92C2-25804820EDAC}">
                  <c15:fullRef>
                    <c15:sqref>'Figure(18)'!$F$6:$F$35</c15:sqref>
                  </c15:fullRef>
                </c:ext>
              </c:extLst>
              <c:f>('Figure(18)'!$F$6:$F$9,'Figure(18)'!$F$12:$F$16,'Figure(18)'!$F$18:$F$22,'Figure(18)'!$F$24:$F$28,'Figure(18)'!$F$30:$F$33)</c:f>
              <c:numCache>
                <c:formatCode>0%</c:formatCode>
                <c:ptCount val="23"/>
                <c:pt idx="0">
                  <c:v>0.13879022323601031</c:v>
                </c:pt>
                <c:pt idx="1">
                  <c:v>0.23204560121358042</c:v>
                </c:pt>
                <c:pt idx="2">
                  <c:v>0.27758647128480607</c:v>
                </c:pt>
                <c:pt idx="3">
                  <c:v>0.32424289378144028</c:v>
                </c:pt>
                <c:pt idx="4">
                  <c:v>0.10910840751755434</c:v>
                </c:pt>
                <c:pt idx="5">
                  <c:v>6.5713729870163454E-2</c:v>
                </c:pt>
                <c:pt idx="6">
                  <c:v>7.1205041941818037E-2</c:v>
                </c:pt>
                <c:pt idx="7">
                  <c:v>2.9647803007327875E-2</c:v>
                </c:pt>
                <c:pt idx="8">
                  <c:v>0</c:v>
                </c:pt>
                <c:pt idx="9">
                  <c:v>0.54610990206746468</c:v>
                </c:pt>
                <c:pt idx="10">
                  <c:v>0.26124882887826839</c:v>
                </c:pt>
                <c:pt idx="11">
                  <c:v>0.26578915108922918</c:v>
                </c:pt>
                <c:pt idx="12">
                  <c:v>0.14069185457258035</c:v>
                </c:pt>
                <c:pt idx="13">
                  <c:v>4.4344286360280906E-2</c:v>
                </c:pt>
                <c:pt idx="14">
                  <c:v>0.14075669861662743</c:v>
                </c:pt>
                <c:pt idx="15">
                  <c:v>6.9562182957267515E-2</c:v>
                </c:pt>
                <c:pt idx="16">
                  <c:v>0.18173118412718384</c:v>
                </c:pt>
                <c:pt idx="17">
                  <c:v>0.10691121540918798</c:v>
                </c:pt>
                <c:pt idx="18">
                  <c:v>3.9320126202984897E-2</c:v>
                </c:pt>
                <c:pt idx="19">
                  <c:v>0.12171618161194649</c:v>
                </c:pt>
                <c:pt idx="20">
                  <c:v>3.2336339482337058E-2</c:v>
                </c:pt>
                <c:pt idx="21">
                  <c:v>8.2069890298421322E-2</c:v>
                </c:pt>
                <c:pt idx="22">
                  <c:v>0.11397107491993745</c:v>
                </c:pt>
              </c:numCache>
            </c:numRef>
          </c:val>
          <c:extLst>
            <c:ext xmlns:c16="http://schemas.microsoft.com/office/drawing/2014/chart" uri="{C3380CC4-5D6E-409C-BE32-E72D297353CC}">
              <c16:uniqueId val="{00000002-3527-4B68-AB61-CE7F77E0B9FF}"/>
            </c:ext>
          </c:extLst>
        </c:ser>
        <c:ser>
          <c:idx val="3"/>
          <c:order val="2"/>
          <c:tx>
            <c:strRef>
              <c:f>'Figure(18)'!$G$5</c:f>
              <c:strCache>
                <c:ptCount val="1"/>
                <c:pt idx="0">
                  <c:v>Opportunity</c:v>
                </c:pt>
              </c:strCache>
            </c:strRef>
          </c:tx>
          <c:spPr>
            <a:solidFill>
              <a:srgbClr val="92D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'Figure(18)'!$B$6:$D$35</c15:sqref>
                  </c15:fullRef>
                </c:ext>
              </c:extLst>
              <c:f>('Figure(18)'!$B$6:$D$9,'Figure(18)'!$B$12:$D$16,'Figure(18)'!$B$18:$D$22,'Figure(18)'!$B$24:$D$28,'Figure(18)'!$B$30:$D$33)</c:f>
              <c:multiLvlStrCache>
                <c:ptCount val="23"/>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pt idx="14">
                    <c:v>Asia Pacific</c:v>
                  </c:pt>
                  <c:pt idx="15">
                    <c:v>Europe</c:v>
                  </c:pt>
                  <c:pt idx="16">
                    <c:v>US</c:v>
                  </c:pt>
                  <c:pt idx="17">
                    <c:v>Global</c:v>
                  </c:pt>
                  <c:pt idx="18">
                    <c:v>Americas ex US</c:v>
                  </c:pt>
                  <c:pt idx="19">
                    <c:v>Asia Pacific</c:v>
                  </c:pt>
                  <c:pt idx="20">
                    <c:v>Europe</c:v>
                  </c:pt>
                  <c:pt idx="21">
                    <c:v>US</c:v>
                  </c:pt>
                  <c:pt idx="22">
                    <c:v>Global</c:v>
                  </c:pt>
                </c:lvl>
                <c:lvl>
                  <c:pt idx="0">
                    <c:v>Asia Pacific</c:v>
                  </c:pt>
                  <c:pt idx="4">
                    <c:v>Europe</c:v>
                  </c:pt>
                  <c:pt idx="9">
                    <c:v>North America</c:v>
                  </c:pt>
                  <c:pt idx="14">
                    <c:v>All Investors</c:v>
                  </c:pt>
                  <c:pt idx="19">
                    <c:v>Fund of funds managers</c:v>
                  </c:pt>
                </c:lvl>
                <c:lvl>
                  <c:pt idx="0">
                    <c:v>Investors by domicile</c:v>
                  </c:pt>
                  <c:pt idx="14">
                    <c:v>Investors by type</c:v>
                  </c:pt>
                </c:lvl>
              </c:multiLvlStrCache>
            </c:multiLvlStrRef>
          </c:cat>
          <c:val>
            <c:numRef>
              <c:extLst>
                <c:ext xmlns:c15="http://schemas.microsoft.com/office/drawing/2012/chart" uri="{02D57815-91ED-43cb-92C2-25804820EDAC}">
                  <c15:fullRef>
                    <c15:sqref>'Figure(18)'!$G$6:$G$35</c15:sqref>
                  </c15:fullRef>
                </c:ext>
              </c:extLst>
              <c:f>('Figure(18)'!$G$6:$G$9,'Figure(18)'!$G$12:$G$16,'Figure(18)'!$G$18:$G$22,'Figure(18)'!$G$24:$G$28,'Figure(18)'!$G$30:$G$33)</c:f>
              <c:numCache>
                <c:formatCode>0%</c:formatCode>
                <c:ptCount val="23"/>
                <c:pt idx="0">
                  <c:v>0.18742222346410828</c:v>
                </c:pt>
                <c:pt idx="1">
                  <c:v>0.45381774215255682</c:v>
                </c:pt>
                <c:pt idx="2">
                  <c:v>0.25393578983462678</c:v>
                </c:pt>
                <c:pt idx="3">
                  <c:v>0.16020339033595671</c:v>
                </c:pt>
                <c:pt idx="4">
                  <c:v>1.4617930117806297E-2</c:v>
                </c:pt>
                <c:pt idx="5">
                  <c:v>3.8948208383346214E-2</c:v>
                </c:pt>
                <c:pt idx="6">
                  <c:v>1.8328456640228471E-2</c:v>
                </c:pt>
                <c:pt idx="7">
                  <c:v>2.3492062575726197E-2</c:v>
                </c:pt>
                <c:pt idx="8">
                  <c:v>0.21280486111957142</c:v>
                </c:pt>
                <c:pt idx="9">
                  <c:v>0.23354189336235034</c:v>
                </c:pt>
                <c:pt idx="10">
                  <c:v>0.13708546902539237</c:v>
                </c:pt>
                <c:pt idx="11">
                  <c:v>7.452040001850524E-2</c:v>
                </c:pt>
                <c:pt idx="12">
                  <c:v>5.4553258631660904E-2</c:v>
                </c:pt>
                <c:pt idx="13">
                  <c:v>8.7407183526872656E-2</c:v>
                </c:pt>
                <c:pt idx="14">
                  <c:v>0.11215136086606785</c:v>
                </c:pt>
                <c:pt idx="15">
                  <c:v>4.37925228770292E-2</c:v>
                </c:pt>
                <c:pt idx="16">
                  <c:v>5.6342323571424761E-2</c:v>
                </c:pt>
                <c:pt idx="17">
                  <c:v>5.811787137216063E-2</c:v>
                </c:pt>
                <c:pt idx="18">
                  <c:v>0.10161460611250238</c:v>
                </c:pt>
                <c:pt idx="19">
                  <c:v>2.3043242062782351E-2</c:v>
                </c:pt>
                <c:pt idx="20">
                  <c:v>1.2382948452903261E-2</c:v>
                </c:pt>
                <c:pt idx="21">
                  <c:v>1.1761855662342178E-2</c:v>
                </c:pt>
                <c:pt idx="22">
                  <c:v>3.9688481604248732E-2</c:v>
                </c:pt>
              </c:numCache>
            </c:numRef>
          </c:val>
          <c:extLst>
            <c:ext xmlns:c16="http://schemas.microsoft.com/office/drawing/2014/chart" uri="{C3380CC4-5D6E-409C-BE32-E72D297353CC}">
              <c16:uniqueId val="{00000003-3527-4B68-AB61-CE7F77E0B9FF}"/>
            </c:ext>
          </c:extLst>
        </c:ser>
        <c:dLbls>
          <c:showLegendKey val="0"/>
          <c:showVal val="0"/>
          <c:showCatName val="0"/>
          <c:showSerName val="0"/>
          <c:showPercent val="0"/>
          <c:showBubbleSize val="0"/>
        </c:dLbls>
        <c:gapWidth val="50"/>
        <c:overlap val="100"/>
        <c:axId val="327322111"/>
        <c:axId val="337541839"/>
      </c:barChart>
      <c:catAx>
        <c:axId val="32732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541839"/>
        <c:crosses val="autoZero"/>
        <c:auto val="1"/>
        <c:lblAlgn val="ctr"/>
        <c:lblOffset val="100"/>
        <c:noMultiLvlLbl val="0"/>
      </c:catAx>
      <c:valAx>
        <c:axId val="33754183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real estate portfolio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322111"/>
        <c:crosses val="autoZero"/>
        <c:crossBetween val="between"/>
      </c:valAx>
      <c:spPr>
        <a:noFill/>
        <a:ln>
          <a:noFill/>
        </a:ln>
        <a:effectLst/>
      </c:spPr>
    </c:plotArea>
    <c:legend>
      <c:legendPos val="b"/>
      <c:layout>
        <c:manualLayout>
          <c:xMode val="edge"/>
          <c:yMode val="edge"/>
          <c:x val="0.40907566162818731"/>
          <c:y val="0.12033853406815968"/>
          <c:w val="0.18184867674362531"/>
          <c:h val="4.18874595696960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'Figure(19)'!$C$1:$D$1</c:f>
          <c:strCache>
            <c:ptCount val="2"/>
            <c:pt idx="0">
              <c:v>Figure(19)</c:v>
            </c:pt>
            <c:pt idx="1">
              <c:v>Current sector allocations to real estate, by investor domicile (weighted by total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9.1558721205731108E-2"/>
          <c:y val="0.20938336931877574"/>
          <c:w val="0.75214407114686732"/>
          <c:h val="0.6538015730274338"/>
        </c:manualLayout>
      </c:layout>
      <c:barChart>
        <c:barDir val="col"/>
        <c:grouping val="percentStacked"/>
        <c:varyColors val="0"/>
        <c:ser>
          <c:idx val="1"/>
          <c:order val="0"/>
          <c:tx>
            <c:strRef>
              <c:f>'Figure(19)'!$C$7</c:f>
              <c:strCache>
                <c:ptCount val="1"/>
                <c:pt idx="0">
                  <c:v>Office</c:v>
                </c:pt>
              </c:strCache>
            </c:strRef>
          </c:tx>
          <c:spPr>
            <a:solidFill>
              <a:srgbClr val="0033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'Figure(19)'!$D$7:$I$7</c15:sqref>
                  </c15:fullRef>
                </c:ext>
              </c:extLst>
              <c:f>('Figure(19)'!$D$7:$F$7,'Figure(19)'!$H$7:$I$7)</c:f>
              <c:numCache>
                <c:formatCode>0%</c:formatCode>
                <c:ptCount val="5"/>
                <c:pt idx="0">
                  <c:v>0.37916146555993557</c:v>
                </c:pt>
                <c:pt idx="1">
                  <c:v>0.37068788452100981</c:v>
                </c:pt>
                <c:pt idx="2">
                  <c:v>0.26447710876278424</c:v>
                </c:pt>
                <c:pt idx="3">
                  <c:v>0.3511858256246117</c:v>
                </c:pt>
                <c:pt idx="4">
                  <c:v>0.22978067159640331</c:v>
                </c:pt>
              </c:numCache>
            </c:numRef>
          </c:val>
          <c:extLst>
            <c:ext xmlns:c15="http://schemas.microsoft.com/office/drawing/2012/chart" uri="{02D57815-91ED-43cb-92C2-25804820EDAC}">
              <c15:categoryFilterExceptions>
                <c15:categoryFilterException>
                  <c15:sqref>'Figure(19)'!$G$7</c15:sqref>
                  <c15:dLbl>
                    <c:idx val="2"/>
                    <c:delete val="1"/>
                    <c:extLst>
                      <c:ext uri="{CE6537A1-D6FC-4f65-9D91-7224C49458BB}"/>
                      <c:ext xmlns:c16="http://schemas.microsoft.com/office/drawing/2014/chart" uri="{C3380CC4-5D6E-409C-BE32-E72D297353CC}">
                        <c16:uniqueId val="{00000000-C810-4F13-B57D-2AB8066D6A63}"/>
                      </c:ext>
                    </c:extLst>
                  </c15:dLbl>
                </c15:categoryFilterException>
              </c15:categoryFilterExceptions>
            </c:ext>
            <c:ext xmlns:c16="http://schemas.microsoft.com/office/drawing/2014/chart" uri="{C3380CC4-5D6E-409C-BE32-E72D297353CC}">
              <c16:uniqueId val="{0000000B-AD59-4665-9901-7593E850F365}"/>
            </c:ext>
          </c:extLst>
        </c:ser>
        <c:ser>
          <c:idx val="0"/>
          <c:order val="1"/>
          <c:tx>
            <c:strRef>
              <c:f>'Figure(19)'!$C$8</c:f>
              <c:strCache>
                <c:ptCount val="1"/>
                <c:pt idx="0">
                  <c:v>Retail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'Figure(19)'!$D$8:$I$8</c15:sqref>
                  </c15:fullRef>
                </c:ext>
              </c:extLst>
              <c:f>('Figure(19)'!$D$8:$F$8,'Figure(19)'!$H$8:$I$8)</c:f>
              <c:numCache>
                <c:formatCode>0%</c:formatCode>
                <c:ptCount val="5"/>
                <c:pt idx="0">
                  <c:v>0.25473264913298199</c:v>
                </c:pt>
                <c:pt idx="1">
                  <c:v>0.13668714130745904</c:v>
                </c:pt>
                <c:pt idx="2">
                  <c:v>0.13571348962455948</c:v>
                </c:pt>
                <c:pt idx="3">
                  <c:v>0.14614573734024983</c:v>
                </c:pt>
                <c:pt idx="4">
                  <c:v>9.3320845399675098E-2</c:v>
                </c:pt>
              </c:numCache>
            </c:numRef>
          </c:val>
          <c:extLst>
            <c:ext xmlns:c15="http://schemas.microsoft.com/office/drawing/2012/chart" uri="{02D57815-91ED-43cb-92C2-25804820EDAC}">
              <c15:categoryFilterExceptions>
                <c15:categoryFilterException>
                  <c15:sqref>'Figure(19)'!$G$8</c15:sqref>
                  <c15:dLbl>
                    <c:idx val="2"/>
                    <c:delete val="1"/>
                    <c:extLst>
                      <c:ext uri="{CE6537A1-D6FC-4f65-9D91-7224C49458BB}"/>
                      <c:ext xmlns:c16="http://schemas.microsoft.com/office/drawing/2014/chart" uri="{C3380CC4-5D6E-409C-BE32-E72D297353CC}">
                        <c16:uniqueId val="{00000001-C810-4F13-B57D-2AB8066D6A63}"/>
                      </c:ext>
                    </c:extLst>
                  </c15:dLbl>
                </c15:categoryFilterException>
              </c15:categoryFilterExceptions>
            </c:ext>
            <c:ext xmlns:c16="http://schemas.microsoft.com/office/drawing/2014/chart" uri="{C3380CC4-5D6E-409C-BE32-E72D297353CC}">
              <c16:uniqueId val="{0000000A-AD59-4665-9901-7593E850F365}"/>
            </c:ext>
          </c:extLst>
        </c:ser>
        <c:ser>
          <c:idx val="2"/>
          <c:order val="2"/>
          <c:tx>
            <c:strRef>
              <c:f>'Figure(19)'!$C$9</c:f>
              <c:strCache>
                <c:ptCount val="1"/>
                <c:pt idx="0">
                  <c:v>Industrial/logistics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'Figure(19)'!$D$9:$I$9</c15:sqref>
                  </c15:fullRef>
                </c:ext>
              </c:extLst>
              <c:f>('Figure(19)'!$D$9:$F$9,'Figure(19)'!$H$9:$I$9)</c:f>
              <c:numCache>
                <c:formatCode>0%</c:formatCode>
                <c:ptCount val="5"/>
                <c:pt idx="0">
                  <c:v>0.1618266759395145</c:v>
                </c:pt>
                <c:pt idx="1">
                  <c:v>0.10083627911269503</c:v>
                </c:pt>
                <c:pt idx="2">
                  <c:v>0.23284584028950991</c:v>
                </c:pt>
                <c:pt idx="3">
                  <c:v>0.13091842650838387</c:v>
                </c:pt>
                <c:pt idx="4">
                  <c:v>0.22277728879071451</c:v>
                </c:pt>
              </c:numCache>
            </c:numRef>
          </c:val>
          <c:extLst>
            <c:ext xmlns:c15="http://schemas.microsoft.com/office/drawing/2012/chart" uri="{02D57815-91ED-43cb-92C2-25804820EDAC}">
              <c15:categoryFilterExceptions>
                <c15:categoryFilterException>
                  <c15:sqref>'Figure(19)'!$G$9</c15:sqref>
                  <c15:dLbl>
                    <c:idx val="2"/>
                    <c:delete val="1"/>
                    <c:extLst>
                      <c:ext uri="{CE6537A1-D6FC-4f65-9D91-7224C49458BB}"/>
                      <c:ext xmlns:c16="http://schemas.microsoft.com/office/drawing/2014/chart" uri="{C3380CC4-5D6E-409C-BE32-E72D297353CC}">
                        <c16:uniqueId val="{00000002-C810-4F13-B57D-2AB8066D6A63}"/>
                      </c:ext>
                    </c:extLst>
                  </c15:dLbl>
                </c15:categoryFilterException>
              </c15:categoryFilterExceptions>
            </c:ext>
            <c:ext xmlns:c16="http://schemas.microsoft.com/office/drawing/2014/chart" uri="{C3380CC4-5D6E-409C-BE32-E72D297353CC}">
              <c16:uniqueId val="{0000000C-AD59-4665-9901-7593E850F365}"/>
            </c:ext>
          </c:extLst>
        </c:ser>
        <c:ser>
          <c:idx val="3"/>
          <c:order val="3"/>
          <c:tx>
            <c:strRef>
              <c:f>'Figure(19)'!$C$10</c:f>
              <c:strCache>
                <c:ptCount val="1"/>
                <c:pt idx="0">
                  <c:v>Residential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'Figure(19)'!$D$10:$I$10</c15:sqref>
                  </c15:fullRef>
                </c:ext>
              </c:extLst>
              <c:f>('Figure(19)'!$D$10:$F$10,'Figure(19)'!$H$10:$I$10)</c:f>
              <c:numCache>
                <c:formatCode>0%</c:formatCode>
                <c:ptCount val="5"/>
                <c:pt idx="0">
                  <c:v>0.13161013382916373</c:v>
                </c:pt>
                <c:pt idx="1">
                  <c:v>0.23504160103002472</c:v>
                </c:pt>
                <c:pt idx="2">
                  <c:v>0.23371761846081751</c:v>
                </c:pt>
                <c:pt idx="3">
                  <c:v>0.22634003916128323</c:v>
                </c:pt>
                <c:pt idx="4">
                  <c:v>0.16654965794291737</c:v>
                </c:pt>
              </c:numCache>
            </c:numRef>
          </c:val>
          <c:extLst>
            <c:ext xmlns:c15="http://schemas.microsoft.com/office/drawing/2012/chart" uri="{02D57815-91ED-43cb-92C2-25804820EDAC}">
              <c15:categoryFilterExceptions>
                <c15:categoryFilterException>
                  <c15:sqref>'Figure(19)'!$G$10</c15:sqref>
                  <c15:dLbl>
                    <c:idx val="2"/>
                    <c:delete val="1"/>
                    <c:extLst>
                      <c:ext uri="{CE6537A1-D6FC-4f65-9D91-7224C49458BB}"/>
                      <c:ext xmlns:c16="http://schemas.microsoft.com/office/drawing/2014/chart" uri="{C3380CC4-5D6E-409C-BE32-E72D297353CC}">
                        <c16:uniqueId val="{00000003-C810-4F13-B57D-2AB8066D6A63}"/>
                      </c:ext>
                    </c:extLst>
                  </c15:dLbl>
                </c15:categoryFilterException>
              </c15:categoryFilterExceptions>
            </c:ext>
            <c:ext xmlns:c16="http://schemas.microsoft.com/office/drawing/2014/chart" uri="{C3380CC4-5D6E-409C-BE32-E72D297353CC}">
              <c16:uniqueId val="{0000000D-AD59-4665-9901-7593E850F365}"/>
            </c:ext>
          </c:extLst>
        </c:ser>
        <c:ser>
          <c:idx val="4"/>
          <c:order val="4"/>
          <c:tx>
            <c:strRef>
              <c:f>'Figure(19)'!$C$11</c:f>
              <c:strCache>
                <c:ptCount val="1"/>
                <c:pt idx="0">
                  <c:v>Healthcare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'Figure(19)'!$D$11:$I$11</c15:sqref>
                  </c15:fullRef>
                </c:ext>
              </c:extLst>
              <c:f>('Figure(19)'!$D$11:$F$11,'Figure(19)'!$H$11:$I$11)</c:f>
              <c:numCache>
                <c:formatCode>0%</c:formatCode>
                <c:ptCount val="5"/>
                <c:pt idx="0">
                  <c:v>5.5578097180845826E-3</c:v>
                </c:pt>
                <c:pt idx="1">
                  <c:v>2.078262517261905E-2</c:v>
                </c:pt>
                <c:pt idx="2">
                  <c:v>1.4053858359730366E-2</c:v>
                </c:pt>
                <c:pt idx="3">
                  <c:v>1.8259465680935449E-2</c:v>
                </c:pt>
                <c:pt idx="4">
                  <c:v>1.8054338555464591E-2</c:v>
                </c:pt>
              </c:numCache>
            </c:numRef>
          </c:val>
          <c:extLst>
            <c:ext xmlns:c15="http://schemas.microsoft.com/office/drawing/2012/chart" uri="{02D57815-91ED-43cb-92C2-25804820EDAC}">
              <c15:categoryFilterExceptions>
                <c15:categoryFilterException>
                  <c15:sqref>'Figure(19)'!$G$11</c15:sqref>
                  <c15:dLbl>
                    <c:idx val="2"/>
                    <c:delete val="1"/>
                    <c:extLst>
                      <c:ext uri="{CE6537A1-D6FC-4f65-9D91-7224C49458BB}"/>
                      <c:ext xmlns:c16="http://schemas.microsoft.com/office/drawing/2014/chart" uri="{C3380CC4-5D6E-409C-BE32-E72D297353CC}">
                        <c16:uniqueId val="{00000004-C810-4F13-B57D-2AB8066D6A63}"/>
                      </c:ext>
                    </c:extLst>
                  </c15:dLbl>
                </c15:categoryFilterException>
              </c15:categoryFilterExceptions>
            </c:ext>
            <c:ext xmlns:c16="http://schemas.microsoft.com/office/drawing/2014/chart" uri="{C3380CC4-5D6E-409C-BE32-E72D297353CC}">
              <c16:uniqueId val="{0000000E-AD59-4665-9901-7593E850F365}"/>
            </c:ext>
          </c:extLst>
        </c:ser>
        <c:ser>
          <c:idx val="5"/>
          <c:order val="5"/>
          <c:tx>
            <c:strRef>
              <c:f>'Figure(19)'!$C$12</c:f>
              <c:strCache>
                <c:ptCount val="1"/>
                <c:pt idx="0">
                  <c:v>Student accommodation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'Figure(19)'!$D$12:$I$12</c15:sqref>
                  </c15:fullRef>
                </c:ext>
              </c:extLst>
              <c:f>('Figure(19)'!$D$12:$F$12,'Figure(19)'!$H$12:$I$12)</c:f>
              <c:numCache>
                <c:formatCode>0%</c:formatCode>
                <c:ptCount val="5"/>
                <c:pt idx="0">
                  <c:v>0</c:v>
                </c:pt>
                <c:pt idx="1">
                  <c:v>1.8160670942350035E-2</c:v>
                </c:pt>
                <c:pt idx="2">
                  <c:v>1.1594104427199693E-2</c:v>
                </c:pt>
                <c:pt idx="3">
                  <c:v>1.5428506749340818E-2</c:v>
                </c:pt>
                <c:pt idx="4">
                  <c:v>2.6605097340826021E-2</c:v>
                </c:pt>
              </c:numCache>
            </c:numRef>
          </c:val>
          <c:extLst>
            <c:ext xmlns:c15="http://schemas.microsoft.com/office/drawing/2012/chart" uri="{02D57815-91ED-43cb-92C2-25804820EDAC}">
              <c15:categoryFilterExceptions>
                <c15:categoryFilterException>
                  <c15:sqref>'Figure(19)'!$G$12</c15:sqref>
                  <c15:dLbl>
                    <c:idx val="2"/>
                    <c:delete val="1"/>
                    <c:extLst>
                      <c:ext uri="{CE6537A1-D6FC-4f65-9D91-7224C49458BB}"/>
                      <c:ext xmlns:c16="http://schemas.microsoft.com/office/drawing/2014/chart" uri="{C3380CC4-5D6E-409C-BE32-E72D297353CC}">
                        <c16:uniqueId val="{00000005-C810-4F13-B57D-2AB8066D6A63}"/>
                      </c:ext>
                    </c:extLst>
                  </c15:dLbl>
                </c15:categoryFilterException>
              </c15:categoryFilterExceptions>
            </c:ext>
            <c:ext xmlns:c16="http://schemas.microsoft.com/office/drawing/2014/chart" uri="{C3380CC4-5D6E-409C-BE32-E72D297353CC}">
              <c16:uniqueId val="{0000000F-AD59-4665-9901-7593E850F365}"/>
            </c:ext>
          </c:extLst>
        </c:ser>
        <c:ser>
          <c:idx val="6"/>
          <c:order val="6"/>
          <c:tx>
            <c:strRef>
              <c:f>'Figure(19)'!$C$13</c:f>
              <c:strCache>
                <c:ptCount val="1"/>
                <c:pt idx="0">
                  <c:v>Other</c:v>
                </c:pt>
              </c:strCache>
            </c:strRef>
          </c:tx>
          <c:spPr>
            <a:solidFill>
              <a:srgbClr val="2AD2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'Figure(19)'!$D$5:$I$6</c15:sqref>
                  </c15:fullRef>
                </c:ext>
              </c:extLst>
              <c:f>'Figure(19)'!$D$5:$I$6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'Figure(19)'!$D$13:$I$13</c15:sqref>
                  </c15:fullRef>
                </c:ext>
              </c:extLst>
              <c:f>('Figure(19)'!$D$13:$F$13,'Figure(19)'!$H$13:$I$13)</c:f>
              <c:numCache>
                <c:formatCode>0%</c:formatCode>
                <c:ptCount val="5"/>
                <c:pt idx="0">
                  <c:v>6.7111265820319163E-2</c:v>
                </c:pt>
                <c:pt idx="1">
                  <c:v>0.11780379791384235</c:v>
                </c:pt>
                <c:pt idx="2">
                  <c:v>0.10759798007539867</c:v>
                </c:pt>
                <c:pt idx="3">
                  <c:v>0.11172199893519494</c:v>
                </c:pt>
                <c:pt idx="4">
                  <c:v>0.2429121003739991</c:v>
                </c:pt>
              </c:numCache>
            </c:numRef>
          </c:val>
          <c:extLst>
            <c:ext xmlns:c15="http://schemas.microsoft.com/office/drawing/2012/chart" uri="{02D57815-91ED-43cb-92C2-25804820EDAC}">
              <c15:categoryFilterExceptions>
                <c15:categoryFilterException>
                  <c15:sqref>'Figure(19)'!$G$13</c15:sqref>
                  <c15:dLbl>
                    <c:idx val="2"/>
                    <c:delete val="1"/>
                    <c:extLst>
                      <c:ext uri="{CE6537A1-D6FC-4f65-9D91-7224C49458BB}"/>
                      <c:ext xmlns:c16="http://schemas.microsoft.com/office/drawing/2014/chart" uri="{C3380CC4-5D6E-409C-BE32-E72D297353CC}">
                        <c16:uniqueId val="{00000006-C810-4F13-B57D-2AB8066D6A63}"/>
                      </c:ext>
                    </c:extLst>
                  </c15:dLbl>
                </c15:categoryFilterException>
              </c15:categoryFilterExceptions>
            </c:ext>
            <c:ext xmlns:c16="http://schemas.microsoft.com/office/drawing/2014/chart" uri="{C3380CC4-5D6E-409C-BE32-E72D297353CC}">
              <c16:uniqueId val="{00000010-AD59-4665-9901-7593E850F365}"/>
            </c:ext>
          </c:extLst>
        </c:ser>
        <c:dLbls>
          <c:dLblPos val="ctr"/>
          <c:showLegendKey val="0"/>
          <c:showVal val="1"/>
          <c:showCatName val="0"/>
          <c:showSerName val="0"/>
          <c:showPercent val="0"/>
          <c:showBubbleSize val="0"/>
        </c:dLbls>
        <c:gapWidth val="50"/>
        <c:overlap val="100"/>
        <c:axId val="518021951"/>
        <c:axId val="337609663"/>
      </c:barChart>
      <c:catAx>
        <c:axId val="51802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609663"/>
        <c:crosses val="autoZero"/>
        <c:auto val="1"/>
        <c:lblAlgn val="ctr"/>
        <c:lblOffset val="100"/>
        <c:noMultiLvlLbl val="0"/>
      </c:catAx>
      <c:valAx>
        <c:axId val="33760966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21951"/>
        <c:crosses val="autoZero"/>
        <c:crossBetween val="between"/>
      </c:valAx>
      <c:spPr>
        <a:noFill/>
        <a:ln>
          <a:noFill/>
        </a:ln>
        <a:effectLst/>
      </c:spPr>
    </c:plotArea>
    <c:legend>
      <c:legendPos val="t"/>
      <c:layout>
        <c:manualLayout>
          <c:xMode val="edge"/>
          <c:yMode val="edge"/>
          <c:x val="0.23145956949021276"/>
          <c:y val="0.10774508417669135"/>
          <c:w val="0.53251140004056741"/>
          <c:h val="3.64858426630329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'Figure(20)'!$C$1:$D$1</c:f>
          <c:strCache>
            <c:ptCount val="2"/>
            <c:pt idx="0">
              <c:v>Figure(20)</c:v>
            </c:pt>
            <c:pt idx="1">
              <c:v>Current sector allocations to real estate, by investor type (weighted by total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9.2858220870916733E-2"/>
          <c:y val="0.18644131102740655"/>
          <c:w val="0.78351757725880178"/>
          <c:h val="0.70328903277470523"/>
        </c:manualLayout>
      </c:layout>
      <c:barChart>
        <c:barDir val="col"/>
        <c:grouping val="percentStacked"/>
        <c:varyColors val="0"/>
        <c:ser>
          <c:idx val="1"/>
          <c:order val="0"/>
          <c:tx>
            <c:strRef>
              <c:f>'Figure(20)'!$C$7</c:f>
              <c:strCache>
                <c:ptCount val="1"/>
                <c:pt idx="0">
                  <c:v>Office</c:v>
                </c:pt>
              </c:strCache>
            </c:strRef>
          </c:tx>
          <c:spPr>
            <a:solidFill>
              <a:srgbClr val="0033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'Figure(20)'!$D$7:$K$7</c:f>
              <c:numCache>
                <c:formatCode>0%</c:formatCode>
                <c:ptCount val="8"/>
                <c:pt idx="0">
                  <c:v>0.7858294815412683</c:v>
                </c:pt>
                <c:pt idx="1">
                  <c:v>0.55184371988715131</c:v>
                </c:pt>
                <c:pt idx="2">
                  <c:v>0.46135283640405106</c:v>
                </c:pt>
                <c:pt idx="3">
                  <c:v>0.4213417800299557</c:v>
                </c:pt>
                <c:pt idx="4">
                  <c:v>0.35120000000000001</c:v>
                </c:pt>
                <c:pt idx="5">
                  <c:v>0.29478124691821878</c:v>
                </c:pt>
                <c:pt idx="6">
                  <c:v>0.26290000000000002</c:v>
                </c:pt>
                <c:pt idx="7">
                  <c:v>0.22978067159640336</c:v>
                </c:pt>
              </c:numCache>
            </c:numRef>
          </c:val>
          <c:extLst>
            <c:ext xmlns:c16="http://schemas.microsoft.com/office/drawing/2014/chart" uri="{C3380CC4-5D6E-409C-BE32-E72D297353CC}">
              <c16:uniqueId val="{00000003-E1BD-4098-9841-FD4AEF43831E}"/>
            </c:ext>
          </c:extLst>
        </c:ser>
        <c:ser>
          <c:idx val="0"/>
          <c:order val="1"/>
          <c:tx>
            <c:strRef>
              <c:f>'Figure(20)'!$C$8</c:f>
              <c:strCache>
                <c:ptCount val="1"/>
                <c:pt idx="0">
                  <c:v>Retail</c:v>
                </c:pt>
              </c:strCache>
            </c:strRef>
          </c:tx>
          <c:spPr>
            <a:solidFill>
              <a:srgbClr val="59CB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'Figure(20)'!$D$8:$K$8</c:f>
              <c:numCache>
                <c:formatCode>0%</c:formatCode>
                <c:ptCount val="8"/>
                <c:pt idx="0">
                  <c:v>7.1854633152121677E-2</c:v>
                </c:pt>
                <c:pt idx="1">
                  <c:v>5.4956351229633681E-2</c:v>
                </c:pt>
                <c:pt idx="2">
                  <c:v>0.3765824609749101</c:v>
                </c:pt>
                <c:pt idx="3">
                  <c:v>0.13419182491130199</c:v>
                </c:pt>
                <c:pt idx="4">
                  <c:v>0.14610000000000001</c:v>
                </c:pt>
                <c:pt idx="5">
                  <c:v>0.31438092415349134</c:v>
                </c:pt>
                <c:pt idx="6">
                  <c:v>0.15670000000000001</c:v>
                </c:pt>
                <c:pt idx="7">
                  <c:v>9.3320845399675112E-2</c:v>
                </c:pt>
              </c:numCache>
            </c:numRef>
          </c:val>
          <c:extLst>
            <c:ext xmlns:c16="http://schemas.microsoft.com/office/drawing/2014/chart" uri="{C3380CC4-5D6E-409C-BE32-E72D297353CC}">
              <c16:uniqueId val="{00000001-E1BD-4098-9841-FD4AEF43831E}"/>
            </c:ext>
          </c:extLst>
        </c:ser>
        <c:ser>
          <c:idx val="2"/>
          <c:order val="2"/>
          <c:tx>
            <c:strRef>
              <c:f>'Figure(20)'!$C$9</c:f>
              <c:strCache>
                <c:ptCount val="1"/>
                <c:pt idx="0">
                  <c:v>Industrial/logistics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'Figure(20)'!$D$9:$K$9</c:f>
              <c:numCache>
                <c:formatCode>0%</c:formatCode>
                <c:ptCount val="8"/>
                <c:pt idx="0">
                  <c:v>1.0642666105394471E-2</c:v>
                </c:pt>
                <c:pt idx="1">
                  <c:v>2.1420258700953448E-3</c:v>
                </c:pt>
                <c:pt idx="2">
                  <c:v>0</c:v>
                </c:pt>
                <c:pt idx="3">
                  <c:v>8.465865156075332E-2</c:v>
                </c:pt>
                <c:pt idx="4">
                  <c:v>0.13089999999999999</c:v>
                </c:pt>
                <c:pt idx="5">
                  <c:v>0.14946147865938883</c:v>
                </c:pt>
                <c:pt idx="6">
                  <c:v>0.18729999999999999</c:v>
                </c:pt>
                <c:pt idx="7">
                  <c:v>0.22277728879071454</c:v>
                </c:pt>
              </c:numCache>
            </c:numRef>
          </c:val>
          <c:extLst>
            <c:ext xmlns:c16="http://schemas.microsoft.com/office/drawing/2014/chart" uri="{C3380CC4-5D6E-409C-BE32-E72D297353CC}">
              <c16:uniqueId val="{00000005-E1BD-4098-9841-FD4AEF43831E}"/>
            </c:ext>
          </c:extLst>
        </c:ser>
        <c:ser>
          <c:idx val="3"/>
          <c:order val="3"/>
          <c:tx>
            <c:strRef>
              <c:f>'Figure(20)'!$C$10</c:f>
              <c:strCache>
                <c:ptCount val="1"/>
                <c:pt idx="0">
                  <c:v>Residential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'Figure(20)'!$D$10:$K$10</c:f>
              <c:numCache>
                <c:formatCode>0%</c:formatCode>
                <c:ptCount val="8"/>
                <c:pt idx="0">
                  <c:v>3.0510250927599774E-2</c:v>
                </c:pt>
                <c:pt idx="1">
                  <c:v>0.24835709503817005</c:v>
                </c:pt>
                <c:pt idx="2">
                  <c:v>0.10995089180874394</c:v>
                </c:pt>
                <c:pt idx="3">
                  <c:v>0.1972158314934771</c:v>
                </c:pt>
                <c:pt idx="4">
                  <c:v>0.2263</c:v>
                </c:pt>
                <c:pt idx="5">
                  <c:v>0.13048224036769407</c:v>
                </c:pt>
                <c:pt idx="6">
                  <c:v>0.2596</c:v>
                </c:pt>
                <c:pt idx="7">
                  <c:v>0.1665496579429174</c:v>
                </c:pt>
              </c:numCache>
            </c:numRef>
          </c:val>
          <c:extLst>
            <c:ext xmlns:c16="http://schemas.microsoft.com/office/drawing/2014/chart" uri="{C3380CC4-5D6E-409C-BE32-E72D297353CC}">
              <c16:uniqueId val="{0000000F-E1BD-4098-9841-FD4AEF43831E}"/>
            </c:ext>
          </c:extLst>
        </c:ser>
        <c:ser>
          <c:idx val="4"/>
          <c:order val="4"/>
          <c:tx>
            <c:strRef>
              <c:f>'Figure(20)'!$C$11</c:f>
              <c:strCache>
                <c:ptCount val="1"/>
                <c:pt idx="0">
                  <c:v>Healthcare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'Figure(20)'!$D$11:$K$11</c:f>
              <c:numCache>
                <c:formatCode>0%</c:formatCode>
                <c:ptCount val="8"/>
                <c:pt idx="0">
                  <c:v>1.0401221907136287E-2</c:v>
                </c:pt>
                <c:pt idx="1">
                  <c:v>1.7069268652322278E-2</c:v>
                </c:pt>
                <c:pt idx="2">
                  <c:v>0</c:v>
                </c:pt>
                <c:pt idx="3">
                  <c:v>1.476248070455323E-2</c:v>
                </c:pt>
                <c:pt idx="4">
                  <c:v>1.83E-2</c:v>
                </c:pt>
                <c:pt idx="5">
                  <c:v>0</c:v>
                </c:pt>
                <c:pt idx="6">
                  <c:v>2.1600000000000001E-2</c:v>
                </c:pt>
                <c:pt idx="7">
                  <c:v>1.8054338555464591E-2</c:v>
                </c:pt>
              </c:numCache>
            </c:numRef>
          </c:val>
          <c:extLst>
            <c:ext xmlns:c16="http://schemas.microsoft.com/office/drawing/2014/chart" uri="{C3380CC4-5D6E-409C-BE32-E72D297353CC}">
              <c16:uniqueId val="{00000010-E1BD-4098-9841-FD4AEF43831E}"/>
            </c:ext>
          </c:extLst>
        </c:ser>
        <c:ser>
          <c:idx val="5"/>
          <c:order val="5"/>
          <c:tx>
            <c:strRef>
              <c:f>'Figure(20)'!$C$12</c:f>
              <c:strCache>
                <c:ptCount val="1"/>
                <c:pt idx="0">
                  <c:v>Student accommodation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'Figure(20)'!$D$12:$K$12</c:f>
              <c:numCache>
                <c:formatCode>0%</c:formatCode>
                <c:ptCount val="8"/>
                <c:pt idx="0">
                  <c:v>2.4269517783318002E-3</c:v>
                </c:pt>
                <c:pt idx="1">
                  <c:v>6.6938308440479526E-5</c:v>
                </c:pt>
                <c:pt idx="2">
                  <c:v>0</c:v>
                </c:pt>
                <c:pt idx="3">
                  <c:v>2.1902720505471963E-2</c:v>
                </c:pt>
                <c:pt idx="4">
                  <c:v>1.54E-2</c:v>
                </c:pt>
                <c:pt idx="5">
                  <c:v>0</c:v>
                </c:pt>
                <c:pt idx="6">
                  <c:v>8.8999999999999999E-3</c:v>
                </c:pt>
                <c:pt idx="7">
                  <c:v>2.6605097340826025E-2</c:v>
                </c:pt>
              </c:numCache>
            </c:numRef>
          </c:val>
          <c:extLst>
            <c:ext xmlns:c16="http://schemas.microsoft.com/office/drawing/2014/chart" uri="{C3380CC4-5D6E-409C-BE32-E72D297353CC}">
              <c16:uniqueId val="{00000011-E1BD-4098-9841-FD4AEF43831E}"/>
            </c:ext>
          </c:extLst>
        </c:ser>
        <c:ser>
          <c:idx val="6"/>
          <c:order val="6"/>
          <c:tx>
            <c:strRef>
              <c:f>'Figure(20)'!$C$13</c:f>
              <c:strCache>
                <c:ptCount val="1"/>
                <c:pt idx="0">
                  <c:v>Other</c:v>
                </c:pt>
              </c:strCache>
            </c:strRef>
          </c:tx>
          <c:spPr>
            <a:solidFill>
              <a:srgbClr val="2AD2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'Figure(20)'!$D$6:$K$6</c:f>
              <c:strCache>
                <c:ptCount val="8"/>
                <c:pt idx="0">
                  <c:v>Foundation (4)</c:v>
                </c:pt>
                <c:pt idx="1">
                  <c:v>Family Office (6)</c:v>
                </c:pt>
                <c:pt idx="2">
                  <c:v>Corporation (4)</c:v>
                </c:pt>
                <c:pt idx="3">
                  <c:v>Insurance Company (15)</c:v>
                </c:pt>
                <c:pt idx="4">
                  <c:v>All investors (86)</c:v>
                </c:pt>
                <c:pt idx="5">
                  <c:v>Government Institution and SWF (3)</c:v>
                </c:pt>
                <c:pt idx="6">
                  <c:v>Pension Fund (45)</c:v>
                </c:pt>
                <c:pt idx="7">
                  <c:v>Funds of funds (7)</c:v>
                </c:pt>
              </c:strCache>
            </c:strRef>
          </c:cat>
          <c:val>
            <c:numRef>
              <c:f>'Figure(20)'!$D$13:$K$13</c:f>
              <c:numCache>
                <c:formatCode>0%</c:formatCode>
                <c:ptCount val="8"/>
                <c:pt idx="0">
                  <c:v>8.8334794588147789E-2</c:v>
                </c:pt>
                <c:pt idx="1">
                  <c:v>0.12556460101418679</c:v>
                </c:pt>
                <c:pt idx="2">
                  <c:v>5.2113810812294881E-2</c:v>
                </c:pt>
                <c:pt idx="3">
                  <c:v>0.12592671079448653</c:v>
                </c:pt>
                <c:pt idx="4">
                  <c:v>0.11169999999999999</c:v>
                </c:pt>
                <c:pt idx="5">
                  <c:v>0.11089410990120686</c:v>
                </c:pt>
                <c:pt idx="6">
                  <c:v>0.10299999999999999</c:v>
                </c:pt>
                <c:pt idx="7">
                  <c:v>0.24291210037399913</c:v>
                </c:pt>
              </c:numCache>
            </c:numRef>
          </c:val>
          <c:extLst>
            <c:ext xmlns:c16="http://schemas.microsoft.com/office/drawing/2014/chart" uri="{C3380CC4-5D6E-409C-BE32-E72D297353CC}">
              <c16:uniqueId val="{00000012-E1BD-4098-9841-FD4AEF43831E}"/>
            </c:ext>
          </c:extLst>
        </c:ser>
        <c:dLbls>
          <c:dLblPos val="ctr"/>
          <c:showLegendKey val="0"/>
          <c:showVal val="1"/>
          <c:showCatName val="0"/>
          <c:showSerName val="0"/>
          <c:showPercent val="0"/>
          <c:showBubbleSize val="0"/>
        </c:dLbls>
        <c:gapWidth val="50"/>
        <c:overlap val="100"/>
        <c:axId val="518021951"/>
        <c:axId val="337609663"/>
      </c:barChart>
      <c:catAx>
        <c:axId val="51802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609663"/>
        <c:crosses val="autoZero"/>
        <c:auto val="1"/>
        <c:lblAlgn val="ctr"/>
        <c:lblOffset val="100"/>
        <c:noMultiLvlLbl val="0"/>
      </c:catAx>
      <c:valAx>
        <c:axId val="33760966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21951"/>
        <c:crosses val="autoZero"/>
        <c:crossBetween val="between"/>
      </c:valAx>
      <c:spPr>
        <a:noFill/>
        <a:ln>
          <a:noFill/>
        </a:ln>
        <a:effectLst/>
      </c:spPr>
    </c:plotArea>
    <c:legend>
      <c:legendPos val="t"/>
      <c:layout>
        <c:manualLayout>
          <c:xMode val="edge"/>
          <c:yMode val="edge"/>
          <c:x val="0.19752103528123002"/>
          <c:y val="0.10695797834718306"/>
          <c:w val="0.63480677379996198"/>
          <c:h val="4.29407448803128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'Figure(21)'!$C$1:$D$1</c:f>
          <c:strCache>
            <c:ptCount val="2"/>
            <c:pt idx="0">
              <c:v>Figure(21)</c:v>
            </c:pt>
            <c:pt idx="1">
              <c:v>Current vehicle allocations to real estate by investor type (weighted by total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9.1558734129588634E-2"/>
          <c:y val="0.17395304202339729"/>
          <c:w val="0.7551941526278857"/>
          <c:h val="0.71209868521800834"/>
        </c:manualLayout>
      </c:layout>
      <c:barChart>
        <c:barDir val="col"/>
        <c:grouping val="percentStacked"/>
        <c:varyColors val="0"/>
        <c:ser>
          <c:idx val="0"/>
          <c:order val="0"/>
          <c:tx>
            <c:strRef>
              <c:f>'Figure(21)'!$C$7</c:f>
              <c:strCache>
                <c:ptCount val="1"/>
                <c:pt idx="0">
                  <c:v>Open end non listed real estate funds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'Figure(21)'!$D$7:$I$7</c15:sqref>
                  </c15:fullRef>
                </c:ext>
              </c:extLst>
              <c:f>('Figure(21)'!$D$7:$F$7,'Figure(21)'!$H$7:$I$7)</c:f>
              <c:numCache>
                <c:formatCode>0%</c:formatCode>
                <c:ptCount val="5"/>
                <c:pt idx="0">
                  <c:v>0.26628231337981101</c:v>
                </c:pt>
                <c:pt idx="1">
                  <c:v>0.17497199087511042</c:v>
                </c:pt>
                <c:pt idx="2">
                  <c:v>9.1559268178054876E-2</c:v>
                </c:pt>
                <c:pt idx="3">
                  <c:v>0.16756864812594352</c:v>
                </c:pt>
                <c:pt idx="4">
                  <c:v>0.52903700159269207</c:v>
                </c:pt>
              </c:numCache>
            </c:numRef>
          </c:val>
          <c:extLst>
            <c:ext xmlns:c16="http://schemas.microsoft.com/office/drawing/2014/chart" uri="{C3380CC4-5D6E-409C-BE32-E72D297353CC}">
              <c16:uniqueId val="{00000000-D1F5-4160-9871-B6FFDA36BA6F}"/>
            </c:ext>
          </c:extLst>
        </c:ser>
        <c:ser>
          <c:idx val="1"/>
          <c:order val="1"/>
          <c:tx>
            <c:strRef>
              <c:f>'Figure(21)'!$C$8</c:f>
              <c:strCache>
                <c:ptCount val="1"/>
                <c:pt idx="0">
                  <c:v>Closed end non listed real estate funds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'Figure(21)'!$D$8:$I$8</c15:sqref>
                  </c15:fullRef>
                </c:ext>
              </c:extLst>
              <c:f>('Figure(21)'!$D$8:$F$8,'Figure(21)'!$H$8:$I$8)</c:f>
              <c:numCache>
                <c:formatCode>0%</c:formatCode>
                <c:ptCount val="5"/>
                <c:pt idx="0">
                  <c:v>0.13528424055488489</c:v>
                </c:pt>
                <c:pt idx="1">
                  <c:v>8.9724212426966113E-2</c:v>
                </c:pt>
                <c:pt idx="2">
                  <c:v>0.14671820292047683</c:v>
                </c:pt>
                <c:pt idx="3">
                  <c:v>0.10296452132282087</c:v>
                </c:pt>
                <c:pt idx="4">
                  <c:v>0.20979339285322285</c:v>
                </c:pt>
              </c:numCache>
            </c:numRef>
          </c:val>
          <c:extLst>
            <c:ext xmlns:c16="http://schemas.microsoft.com/office/drawing/2014/chart" uri="{C3380CC4-5D6E-409C-BE32-E72D297353CC}">
              <c16:uniqueId val="{00000001-D1F5-4160-9871-B6FFDA36BA6F}"/>
            </c:ext>
          </c:extLst>
        </c:ser>
        <c:ser>
          <c:idx val="2"/>
          <c:order val="2"/>
          <c:tx>
            <c:strRef>
              <c:f>'Figure(21)'!$C$9</c:f>
              <c:strCache>
                <c:ptCount val="1"/>
                <c:pt idx="0">
                  <c:v>Separate accounts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'Figure(21)'!$D$9:$I$9</c15:sqref>
                  </c15:fullRef>
                </c:ext>
              </c:extLst>
              <c:f>('Figure(21)'!$D$9:$F$9,'Figure(21)'!$H$9:$I$9)</c:f>
              <c:numCache>
                <c:formatCode>0%</c:formatCode>
                <c:ptCount val="5"/>
                <c:pt idx="0">
                  <c:v>0.10347868567897064</c:v>
                </c:pt>
                <c:pt idx="1">
                  <c:v>0.17606485034306923</c:v>
                </c:pt>
                <c:pt idx="2">
                  <c:v>0.509609193648493</c:v>
                </c:pt>
                <c:pt idx="3">
                  <c:v>0.22784086590930064</c:v>
                </c:pt>
                <c:pt idx="4">
                  <c:v>0.14771541155120274</c:v>
                </c:pt>
              </c:numCache>
            </c:numRef>
          </c:val>
          <c:extLst>
            <c:ext xmlns:c16="http://schemas.microsoft.com/office/drawing/2014/chart" uri="{C3380CC4-5D6E-409C-BE32-E72D297353CC}">
              <c16:uniqueId val="{00000002-D1F5-4160-9871-B6FFDA36BA6F}"/>
            </c:ext>
          </c:extLst>
        </c:ser>
        <c:ser>
          <c:idx val="3"/>
          <c:order val="3"/>
          <c:tx>
            <c:strRef>
              <c:f>'Figure(21)'!$C$10</c:f>
              <c:strCache>
                <c:ptCount val="1"/>
                <c:pt idx="0">
                  <c:v>Joint ventures and club deals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'Figure(21)'!$D$10:$I$10</c15:sqref>
                  </c15:fullRef>
                </c:ext>
              </c:extLst>
              <c:f>('Figure(21)'!$D$10:$F$10,'Figure(21)'!$H$10:$I$10)</c:f>
              <c:numCache>
                <c:formatCode>0%</c:formatCode>
                <c:ptCount val="5"/>
                <c:pt idx="0">
                  <c:v>9.9719705191430322E-2</c:v>
                </c:pt>
                <c:pt idx="1">
                  <c:v>0.11588624198996024</c:v>
                </c:pt>
                <c:pt idx="2">
                  <c:v>3.2249352971080433E-2</c:v>
                </c:pt>
                <c:pt idx="3">
                  <c:v>0.10029850962022042</c:v>
                </c:pt>
                <c:pt idx="4">
                  <c:v>7.5141821879068579E-2</c:v>
                </c:pt>
              </c:numCache>
            </c:numRef>
          </c:val>
          <c:extLst>
            <c:ext xmlns:c15="http://schemas.microsoft.com/office/drawing/2012/chart" uri="{02D57815-91ED-43cb-92C2-25804820EDAC}">
              <c15:categoryFilterExceptions>
                <c15:categoryFilterException>
                  <c15:sqref>'Figure(21)'!$G$10</c15:sqref>
                  <c15:dLbl>
                    <c:idx val="2"/>
                    <c:delete val="1"/>
                    <c:extLst>
                      <c:ext uri="{CE6537A1-D6FC-4f65-9D91-7224C49458BB}"/>
                      <c:ext xmlns:c16="http://schemas.microsoft.com/office/drawing/2014/chart" uri="{C3380CC4-5D6E-409C-BE32-E72D297353CC}">
                        <c16:uniqueId val="{00000000-0ECC-46EC-B10D-7C6B831973FA}"/>
                      </c:ext>
                    </c:extLst>
                  </c15:dLbl>
                </c15:categoryFilterException>
              </c15:categoryFilterExceptions>
            </c:ext>
            <c:ext xmlns:c16="http://schemas.microsoft.com/office/drawing/2014/chart" uri="{C3380CC4-5D6E-409C-BE32-E72D297353CC}">
              <c16:uniqueId val="{00000001-F07C-4E6F-B027-60AD58DD6085}"/>
            </c:ext>
          </c:extLst>
        </c:ser>
        <c:ser>
          <c:idx val="4"/>
          <c:order val="4"/>
          <c:tx>
            <c:strRef>
              <c:f>'Figure(21)'!$C$11</c:f>
              <c:strCache>
                <c:ptCount val="1"/>
                <c:pt idx="0">
                  <c:v>Funds of funds (II only)</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'Figure(21)'!$D$11:$I$11</c15:sqref>
                  </c15:fullRef>
                </c:ext>
              </c:extLst>
              <c:f>('Figure(21)'!$D$11:$F$11,'Figure(21)'!$H$11:$I$11)</c:f>
              <c:numCache>
                <c:formatCode>0%</c:formatCode>
                <c:ptCount val="5"/>
                <c:pt idx="0">
                  <c:v>2.4141650099699847E-3</c:v>
                </c:pt>
                <c:pt idx="1">
                  <c:v>4.9586241282344623E-4</c:v>
                </c:pt>
                <c:pt idx="2">
                  <c:v>6.3329139079261665E-3</c:v>
                </c:pt>
                <c:pt idx="3">
                  <c:v>1.643614699703646E-3</c:v>
                </c:pt>
                <c:pt idx="4">
                  <c:v>0</c:v>
                </c:pt>
              </c:numCache>
            </c:numRef>
          </c:val>
          <c:extLst>
            <c:ext xmlns:c15="http://schemas.microsoft.com/office/drawing/2012/chart" uri="{02D57815-91ED-43cb-92C2-25804820EDAC}">
              <c15:categoryFilterExceptions>
                <c15:categoryFilterException>
                  <c15:sqref>'Figure(21)'!$G$11</c15:sqref>
                  <c15:dLbl>
                    <c:idx val="2"/>
                    <c:delete val="1"/>
                    <c:extLst>
                      <c:ext uri="{CE6537A1-D6FC-4f65-9D91-7224C49458BB}"/>
                      <c:ext xmlns:c16="http://schemas.microsoft.com/office/drawing/2014/chart" uri="{C3380CC4-5D6E-409C-BE32-E72D297353CC}">
                        <c16:uniqueId val="{00000001-0ECC-46EC-B10D-7C6B831973FA}"/>
                      </c:ext>
                    </c:extLst>
                  </c15:dLbl>
                </c15:categoryFilterException>
              </c15:categoryFilterExceptions>
            </c:ext>
            <c:ext xmlns:c16="http://schemas.microsoft.com/office/drawing/2014/chart" uri="{C3380CC4-5D6E-409C-BE32-E72D297353CC}">
              <c16:uniqueId val="{00000002-F07C-4E6F-B027-60AD58DD6085}"/>
            </c:ext>
          </c:extLst>
        </c:ser>
        <c:ser>
          <c:idx val="5"/>
          <c:order val="5"/>
          <c:tx>
            <c:strRef>
              <c:f>'Figure(21)'!$C$12</c:f>
              <c:strCache>
                <c:ptCount val="1"/>
                <c:pt idx="0">
                  <c:v>Non-listed real estate debt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'Figure(21)'!$D$12:$I$12</c15:sqref>
                  </c15:fullRef>
                </c:ext>
              </c:extLst>
              <c:f>('Figure(21)'!$D$12:$F$12,'Figure(21)'!$H$12:$I$12)</c:f>
              <c:numCache>
                <c:formatCode>0%</c:formatCode>
                <c:ptCount val="5"/>
                <c:pt idx="0">
                  <c:v>1.1399808396738677E-2</c:v>
                </c:pt>
                <c:pt idx="1">
                  <c:v>9.4912907623197568E-2</c:v>
                </c:pt>
                <c:pt idx="2">
                  <c:v>6.2150341596356757E-3</c:v>
                </c:pt>
                <c:pt idx="3">
                  <c:v>7.3351748036617342E-2</c:v>
                </c:pt>
                <c:pt idx="4">
                  <c:v>1.039194444030864E-2</c:v>
                </c:pt>
              </c:numCache>
            </c:numRef>
          </c:val>
          <c:extLst>
            <c:ext xmlns:c15="http://schemas.microsoft.com/office/drawing/2012/chart" uri="{02D57815-91ED-43cb-92C2-25804820EDAC}">
              <c15:categoryFilterExceptions>
                <c15:categoryFilterException>
                  <c15:sqref>'Figure(21)'!$G$12</c15:sqref>
                  <c15:dLbl>
                    <c:idx val="2"/>
                    <c:delete val="1"/>
                    <c:extLst>
                      <c:ext uri="{CE6537A1-D6FC-4f65-9D91-7224C49458BB}"/>
                      <c:ext xmlns:c16="http://schemas.microsoft.com/office/drawing/2014/chart" uri="{C3380CC4-5D6E-409C-BE32-E72D297353CC}">
                        <c16:uniqueId val="{00000002-0ECC-46EC-B10D-7C6B831973FA}"/>
                      </c:ext>
                    </c:extLst>
                  </c15:dLbl>
                </c15:categoryFilterException>
              </c15:categoryFilterExceptions>
            </c:ext>
            <c:ext xmlns:c16="http://schemas.microsoft.com/office/drawing/2014/chart" uri="{C3380CC4-5D6E-409C-BE32-E72D297353CC}">
              <c16:uniqueId val="{00000003-F07C-4E6F-B027-60AD58DD6085}"/>
            </c:ext>
          </c:extLst>
        </c:ser>
        <c:ser>
          <c:idx val="6"/>
          <c:order val="6"/>
          <c:tx>
            <c:strRef>
              <c:f>'Figure(21)'!$C$13</c:f>
              <c:strCache>
                <c:ptCount val="1"/>
                <c:pt idx="0">
                  <c:v>Real estate derivatives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'Figure(21)'!$D$13:$I$13</c15:sqref>
                  </c15:fullRef>
                </c:ext>
              </c:extLst>
              <c:f>('Figure(21)'!$D$13:$F$13,'Figure(21)'!$H$13:$I$13)</c:f>
              <c:numCache>
                <c:formatCode>0%</c:formatCode>
                <c:ptCount val="5"/>
                <c:pt idx="0">
                  <c:v>0</c:v>
                </c:pt>
                <c:pt idx="1">
                  <c:v>0</c:v>
                </c:pt>
                <c:pt idx="2">
                  <c:v>0</c:v>
                </c:pt>
                <c:pt idx="3">
                  <c:v>0</c:v>
                </c:pt>
                <c:pt idx="4">
                  <c:v>0</c:v>
                </c:pt>
              </c:numCache>
            </c:numRef>
          </c:val>
          <c:extLst>
            <c:ext xmlns:c15="http://schemas.microsoft.com/office/drawing/2012/chart" uri="{02D57815-91ED-43cb-92C2-25804820EDAC}">
              <c15:categoryFilterExceptions>
                <c15:categoryFilterException>
                  <c15:sqref>'Figure(21)'!$G$13</c15:sqref>
                  <c15:dLbl>
                    <c:idx val="2"/>
                    <c:delete val="1"/>
                    <c:extLst>
                      <c:ext uri="{CE6537A1-D6FC-4f65-9D91-7224C49458BB}"/>
                      <c:ext xmlns:c16="http://schemas.microsoft.com/office/drawing/2014/chart" uri="{C3380CC4-5D6E-409C-BE32-E72D297353CC}">
                        <c16:uniqueId val="{00000003-0ECC-46EC-B10D-7C6B831973FA}"/>
                      </c:ext>
                    </c:extLst>
                  </c15:dLbl>
                </c15:categoryFilterException>
              </c15:categoryFilterExceptions>
            </c:ext>
            <c:ext xmlns:c16="http://schemas.microsoft.com/office/drawing/2014/chart" uri="{C3380CC4-5D6E-409C-BE32-E72D297353CC}">
              <c16:uniqueId val="{00000004-F07C-4E6F-B027-60AD58DD6085}"/>
            </c:ext>
          </c:extLst>
        </c:ser>
        <c:ser>
          <c:idx val="7"/>
          <c:order val="7"/>
          <c:tx>
            <c:strRef>
              <c:f>'Figure(21)'!$C$14</c:f>
              <c:strCache>
                <c:ptCount val="1"/>
                <c:pt idx="0">
                  <c:v>Listed including REITS</c:v>
                </c:pt>
              </c:strCache>
            </c:strRef>
          </c:tx>
          <c:spPr>
            <a:solidFill>
              <a:srgbClr val="2AD2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'Figure(21)'!$D$14:$I$14</c15:sqref>
                  </c15:fullRef>
                </c:ext>
              </c:extLst>
              <c:f>('Figure(21)'!$D$14:$F$14,'Figure(21)'!$H$14:$I$14)</c:f>
              <c:numCache>
                <c:formatCode>0%</c:formatCode>
                <c:ptCount val="5"/>
                <c:pt idx="0">
                  <c:v>0.10531251566510968</c:v>
                </c:pt>
                <c:pt idx="1">
                  <c:v>6.1558644182768844E-2</c:v>
                </c:pt>
                <c:pt idx="2">
                  <c:v>4.622288960367385E-2</c:v>
                </c:pt>
                <c:pt idx="3">
                  <c:v>6.2241328530214766E-2</c:v>
                </c:pt>
                <c:pt idx="4">
                  <c:v>2.2247352735860568E-2</c:v>
                </c:pt>
              </c:numCache>
            </c:numRef>
          </c:val>
          <c:extLst>
            <c:ext xmlns:c15="http://schemas.microsoft.com/office/drawing/2012/chart" uri="{02D57815-91ED-43cb-92C2-25804820EDAC}">
              <c15:categoryFilterExceptions>
                <c15:categoryFilterException>
                  <c15:sqref>'Figure(21)'!$G$14</c15:sqref>
                  <c15:dLbl>
                    <c:idx val="2"/>
                    <c:delete val="1"/>
                    <c:extLst>
                      <c:ext uri="{CE6537A1-D6FC-4f65-9D91-7224C49458BB}"/>
                      <c:ext xmlns:c16="http://schemas.microsoft.com/office/drawing/2014/chart" uri="{C3380CC4-5D6E-409C-BE32-E72D297353CC}">
                        <c16:uniqueId val="{00000004-0ECC-46EC-B10D-7C6B831973FA}"/>
                      </c:ext>
                    </c:extLst>
                  </c15:dLbl>
                </c15:categoryFilterException>
              </c15:categoryFilterExceptions>
            </c:ext>
            <c:ext xmlns:c16="http://schemas.microsoft.com/office/drawing/2014/chart" uri="{C3380CC4-5D6E-409C-BE32-E72D297353CC}">
              <c16:uniqueId val="{00000005-F07C-4E6F-B027-60AD58DD6085}"/>
            </c:ext>
          </c:extLst>
        </c:ser>
        <c:ser>
          <c:idx val="8"/>
          <c:order val="8"/>
          <c:tx>
            <c:strRef>
              <c:f>'Figure(21)'!$C$15</c:f>
              <c:strCache>
                <c:ptCount val="1"/>
                <c:pt idx="0">
                  <c:v>Directly held real estate (II only)</c:v>
                </c:pt>
              </c:strCache>
            </c:strRef>
          </c:tx>
          <c:spPr>
            <a:solidFill>
              <a:srgbClr val="582C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'Figure(21)'!$D$15:$I$15</c15:sqref>
                  </c15:fullRef>
                </c:ext>
              </c:extLst>
              <c:f>('Figure(21)'!$D$15:$F$15,'Figure(21)'!$H$15:$I$15)</c:f>
              <c:numCache>
                <c:formatCode>0%</c:formatCode>
                <c:ptCount val="5"/>
                <c:pt idx="0">
                  <c:v>0.19519585129840383</c:v>
                </c:pt>
                <c:pt idx="1">
                  <c:v>0.28392967320129836</c:v>
                </c:pt>
                <c:pt idx="2">
                  <c:v>0.16109314461065932</c:v>
                </c:pt>
                <c:pt idx="3">
                  <c:v>0.25611040765603793</c:v>
                </c:pt>
                <c:pt idx="4">
                  <c:v>0</c:v>
                </c:pt>
              </c:numCache>
            </c:numRef>
          </c:val>
          <c:extLst>
            <c:ext xmlns:c15="http://schemas.microsoft.com/office/drawing/2012/chart" uri="{02D57815-91ED-43cb-92C2-25804820EDAC}">
              <c15:categoryFilterExceptions>
                <c15:categoryFilterException>
                  <c15:sqref>'Figure(21)'!$G$15</c15:sqref>
                  <c15:dLbl>
                    <c:idx val="2"/>
                    <c:delete val="1"/>
                    <c:extLst>
                      <c:ext uri="{CE6537A1-D6FC-4f65-9D91-7224C49458BB}"/>
                      <c:ext xmlns:c16="http://schemas.microsoft.com/office/drawing/2014/chart" uri="{C3380CC4-5D6E-409C-BE32-E72D297353CC}">
                        <c16:uniqueId val="{00000005-0ECC-46EC-B10D-7C6B831973FA}"/>
                      </c:ext>
                    </c:extLst>
                  </c15:dLbl>
                </c15:categoryFilterException>
              </c15:categoryFilterExceptions>
            </c:ext>
            <c:ext xmlns:c16="http://schemas.microsoft.com/office/drawing/2014/chart" uri="{C3380CC4-5D6E-409C-BE32-E72D297353CC}">
              <c16:uniqueId val="{00000006-F07C-4E6F-B027-60AD58DD6085}"/>
            </c:ext>
          </c:extLst>
        </c:ser>
        <c:ser>
          <c:idx val="9"/>
          <c:order val="9"/>
          <c:tx>
            <c:strRef>
              <c:f>'Figure(21)'!$C$16</c:f>
              <c:strCache>
                <c:ptCount val="1"/>
                <c:pt idx="0">
                  <c:v>Other real estate investments</c:v>
                </c:pt>
              </c:strCache>
            </c:strRef>
          </c:tx>
          <c:spPr>
            <a:solidFill>
              <a:srgbClr val="C6A1CF"/>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0D4-42B0-AD40-80B9FD9A66C8}"/>
                </c:ext>
              </c:extLst>
            </c:dLbl>
            <c:dLbl>
              <c:idx val="2"/>
              <c:delete val="1"/>
              <c:extLst>
                <c:ext xmlns:c15="http://schemas.microsoft.com/office/drawing/2012/chart" uri="{CE6537A1-D6FC-4f65-9D91-7224C49458BB}"/>
                <c:ext xmlns:c16="http://schemas.microsoft.com/office/drawing/2014/chart" uri="{C3380CC4-5D6E-409C-BE32-E72D297353CC}">
                  <c16:uniqueId val="{00000002-40D4-42B0-AD40-80B9FD9A66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'Figure(21)'!$D$5:$I$6</c15:sqref>
                  </c15:fullRef>
                </c:ext>
              </c:extLst>
              <c:f>'Figure(21)'!$D$5:$I$6</c:f>
              <c:multiLvlStrCache>
                <c:ptCount val="5"/>
                <c:lvl>
                  <c:pt idx="0">
                    <c:v>Asia Pacific (16)</c:v>
                  </c:pt>
                  <c:pt idx="1">
                    <c:v>Europe (49)</c:v>
                  </c:pt>
                  <c:pt idx="2">
                    <c:v>North America (20)</c:v>
                  </c:pt>
                  <c:pt idx="3">
                    <c:v>All investors (85)</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'Figure(21)'!$D$16:$I$16</c15:sqref>
                  </c15:fullRef>
                </c:ext>
              </c:extLst>
              <c:f>('Figure(21)'!$D$16:$F$16,'Figure(21)'!$H$16:$I$16)</c:f>
              <c:numCache>
                <c:formatCode>0%</c:formatCode>
                <c:ptCount val="5"/>
                <c:pt idx="0">
                  <c:v>8.0912714824681028E-2</c:v>
                </c:pt>
                <c:pt idx="1">
                  <c:v>2.4556169448058515E-3</c:v>
                </c:pt>
                <c:pt idx="2">
                  <c:v>0</c:v>
                </c:pt>
                <c:pt idx="3">
                  <c:v>7.9803560991409013E-3</c:v>
                </c:pt>
                <c:pt idx="4">
                  <c:v>5.6730749476444449E-3</c:v>
                </c:pt>
              </c:numCache>
            </c:numRef>
          </c:val>
          <c:extLst>
            <c:ext xmlns:c15="http://schemas.microsoft.com/office/drawing/2012/chart" uri="{02D57815-91ED-43cb-92C2-25804820EDAC}">
              <c15:categoryFilterExceptions>
                <c15:categoryFilterException>
                  <c15:sqref>'Figure(21)'!$G$16</c15:sqref>
                  <c15:dLbl>
                    <c:idx val="2"/>
                    <c:delete val="1"/>
                    <c:extLst>
                      <c:ext uri="{CE6537A1-D6FC-4f65-9D91-7224C49458BB}"/>
                      <c:ext xmlns:c16="http://schemas.microsoft.com/office/drawing/2014/chart" uri="{C3380CC4-5D6E-409C-BE32-E72D297353CC}">
                        <c16:uniqueId val="{00000006-0ECC-46EC-B10D-7C6B831973FA}"/>
                      </c:ext>
                    </c:extLst>
                  </c15:dLbl>
                </c15:categoryFilterException>
              </c15:categoryFilterExceptions>
            </c:ext>
            <c:ext xmlns:c16="http://schemas.microsoft.com/office/drawing/2014/chart" uri="{C3380CC4-5D6E-409C-BE32-E72D297353CC}">
              <c16:uniqueId val="{00000007-F07C-4E6F-B027-60AD58DD6085}"/>
            </c:ext>
          </c:extLst>
        </c:ser>
        <c:dLbls>
          <c:dLblPos val="ctr"/>
          <c:showLegendKey val="0"/>
          <c:showVal val="1"/>
          <c:showCatName val="0"/>
          <c:showSerName val="0"/>
          <c:showPercent val="0"/>
          <c:showBubbleSize val="0"/>
        </c:dLbls>
        <c:gapWidth val="50"/>
        <c:overlap val="100"/>
        <c:axId val="518021951"/>
        <c:axId val="337609663"/>
      </c:barChart>
      <c:catAx>
        <c:axId val="51802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609663"/>
        <c:crosses val="autoZero"/>
        <c:auto val="1"/>
        <c:lblAlgn val="ctr"/>
        <c:lblOffset val="100"/>
        <c:noMultiLvlLbl val="0"/>
      </c:catAx>
      <c:valAx>
        <c:axId val="33760966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21951"/>
        <c:crosses val="autoZero"/>
        <c:crossBetween val="between"/>
      </c:valAx>
      <c:spPr>
        <a:noFill/>
        <a:ln>
          <a:noFill/>
        </a:ln>
        <a:effectLst/>
      </c:spPr>
    </c:plotArea>
    <c:legend>
      <c:legendPos val="t"/>
      <c:layout>
        <c:manualLayout>
          <c:xMode val="edge"/>
          <c:yMode val="edge"/>
          <c:x val="7.0956709964527021E-2"/>
          <c:y val="7.5533576542517009E-2"/>
          <c:w val="0.85677114012487643"/>
          <c:h val="7.39464527116789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'Figure(22)'!$C$1:$D$1</c:f>
          <c:strCache>
            <c:ptCount val="2"/>
            <c:pt idx="0">
              <c:v>Figure(22)</c:v>
            </c:pt>
            <c:pt idx="1">
              <c:v>Current vehicle allocations to real estate by regional strategy (weighted by total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9.1558677909176919E-2"/>
          <c:y val="0.18207710928573911"/>
          <c:w val="0.84353947710092447"/>
          <c:h val="0.71042042301592734"/>
        </c:manualLayout>
      </c:layout>
      <c:barChart>
        <c:barDir val="col"/>
        <c:grouping val="percentStacked"/>
        <c:varyColors val="0"/>
        <c:ser>
          <c:idx val="0"/>
          <c:order val="0"/>
          <c:tx>
            <c:strRef>
              <c:f>'Figure(22)'!$E$6</c:f>
              <c:strCache>
                <c:ptCount val="1"/>
                <c:pt idx="0">
                  <c:v>Open end non listed real estate funds</c:v>
                </c:pt>
              </c:strCache>
            </c:strRef>
          </c:tx>
          <c:spPr>
            <a:solidFill>
              <a:schemeClr val="accent1"/>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1A-379D-47FB-AD71-FFDC15BBAFF8}"/>
                </c:ext>
              </c:extLst>
            </c:dLbl>
            <c:dLbl>
              <c:idx val="12"/>
              <c:delete val="1"/>
              <c:extLst>
                <c:ext xmlns:c15="http://schemas.microsoft.com/office/drawing/2012/chart" uri="{CE6537A1-D6FC-4f65-9D91-7224C49458BB}"/>
                <c:ext xmlns:c16="http://schemas.microsoft.com/office/drawing/2014/chart" uri="{C3380CC4-5D6E-409C-BE32-E72D297353CC}">
                  <c16:uniqueId val="{0000001B-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'Figure(22)'!$E$7:$E$24</c15:sqref>
                  </c15:fullRef>
                </c:ext>
              </c:extLst>
              <c:f>('Figure(22)'!$E$7:$E$10,'Figure(22)'!$E$13:$E$17,'Figure(22)'!$E$19:$E$23)</c:f>
              <c:numCache>
                <c:formatCode>0%</c:formatCode>
                <c:ptCount val="14"/>
                <c:pt idx="0">
                  <c:v>0.34176856974852965</c:v>
                </c:pt>
                <c:pt idx="1">
                  <c:v>0.2113917131434517</c:v>
                </c:pt>
                <c:pt idx="2">
                  <c:v>0.41023683486351459</c:v>
                </c:pt>
                <c:pt idx="3">
                  <c:v>0</c:v>
                </c:pt>
                <c:pt idx="4">
                  <c:v>0.17812232633040512</c:v>
                </c:pt>
                <c:pt idx="5">
                  <c:v>0.17448899759562783</c:v>
                </c:pt>
                <c:pt idx="6">
                  <c:v>0.26152974886674507</c:v>
                </c:pt>
                <c:pt idx="7">
                  <c:v>6.2918447574260962E-3</c:v>
                </c:pt>
                <c:pt idx="8">
                  <c:v>3.4983043023071016E-2</c:v>
                </c:pt>
                <c:pt idx="9">
                  <c:v>0</c:v>
                </c:pt>
                <c:pt idx="10">
                  <c:v>0.14243001256426766</c:v>
                </c:pt>
                <c:pt idx="11">
                  <c:v>9.58551781238553E-2</c:v>
                </c:pt>
                <c:pt idx="12">
                  <c:v>0</c:v>
                </c:pt>
                <c:pt idx="13">
                  <c:v>1</c:v>
                </c:pt>
              </c:numCache>
            </c:numRef>
          </c:val>
          <c:extLst>
            <c:ext xmlns:c16="http://schemas.microsoft.com/office/drawing/2014/chart" uri="{C3380CC4-5D6E-409C-BE32-E72D297353CC}">
              <c16:uniqueId val="{0000001B-502F-4081-A169-4091C66AFB93}"/>
            </c:ext>
          </c:extLst>
        </c:ser>
        <c:ser>
          <c:idx val="1"/>
          <c:order val="1"/>
          <c:tx>
            <c:strRef>
              <c:f>'Figure(22)'!$F$6</c:f>
              <c:strCache>
                <c:ptCount val="1"/>
                <c:pt idx="0">
                  <c:v>Closed end non listed real estate funds</c:v>
                </c:pt>
              </c:strCache>
            </c:strRef>
          </c:tx>
          <c:spPr>
            <a:solidFill>
              <a:schemeClr val="accent2"/>
            </a:solidFill>
            <a:ln>
              <a:no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D-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pt idx="14">
                    <c:v>Africa</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'Figure(22)'!$F$7:$F$23</c15:sqref>
                  </c15:fullRef>
                </c:ext>
              </c:extLst>
              <c:f>('Figure(22)'!$F$7:$F$10,'Figure(22)'!$F$13:$F$17,'Figure(22)'!$F$19:$F$23)</c:f>
              <c:numCache>
                <c:formatCode>0%</c:formatCode>
                <c:ptCount val="14"/>
                <c:pt idx="0">
                  <c:v>7.8175536608365265E-2</c:v>
                </c:pt>
                <c:pt idx="1">
                  <c:v>7.6798775891468371E-2</c:v>
                </c:pt>
                <c:pt idx="2">
                  <c:v>0.27139703658915459</c:v>
                </c:pt>
                <c:pt idx="3">
                  <c:v>0.26347399087179191</c:v>
                </c:pt>
                <c:pt idx="4">
                  <c:v>0.15681844323326549</c:v>
                </c:pt>
                <c:pt idx="5">
                  <c:v>9.6968114570253783E-2</c:v>
                </c:pt>
                <c:pt idx="6">
                  <c:v>4.6148794279120636E-2</c:v>
                </c:pt>
                <c:pt idx="7">
                  <c:v>4.6929484845522097E-2</c:v>
                </c:pt>
                <c:pt idx="8">
                  <c:v>0.1557108739899303</c:v>
                </c:pt>
                <c:pt idx="9">
                  <c:v>1</c:v>
                </c:pt>
                <c:pt idx="10">
                  <c:v>0.85756998743573232</c:v>
                </c:pt>
                <c:pt idx="11">
                  <c:v>0.12326876704054084</c:v>
                </c:pt>
                <c:pt idx="12">
                  <c:v>1</c:v>
                </c:pt>
                <c:pt idx="13">
                  <c:v>0</c:v>
                </c:pt>
              </c:numCache>
            </c:numRef>
          </c:val>
          <c:extLst>
            <c:ext xmlns:c16="http://schemas.microsoft.com/office/drawing/2014/chart" uri="{C3380CC4-5D6E-409C-BE32-E72D297353CC}">
              <c16:uniqueId val="{0000001C-502F-4081-A169-4091C66AFB93}"/>
            </c:ext>
          </c:extLst>
        </c:ser>
        <c:ser>
          <c:idx val="2"/>
          <c:order val="2"/>
          <c:tx>
            <c:strRef>
              <c:f>'Figure(22)'!$G$6</c:f>
              <c:strCache>
                <c:ptCount val="1"/>
                <c:pt idx="0">
                  <c:v>Separate accounts</c:v>
                </c:pt>
              </c:strCache>
            </c:strRef>
          </c:tx>
          <c:spPr>
            <a:solidFill>
              <a:schemeClr val="accent3"/>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19-379D-47FB-AD71-FFDC15BBAFF8}"/>
                </c:ext>
              </c:extLst>
            </c:dLbl>
            <c:dLbl>
              <c:idx val="10"/>
              <c:delete val="1"/>
              <c:extLst>
                <c:ext xmlns:c15="http://schemas.microsoft.com/office/drawing/2012/chart" uri="{CE6537A1-D6FC-4f65-9D91-7224C49458BB}"/>
                <c:ext xmlns:c16="http://schemas.microsoft.com/office/drawing/2014/chart" uri="{C3380CC4-5D6E-409C-BE32-E72D297353CC}">
                  <c16:uniqueId val="{00000013-379D-47FB-AD71-FFDC15BBAFF8}"/>
                </c:ext>
              </c:extLst>
            </c:dLbl>
            <c:dLbl>
              <c:idx val="12"/>
              <c:delete val="1"/>
              <c:extLst>
                <c:ext xmlns:c15="http://schemas.microsoft.com/office/drawing/2012/chart" uri="{CE6537A1-D6FC-4f65-9D91-7224C49458BB}"/>
                <c:ext xmlns:c16="http://schemas.microsoft.com/office/drawing/2014/chart" uri="{C3380CC4-5D6E-409C-BE32-E72D297353CC}">
                  <c16:uniqueId val="{00000007-379D-47FB-AD71-FFDC15BBAFF8}"/>
                </c:ext>
              </c:extLst>
            </c:dLbl>
            <c:dLbl>
              <c:idx val="13"/>
              <c:delete val="1"/>
              <c:extLst>
                <c:ext xmlns:c15="http://schemas.microsoft.com/office/drawing/2012/chart" uri="{CE6537A1-D6FC-4f65-9D91-7224C49458BB}"/>
                <c:ext xmlns:c16="http://schemas.microsoft.com/office/drawing/2014/chart" uri="{C3380CC4-5D6E-409C-BE32-E72D297353CC}">
                  <c16:uniqueId val="{0000000C-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'Figure(22)'!$G$7:$G$24</c15:sqref>
                  </c15:fullRef>
                </c:ext>
              </c:extLst>
              <c:f>('Figure(22)'!$G$7:$G$10,'Figure(22)'!$G$13:$G$17,'Figure(22)'!$G$19:$G$23)</c:f>
              <c:numCache>
                <c:formatCode>0%</c:formatCode>
                <c:ptCount val="14"/>
                <c:pt idx="0">
                  <c:v>6.8105373237392075E-2</c:v>
                </c:pt>
                <c:pt idx="1">
                  <c:v>0.17391819285544774</c:v>
                </c:pt>
                <c:pt idx="2">
                  <c:v>5.7861303085057152E-2</c:v>
                </c:pt>
                <c:pt idx="3">
                  <c:v>0.21262256159853446</c:v>
                </c:pt>
                <c:pt idx="4">
                  <c:v>0.25457388775341744</c:v>
                </c:pt>
                <c:pt idx="5">
                  <c:v>0.16815865766492366</c:v>
                </c:pt>
                <c:pt idx="6">
                  <c:v>5.3639289462097152E-2</c:v>
                </c:pt>
                <c:pt idx="7">
                  <c:v>0.43821372224806476</c:v>
                </c:pt>
                <c:pt idx="8">
                  <c:v>0</c:v>
                </c:pt>
                <c:pt idx="9">
                  <c:v>0</c:v>
                </c:pt>
                <c:pt idx="10">
                  <c:v>0</c:v>
                </c:pt>
                <c:pt idx="11">
                  <c:v>0.59373398117050502</c:v>
                </c:pt>
                <c:pt idx="12">
                  <c:v>0</c:v>
                </c:pt>
                <c:pt idx="13">
                  <c:v>0</c:v>
                </c:pt>
              </c:numCache>
            </c:numRef>
          </c:val>
          <c:extLst>
            <c:ext xmlns:c16="http://schemas.microsoft.com/office/drawing/2014/chart" uri="{C3380CC4-5D6E-409C-BE32-E72D297353CC}">
              <c16:uniqueId val="{0000001D-502F-4081-A169-4091C66AFB93}"/>
            </c:ext>
          </c:extLst>
        </c:ser>
        <c:ser>
          <c:idx val="3"/>
          <c:order val="3"/>
          <c:tx>
            <c:strRef>
              <c:f>'Figure(22)'!$H$6</c:f>
              <c:strCache>
                <c:ptCount val="1"/>
                <c:pt idx="0">
                  <c:v>Joint ventures and club deals</c:v>
                </c:pt>
              </c:strCache>
            </c:strRef>
          </c:tx>
          <c:spPr>
            <a:solidFill>
              <a:schemeClr val="accent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7-379D-47FB-AD71-FFDC15BBAFF8}"/>
                </c:ext>
              </c:extLst>
            </c:dLbl>
            <c:dLbl>
              <c:idx val="7"/>
              <c:delete val="1"/>
              <c:extLst>
                <c:ext xmlns:c15="http://schemas.microsoft.com/office/drawing/2012/chart" uri="{CE6537A1-D6FC-4f65-9D91-7224C49458BB}"/>
                <c:ext xmlns:c16="http://schemas.microsoft.com/office/drawing/2014/chart" uri="{C3380CC4-5D6E-409C-BE32-E72D297353CC}">
                  <c16:uniqueId val="{0000001D-379D-47FB-AD71-FFDC15BBAFF8}"/>
                </c:ext>
              </c:extLst>
            </c:dLbl>
            <c:dLbl>
              <c:idx val="9"/>
              <c:delete val="1"/>
              <c:extLst>
                <c:ext xmlns:c15="http://schemas.microsoft.com/office/drawing/2012/chart" uri="{CE6537A1-D6FC-4f65-9D91-7224C49458BB}"/>
                <c:ext xmlns:c16="http://schemas.microsoft.com/office/drawing/2014/chart" uri="{C3380CC4-5D6E-409C-BE32-E72D297353CC}">
                  <c16:uniqueId val="{00000018-379D-47FB-AD71-FFDC15BBAFF8}"/>
                </c:ext>
              </c:extLst>
            </c:dLbl>
            <c:dLbl>
              <c:idx val="10"/>
              <c:delete val="1"/>
              <c:extLst>
                <c:ext xmlns:c15="http://schemas.microsoft.com/office/drawing/2012/chart" uri="{CE6537A1-D6FC-4f65-9D91-7224C49458BB}"/>
                <c:ext xmlns:c16="http://schemas.microsoft.com/office/drawing/2014/chart" uri="{C3380CC4-5D6E-409C-BE32-E72D297353CC}">
                  <c16:uniqueId val="{00000012-379D-47FB-AD71-FFDC15BBAFF8}"/>
                </c:ext>
              </c:extLst>
            </c:dLbl>
            <c:dLbl>
              <c:idx val="12"/>
              <c:delete val="1"/>
              <c:extLst>
                <c:ext xmlns:c15="http://schemas.microsoft.com/office/drawing/2012/chart" uri="{CE6537A1-D6FC-4f65-9D91-7224C49458BB}"/>
                <c:ext xmlns:c16="http://schemas.microsoft.com/office/drawing/2014/chart" uri="{C3380CC4-5D6E-409C-BE32-E72D297353CC}">
                  <c16:uniqueId val="{00000006-379D-47FB-AD71-FFDC15BBAFF8}"/>
                </c:ext>
              </c:extLst>
            </c:dLbl>
            <c:dLbl>
              <c:idx val="13"/>
              <c:delete val="1"/>
              <c:extLst>
                <c:ext xmlns:c15="http://schemas.microsoft.com/office/drawing/2012/chart" uri="{CE6537A1-D6FC-4f65-9D91-7224C49458BB}"/>
                <c:ext xmlns:c16="http://schemas.microsoft.com/office/drawing/2014/chart" uri="{C3380CC4-5D6E-409C-BE32-E72D297353CC}">
                  <c16:uniqueId val="{0000000B-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'Figure(22)'!$H$7:$H$24</c15:sqref>
                  </c15:fullRef>
                </c:ext>
              </c:extLst>
              <c:f>('Figure(22)'!$H$7:$H$10,'Figure(22)'!$H$13:$H$17,'Figure(22)'!$H$19:$H$23)</c:f>
              <c:numCache>
                <c:formatCode>0%</c:formatCode>
                <c:ptCount val="14"/>
                <c:pt idx="0">
                  <c:v>0.1093650869209304</c:v>
                </c:pt>
                <c:pt idx="1">
                  <c:v>0</c:v>
                </c:pt>
                <c:pt idx="2">
                  <c:v>0.25655557121211708</c:v>
                </c:pt>
                <c:pt idx="3">
                  <c:v>3.0445342139102372E-2</c:v>
                </c:pt>
                <c:pt idx="4">
                  <c:v>0.2089790816386298</c:v>
                </c:pt>
                <c:pt idx="5">
                  <c:v>0.11577851120974117</c:v>
                </c:pt>
                <c:pt idx="6">
                  <c:v>0.13486176151169524</c:v>
                </c:pt>
                <c:pt idx="7">
                  <c:v>2.9837656247740438E-4</c:v>
                </c:pt>
                <c:pt idx="8">
                  <c:v>5.1903624663310111E-2</c:v>
                </c:pt>
                <c:pt idx="9">
                  <c:v>0</c:v>
                </c:pt>
                <c:pt idx="10">
                  <c:v>0</c:v>
                </c:pt>
                <c:pt idx="11">
                  <c:v>3.8171553650719427E-2</c:v>
                </c:pt>
                <c:pt idx="12">
                  <c:v>0</c:v>
                </c:pt>
                <c:pt idx="13">
                  <c:v>0</c:v>
                </c:pt>
              </c:numCache>
            </c:numRef>
          </c:val>
          <c:extLst>
            <c:ext xmlns:c16="http://schemas.microsoft.com/office/drawing/2014/chart" uri="{C3380CC4-5D6E-409C-BE32-E72D297353CC}">
              <c16:uniqueId val="{0000001F-502F-4081-A169-4091C66AFB93}"/>
            </c:ext>
          </c:extLst>
        </c:ser>
        <c:ser>
          <c:idx val="4"/>
          <c:order val="4"/>
          <c:tx>
            <c:strRef>
              <c:f>'Figure(22)'!$I$6</c:f>
              <c:strCache>
                <c:ptCount val="1"/>
                <c:pt idx="0">
                  <c:v>Funds of funds</c:v>
                </c:pt>
              </c:strCache>
            </c:strRef>
          </c:tx>
          <c:spPr>
            <a:solidFill>
              <a:schemeClr val="accent5"/>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6-379D-47FB-AD71-FFDC15BBAFF8}"/>
                </c:ext>
              </c:extLst>
            </c:dLbl>
            <c:dLbl>
              <c:idx val="2"/>
              <c:delete val="1"/>
              <c:extLst>
                <c:ext xmlns:c15="http://schemas.microsoft.com/office/drawing/2012/chart" uri="{CE6537A1-D6FC-4f65-9D91-7224C49458BB}"/>
                <c:ext xmlns:c16="http://schemas.microsoft.com/office/drawing/2014/chart" uri="{C3380CC4-5D6E-409C-BE32-E72D297353CC}">
                  <c16:uniqueId val="{00000024-379D-47FB-AD71-FFDC15BBAFF8}"/>
                </c:ext>
              </c:extLst>
            </c:dLbl>
            <c:dLbl>
              <c:idx val="5"/>
              <c:delete val="1"/>
              <c:extLst>
                <c:ext xmlns:c15="http://schemas.microsoft.com/office/drawing/2012/chart" uri="{CE6537A1-D6FC-4f65-9D91-7224C49458BB}"/>
                <c:ext xmlns:c16="http://schemas.microsoft.com/office/drawing/2014/chart" uri="{C3380CC4-5D6E-409C-BE32-E72D297353CC}">
                  <c16:uniqueId val="{0000001F-379D-47FB-AD71-FFDC15BBAFF8}"/>
                </c:ext>
              </c:extLst>
            </c:dLbl>
            <c:dLbl>
              <c:idx val="6"/>
              <c:delete val="1"/>
              <c:extLst>
                <c:ext xmlns:c15="http://schemas.microsoft.com/office/drawing/2012/chart" uri="{CE6537A1-D6FC-4f65-9D91-7224C49458BB}"/>
                <c:ext xmlns:c16="http://schemas.microsoft.com/office/drawing/2014/chart" uri="{C3380CC4-5D6E-409C-BE32-E72D297353CC}">
                  <c16:uniqueId val="{0000001E-379D-47FB-AD71-FFDC15BBAFF8}"/>
                </c:ext>
              </c:extLst>
            </c:dLbl>
            <c:dLbl>
              <c:idx val="7"/>
              <c:delete val="1"/>
              <c:extLst>
                <c:ext xmlns:c15="http://schemas.microsoft.com/office/drawing/2012/chart" uri="{CE6537A1-D6FC-4f65-9D91-7224C49458BB}"/>
                <c:ext xmlns:c16="http://schemas.microsoft.com/office/drawing/2014/chart" uri="{C3380CC4-5D6E-409C-BE32-E72D297353CC}">
                  <c16:uniqueId val="{0000001C-379D-47FB-AD71-FFDC15BBAFF8}"/>
                </c:ext>
              </c:extLst>
            </c:dLbl>
            <c:dLbl>
              <c:idx val="8"/>
              <c:delete val="1"/>
              <c:extLst>
                <c:ext xmlns:c15="http://schemas.microsoft.com/office/drawing/2012/chart" uri="{CE6537A1-D6FC-4f65-9D91-7224C49458BB}"/>
                <c:ext xmlns:c16="http://schemas.microsoft.com/office/drawing/2014/chart" uri="{C3380CC4-5D6E-409C-BE32-E72D297353CC}">
                  <c16:uniqueId val="{00000020-379D-47FB-AD71-FFDC15BBAFF8}"/>
                </c:ext>
              </c:extLst>
            </c:dLbl>
            <c:dLbl>
              <c:idx val="9"/>
              <c:delete val="1"/>
              <c:extLst>
                <c:ext xmlns:c15="http://schemas.microsoft.com/office/drawing/2012/chart" uri="{CE6537A1-D6FC-4f65-9D91-7224C49458BB}"/>
                <c:ext xmlns:c16="http://schemas.microsoft.com/office/drawing/2014/chart" uri="{C3380CC4-5D6E-409C-BE32-E72D297353CC}">
                  <c16:uniqueId val="{00000017-379D-47FB-AD71-FFDC15BBAFF8}"/>
                </c:ext>
              </c:extLst>
            </c:dLbl>
            <c:dLbl>
              <c:idx val="10"/>
              <c:delete val="1"/>
              <c:extLst>
                <c:ext xmlns:c15="http://schemas.microsoft.com/office/drawing/2012/chart" uri="{CE6537A1-D6FC-4f65-9D91-7224C49458BB}"/>
                <c:ext xmlns:c16="http://schemas.microsoft.com/office/drawing/2014/chart" uri="{C3380CC4-5D6E-409C-BE32-E72D297353CC}">
                  <c16:uniqueId val="{00000011-379D-47FB-AD71-FFDC15BBAFF8}"/>
                </c:ext>
              </c:extLst>
            </c:dLbl>
            <c:dLbl>
              <c:idx val="11"/>
              <c:delete val="1"/>
              <c:extLst>
                <c:ext xmlns:c15="http://schemas.microsoft.com/office/drawing/2012/chart" uri="{CE6537A1-D6FC-4f65-9D91-7224C49458BB}"/>
                <c:ext xmlns:c16="http://schemas.microsoft.com/office/drawing/2014/chart" uri="{C3380CC4-5D6E-409C-BE32-E72D297353CC}">
                  <c16:uniqueId val="{00000014-379D-47FB-AD71-FFDC15BBAFF8}"/>
                </c:ext>
              </c:extLst>
            </c:dLbl>
            <c:dLbl>
              <c:idx val="12"/>
              <c:delete val="1"/>
              <c:extLst>
                <c:ext xmlns:c15="http://schemas.microsoft.com/office/drawing/2012/chart" uri="{CE6537A1-D6FC-4f65-9D91-7224C49458BB}"/>
                <c:ext xmlns:c16="http://schemas.microsoft.com/office/drawing/2014/chart" uri="{C3380CC4-5D6E-409C-BE32-E72D297353CC}">
                  <c16:uniqueId val="{00000005-379D-47FB-AD71-FFDC15BBAFF8}"/>
                </c:ext>
              </c:extLst>
            </c:dLbl>
            <c:dLbl>
              <c:idx val="13"/>
              <c:delete val="1"/>
              <c:extLst>
                <c:ext xmlns:c15="http://schemas.microsoft.com/office/drawing/2012/chart" uri="{CE6537A1-D6FC-4f65-9D91-7224C49458BB}"/>
                <c:ext xmlns:c16="http://schemas.microsoft.com/office/drawing/2014/chart" uri="{C3380CC4-5D6E-409C-BE32-E72D297353CC}">
                  <c16:uniqueId val="{0000000A-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'Figure(22)'!$I$7:$I$24</c15:sqref>
                  </c15:fullRef>
                </c:ext>
              </c:extLst>
              <c:f>('Figure(22)'!$I$7:$I$10,'Figure(22)'!$I$13:$I$17,'Figure(22)'!$I$19:$I$23)</c:f>
              <c:numCache>
                <c:formatCode>0%</c:formatCode>
                <c:ptCount val="14"/>
                <c:pt idx="0">
                  <c:v>0</c:v>
                </c:pt>
                <c:pt idx="1">
                  <c:v>0</c:v>
                </c:pt>
                <c:pt idx="2">
                  <c:v>3.949254250156538E-3</c:v>
                </c:pt>
                <c:pt idx="3">
                  <c:v>9.377165378843531E-3</c:v>
                </c:pt>
                <c:pt idx="4">
                  <c:v>5.9937552345377251E-3</c:v>
                </c:pt>
                <c:pt idx="5">
                  <c:v>1.3684733986618297E-4</c:v>
                </c:pt>
                <c:pt idx="6">
                  <c:v>0</c:v>
                </c:pt>
                <c:pt idx="7">
                  <c:v>2.9837656247740438E-4</c:v>
                </c:pt>
                <c:pt idx="8">
                  <c:v>0</c:v>
                </c:pt>
                <c:pt idx="9">
                  <c:v>0</c:v>
                </c:pt>
                <c:pt idx="10">
                  <c:v>0</c:v>
                </c:pt>
                <c:pt idx="11">
                  <c:v>0</c:v>
                </c:pt>
                <c:pt idx="12">
                  <c:v>0</c:v>
                </c:pt>
                <c:pt idx="13">
                  <c:v>0</c:v>
                </c:pt>
              </c:numCache>
            </c:numRef>
          </c:val>
          <c:extLst>
            <c:ext xmlns:c16="http://schemas.microsoft.com/office/drawing/2014/chart" uri="{C3380CC4-5D6E-409C-BE32-E72D297353CC}">
              <c16:uniqueId val="{00000020-502F-4081-A169-4091C66AFB93}"/>
            </c:ext>
          </c:extLst>
        </c:ser>
        <c:ser>
          <c:idx val="5"/>
          <c:order val="5"/>
          <c:tx>
            <c:strRef>
              <c:f>'Figure(22)'!$K$6</c:f>
              <c:strCache>
                <c:ptCount val="1"/>
                <c:pt idx="0">
                  <c:v>Real estate derivatives</c:v>
                </c:pt>
              </c:strCache>
            </c:strRef>
          </c:tx>
          <c:spPr>
            <a:solidFill>
              <a:schemeClr val="accent6"/>
            </a:solidFill>
            <a:ln>
              <a:noFill/>
            </a:ln>
            <a:effectLst/>
          </c:spPr>
          <c:invertIfNegative val="0"/>
          <c:dLbls>
            <c:delete val="1"/>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'Figure(22)'!$K$7:$K$25</c15:sqref>
                  </c15:fullRef>
                </c:ext>
              </c:extLst>
              <c:f>('Figure(22)'!$K$7:$K$10,'Figure(22)'!$K$13:$K$17,'Figure(22)'!$K$19:$K$23)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1-502F-4081-A169-4091C66AFB93}"/>
            </c:ext>
          </c:extLst>
        </c:ser>
        <c:ser>
          <c:idx val="6"/>
          <c:order val="6"/>
          <c:tx>
            <c:strRef>
              <c:f>'Figure(22)'!$L$6</c:f>
              <c:strCache>
                <c:ptCount val="1"/>
                <c:pt idx="0">
                  <c:v>Listed including RE</c:v>
                </c:pt>
              </c:strCache>
            </c:strRef>
          </c:tx>
          <c:spPr>
            <a:solidFill>
              <a:srgbClr val="2AD2C9"/>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5-379D-47FB-AD71-FFDC15BBAFF8}"/>
                </c:ext>
              </c:extLst>
            </c:dLbl>
            <c:dLbl>
              <c:idx val="2"/>
              <c:delete val="1"/>
              <c:extLst>
                <c:ext xmlns:c15="http://schemas.microsoft.com/office/drawing/2012/chart" uri="{CE6537A1-D6FC-4f65-9D91-7224C49458BB}"/>
                <c:ext xmlns:c16="http://schemas.microsoft.com/office/drawing/2014/chart" uri="{C3380CC4-5D6E-409C-BE32-E72D297353CC}">
                  <c16:uniqueId val="{00000023-379D-47FB-AD71-FFDC15BBAFF8}"/>
                </c:ext>
              </c:extLst>
            </c:dLbl>
            <c:dLbl>
              <c:idx val="9"/>
              <c:delete val="1"/>
              <c:extLst>
                <c:ext xmlns:c15="http://schemas.microsoft.com/office/drawing/2012/chart" uri="{CE6537A1-D6FC-4f65-9D91-7224C49458BB}"/>
                <c:ext xmlns:c16="http://schemas.microsoft.com/office/drawing/2014/chart" uri="{C3380CC4-5D6E-409C-BE32-E72D297353CC}">
                  <c16:uniqueId val="{00000016-379D-47FB-AD71-FFDC15BBAFF8}"/>
                </c:ext>
              </c:extLst>
            </c:dLbl>
            <c:dLbl>
              <c:idx val="10"/>
              <c:delete val="1"/>
              <c:extLst>
                <c:ext xmlns:c15="http://schemas.microsoft.com/office/drawing/2012/chart" uri="{CE6537A1-D6FC-4f65-9D91-7224C49458BB}"/>
                <c:ext xmlns:c16="http://schemas.microsoft.com/office/drawing/2014/chart" uri="{C3380CC4-5D6E-409C-BE32-E72D297353CC}">
                  <c16:uniqueId val="{0000000F-379D-47FB-AD71-FFDC15BBAFF8}"/>
                </c:ext>
              </c:extLst>
            </c:dLbl>
            <c:dLbl>
              <c:idx val="12"/>
              <c:delete val="1"/>
              <c:extLst>
                <c:ext xmlns:c15="http://schemas.microsoft.com/office/drawing/2012/chart" uri="{CE6537A1-D6FC-4f65-9D91-7224C49458BB}"/>
                <c:ext xmlns:c16="http://schemas.microsoft.com/office/drawing/2014/chart" uri="{C3380CC4-5D6E-409C-BE32-E72D297353CC}">
                  <c16:uniqueId val="{00000003-379D-47FB-AD71-FFDC15BBAFF8}"/>
                </c:ext>
              </c:extLst>
            </c:dLbl>
            <c:dLbl>
              <c:idx val="13"/>
              <c:delete val="1"/>
              <c:extLst>
                <c:ext xmlns:c15="http://schemas.microsoft.com/office/drawing/2012/chart" uri="{CE6537A1-D6FC-4f65-9D91-7224C49458BB}"/>
                <c:ext xmlns:c16="http://schemas.microsoft.com/office/drawing/2014/chart" uri="{C3380CC4-5D6E-409C-BE32-E72D297353CC}">
                  <c16:uniqueId val="{00000008-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'Figure(22)'!$L$7:$L$24</c15:sqref>
                  </c15:fullRef>
                </c:ext>
              </c:extLst>
              <c:f>('Figure(22)'!$L$7:$L$10,'Figure(22)'!$L$13:$L$17,'Figure(22)'!$L$19:$L$23)</c:f>
              <c:numCache>
                <c:formatCode>0%</c:formatCode>
                <c:ptCount val="14"/>
                <c:pt idx="0">
                  <c:v>2.2715558084030105E-3</c:v>
                </c:pt>
                <c:pt idx="1">
                  <c:v>0</c:v>
                </c:pt>
                <c:pt idx="2">
                  <c:v>0</c:v>
                </c:pt>
                <c:pt idx="3">
                  <c:v>0.46581373472826626</c:v>
                </c:pt>
                <c:pt idx="4">
                  <c:v>0.14289078894143759</c:v>
                </c:pt>
                <c:pt idx="5">
                  <c:v>3.13978864615551E-2</c:v>
                </c:pt>
                <c:pt idx="6">
                  <c:v>0.14465741532041299</c:v>
                </c:pt>
                <c:pt idx="7">
                  <c:v>0.10713508852313681</c:v>
                </c:pt>
                <c:pt idx="8">
                  <c:v>0.49827479676777703</c:v>
                </c:pt>
                <c:pt idx="9">
                  <c:v>0</c:v>
                </c:pt>
                <c:pt idx="10">
                  <c:v>0</c:v>
                </c:pt>
                <c:pt idx="11">
                  <c:v>3.2221599217826635E-2</c:v>
                </c:pt>
                <c:pt idx="12">
                  <c:v>0</c:v>
                </c:pt>
                <c:pt idx="13">
                  <c:v>0</c:v>
                </c:pt>
              </c:numCache>
            </c:numRef>
          </c:val>
          <c:extLst>
            <c:ext xmlns:c16="http://schemas.microsoft.com/office/drawing/2014/chart" uri="{C3380CC4-5D6E-409C-BE32-E72D297353CC}">
              <c16:uniqueId val="{00000022-502F-4081-A169-4091C66AFB93}"/>
            </c:ext>
          </c:extLst>
        </c:ser>
        <c:ser>
          <c:idx val="7"/>
          <c:order val="7"/>
          <c:tx>
            <c:strRef>
              <c:f>'Figure(22)'!$M$6</c:f>
              <c:strCache>
                <c:ptCount val="1"/>
                <c:pt idx="0">
                  <c:v>Directly held real estate</c:v>
                </c:pt>
              </c:strCache>
            </c:strRef>
          </c:tx>
          <c:spPr>
            <a:solidFill>
              <a:srgbClr val="4F758B"/>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2-379D-47FB-AD71-FFDC15BBAFF8}"/>
                </c:ext>
              </c:extLst>
            </c:dLbl>
            <c:dLbl>
              <c:idx val="3"/>
              <c:delete val="1"/>
              <c:extLst>
                <c:ext xmlns:c15="http://schemas.microsoft.com/office/drawing/2012/chart" uri="{CE6537A1-D6FC-4f65-9D91-7224C49458BB}"/>
                <c:ext xmlns:c16="http://schemas.microsoft.com/office/drawing/2014/chart" uri="{C3380CC4-5D6E-409C-BE32-E72D297353CC}">
                  <c16:uniqueId val="{00000021-379D-47FB-AD71-FFDC15BBAFF8}"/>
                </c:ext>
              </c:extLst>
            </c:dLbl>
            <c:dLbl>
              <c:idx val="9"/>
              <c:delete val="1"/>
              <c:extLst>
                <c:ext xmlns:c15="http://schemas.microsoft.com/office/drawing/2012/chart" uri="{CE6537A1-D6FC-4f65-9D91-7224C49458BB}"/>
                <c:ext xmlns:c16="http://schemas.microsoft.com/office/drawing/2014/chart" uri="{C3380CC4-5D6E-409C-BE32-E72D297353CC}">
                  <c16:uniqueId val="{00000015-379D-47FB-AD71-FFDC15BBAFF8}"/>
                </c:ext>
              </c:extLst>
            </c:dLbl>
            <c:dLbl>
              <c:idx val="10"/>
              <c:delete val="1"/>
              <c:extLst>
                <c:ext xmlns:c15="http://schemas.microsoft.com/office/drawing/2012/chart" uri="{CE6537A1-D6FC-4f65-9D91-7224C49458BB}"/>
                <c:ext xmlns:c16="http://schemas.microsoft.com/office/drawing/2014/chart" uri="{C3380CC4-5D6E-409C-BE32-E72D297353CC}">
                  <c16:uniqueId val="{0000000E-379D-47FB-AD71-FFDC15BBAFF8}"/>
                </c:ext>
              </c:extLst>
            </c:dLbl>
            <c:dLbl>
              <c:idx val="12"/>
              <c:delete val="1"/>
              <c:extLst>
                <c:ext xmlns:c15="http://schemas.microsoft.com/office/drawing/2012/chart" uri="{CE6537A1-D6FC-4f65-9D91-7224C49458BB}"/>
                <c:ext xmlns:c16="http://schemas.microsoft.com/office/drawing/2014/chart" uri="{C3380CC4-5D6E-409C-BE32-E72D297353CC}">
                  <c16:uniqueId val="{00000001-379D-47FB-AD71-FFDC15BBAFF8}"/>
                </c:ext>
              </c:extLst>
            </c:dLbl>
            <c:dLbl>
              <c:idx val="13"/>
              <c:delete val="1"/>
              <c:extLst>
                <c:ext xmlns:c15="http://schemas.microsoft.com/office/drawing/2012/chart" uri="{CE6537A1-D6FC-4f65-9D91-7224C49458BB}"/>
                <c:ext xmlns:c16="http://schemas.microsoft.com/office/drawing/2014/chart" uri="{C3380CC4-5D6E-409C-BE32-E72D297353CC}">
                  <c16:uniqueId val="{00000002-379D-47FB-AD71-FFDC15BBA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'Figure(22)'!$M$7:$M$24</c15:sqref>
                  </c15:fullRef>
                </c:ext>
              </c:extLst>
              <c:f>('Figure(22)'!$M$7:$M$10,'Figure(22)'!$M$13:$M$17,'Figure(22)'!$M$19:$M$23)</c:f>
              <c:numCache>
                <c:formatCode>0%</c:formatCode>
                <c:ptCount val="14"/>
                <c:pt idx="0">
                  <c:v>0.26604242612786666</c:v>
                </c:pt>
                <c:pt idx="1">
                  <c:v>0.5378913181096322</c:v>
                </c:pt>
                <c:pt idx="2">
                  <c:v>0</c:v>
                </c:pt>
                <c:pt idx="3">
                  <c:v>0</c:v>
                </c:pt>
                <c:pt idx="4">
                  <c:v>4.2921578801762401E-2</c:v>
                </c:pt>
                <c:pt idx="5">
                  <c:v>0.37556075285878238</c:v>
                </c:pt>
                <c:pt idx="6">
                  <c:v>4.0488766305649605E-2</c:v>
                </c:pt>
                <c:pt idx="7">
                  <c:v>8.4589755462344152E-2</c:v>
                </c:pt>
                <c:pt idx="8">
                  <c:v>0.25912766155591149</c:v>
                </c:pt>
                <c:pt idx="9">
                  <c:v>0</c:v>
                </c:pt>
                <c:pt idx="10">
                  <c:v>0</c:v>
                </c:pt>
                <c:pt idx="11">
                  <c:v>0.11196228302306109</c:v>
                </c:pt>
                <c:pt idx="12">
                  <c:v>0</c:v>
                </c:pt>
                <c:pt idx="13">
                  <c:v>0</c:v>
                </c:pt>
              </c:numCache>
            </c:numRef>
          </c:val>
          <c:extLst>
            <c:ext xmlns:c16="http://schemas.microsoft.com/office/drawing/2014/chart" uri="{C3380CC4-5D6E-409C-BE32-E72D297353CC}">
              <c16:uniqueId val="{00000023-502F-4081-A169-4091C66AFB93}"/>
            </c:ext>
          </c:extLst>
        </c:ser>
        <c:ser>
          <c:idx val="8"/>
          <c:order val="8"/>
          <c:tx>
            <c:strRef>
              <c:f>'Figure(22)'!$N$6</c:f>
              <c:strCache>
                <c:ptCount val="1"/>
                <c:pt idx="0">
                  <c:v>Other real estate investments</c:v>
                </c:pt>
              </c:strCache>
            </c:strRef>
          </c:tx>
          <c:spPr>
            <a:solidFill>
              <a:schemeClr val="accent3">
                <a:lumMod val="60000"/>
              </a:schemeClr>
            </a:solidFill>
            <a:ln>
              <a:noFill/>
            </a:ln>
            <a:effectLst/>
          </c:spPr>
          <c:invertIfNegative val="0"/>
          <c:dLbls>
            <c:delete val="1"/>
          </c:dLbls>
          <c:cat>
            <c:multiLvlStrRef>
              <c:extLst>
                <c:ext xmlns:c15="http://schemas.microsoft.com/office/drawing/2012/chart" uri="{02D57815-91ED-43cb-92C2-25804820EDAC}">
                  <c15:fullRef>
                    <c15:sqref>'Figure(22)'!$B$7:$D$24</c15:sqref>
                  </c15:fullRef>
                </c:ext>
              </c:extLst>
              <c:f>('Figure(22)'!$B$7:$D$10,'Figure(22)'!$B$13:$D$17,'Figure(22)'!$B$19:$D$23)</c:f>
              <c:multiLvlStrCache>
                <c:ptCount val="14"/>
                <c:lvl>
                  <c:pt idx="0">
                    <c:v>Asia Pacific</c:v>
                  </c:pt>
                  <c:pt idx="1">
                    <c:v>Europe</c:v>
                  </c:pt>
                  <c:pt idx="2">
                    <c:v>US</c:v>
                  </c:pt>
                  <c:pt idx="3">
                    <c:v>Global</c:v>
                  </c:pt>
                  <c:pt idx="4">
                    <c:v>Asia Pacific</c:v>
                  </c:pt>
                  <c:pt idx="5">
                    <c:v>Europe</c:v>
                  </c:pt>
                  <c:pt idx="6">
                    <c:v>US</c:v>
                  </c:pt>
                  <c:pt idx="7">
                    <c:v>Global</c:v>
                  </c:pt>
                  <c:pt idx="8">
                    <c:v>Americas ex US</c:v>
                  </c:pt>
                  <c:pt idx="9">
                    <c:v>Asia Pacific</c:v>
                  </c:pt>
                  <c:pt idx="10">
                    <c:v>Europe</c:v>
                  </c:pt>
                  <c:pt idx="11">
                    <c:v>US</c:v>
                  </c:pt>
                  <c:pt idx="12">
                    <c:v>Global</c:v>
                  </c:pt>
                  <c:pt idx="13">
                    <c:v>Americas ex US</c:v>
                  </c:pt>
                </c:lvl>
                <c:lvl>
                  <c:pt idx="0">
                    <c:v>Asia Pacific</c:v>
                  </c:pt>
                  <c:pt idx="4">
                    <c:v>Europe</c:v>
                  </c:pt>
                  <c:pt idx="9">
                    <c:v>North America</c:v>
                  </c:pt>
                </c:lvl>
              </c:multiLvlStrCache>
            </c:multiLvlStrRef>
          </c:cat>
          <c:val>
            <c:numRef>
              <c:extLst>
                <c:ext xmlns:c15="http://schemas.microsoft.com/office/drawing/2012/chart" uri="{02D57815-91ED-43cb-92C2-25804820EDAC}">
                  <c15:fullRef>
                    <c15:sqref>'Figure(22)'!$N$7:$N$24</c15:sqref>
                  </c15:fullRef>
                </c:ext>
              </c:extLst>
              <c:f>('Figure(22)'!$N$7:$N$10,'Figure(22)'!$N$13:$N$17,'Figure(22)'!$N$19:$N$23)</c:f>
              <c:numCache>
                <c:formatCode>0%</c:formatCode>
                <c:ptCount val="14"/>
                <c:pt idx="0">
                  <c:v>0.12312017757998912</c:v>
                </c:pt>
                <c:pt idx="1">
                  <c:v>0</c:v>
                </c:pt>
                <c:pt idx="2">
                  <c:v>0</c:v>
                </c:pt>
                <c:pt idx="3">
                  <c:v>0</c:v>
                </c:pt>
                <c:pt idx="4">
                  <c:v>9.7001380665444926E-3</c:v>
                </c:pt>
                <c:pt idx="5">
                  <c:v>1.2655946096024305E-3</c:v>
                </c:pt>
                <c:pt idx="6">
                  <c:v>6.4001819646805165E-3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4-502F-4081-A169-4091C66AFB93}"/>
            </c:ext>
          </c:extLst>
        </c:ser>
        <c:dLbls>
          <c:dLblPos val="ctr"/>
          <c:showLegendKey val="0"/>
          <c:showVal val="1"/>
          <c:showCatName val="0"/>
          <c:showSerName val="0"/>
          <c:showPercent val="0"/>
          <c:showBubbleSize val="0"/>
        </c:dLbls>
        <c:gapWidth val="50"/>
        <c:overlap val="100"/>
        <c:axId val="518021951"/>
        <c:axId val="337609663"/>
      </c:barChart>
      <c:catAx>
        <c:axId val="51802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609663"/>
        <c:crosses val="autoZero"/>
        <c:auto val="1"/>
        <c:lblAlgn val="ctr"/>
        <c:lblOffset val="100"/>
        <c:noMultiLvlLbl val="0"/>
      </c:catAx>
      <c:valAx>
        <c:axId val="33760966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21951"/>
        <c:crosses val="autoZero"/>
        <c:crossBetween val="between"/>
      </c:valAx>
      <c:spPr>
        <a:noFill/>
        <a:ln>
          <a:noFill/>
        </a:ln>
        <a:effectLst/>
      </c:spPr>
    </c:plotArea>
    <c:legend>
      <c:legendPos val="t"/>
      <c:layout>
        <c:manualLayout>
          <c:xMode val="edge"/>
          <c:yMode val="edge"/>
          <c:x val="0.24075615415821083"/>
          <c:y val="7.4184605681760316E-2"/>
          <c:w val="0.52588771465407835"/>
          <c:h val="9.3930997373172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'Figure(23)'!$C$1:$D$1</c:f>
          <c:strCache>
            <c:ptCount val="2"/>
            <c:pt idx="0">
              <c:v>Figure(23)</c:v>
            </c:pt>
            <c:pt idx="1">
              <c:v>Current vehicle allocations to real estate by investor size (weighted by total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0182556493462148"/>
          <c:y val="0.23779758499983522"/>
          <c:w val="0.84559286943259226"/>
          <c:h val="0.63667160598536943"/>
        </c:manualLayout>
      </c:layout>
      <c:barChart>
        <c:barDir val="col"/>
        <c:grouping val="percentStacked"/>
        <c:varyColors val="0"/>
        <c:ser>
          <c:idx val="0"/>
          <c:order val="0"/>
          <c:tx>
            <c:strRef>
              <c:f>'Figure(23)'!$C$7</c:f>
              <c:strCache>
                <c:ptCount val="1"/>
                <c:pt idx="0">
                  <c:v>Open end non listed real estate funds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'Figure(23)'!$D$7:$J$7</c:f>
              <c:numCache>
                <c:formatCode>0%</c:formatCode>
                <c:ptCount val="7"/>
                <c:pt idx="0">
                  <c:v>0.41382668333974487</c:v>
                </c:pt>
                <c:pt idx="1">
                  <c:v>0.25366465535081484</c:v>
                </c:pt>
                <c:pt idx="2">
                  <c:v>0.27756208880394134</c:v>
                </c:pt>
                <c:pt idx="3">
                  <c:v>0.13029691167726082</c:v>
                </c:pt>
                <c:pt idx="4">
                  <c:v>0</c:v>
                </c:pt>
                <c:pt idx="5">
                  <c:v>0.16756864812594352</c:v>
                </c:pt>
                <c:pt idx="6">
                  <c:v>0.52903700159269207</c:v>
                </c:pt>
              </c:numCache>
            </c:numRef>
          </c:val>
          <c:extLst>
            <c:ext xmlns:c16="http://schemas.microsoft.com/office/drawing/2014/chart" uri="{C3380CC4-5D6E-409C-BE32-E72D297353CC}">
              <c16:uniqueId val="{00000000-CEFD-445B-81BD-E00B0A496552}"/>
            </c:ext>
          </c:extLst>
        </c:ser>
        <c:ser>
          <c:idx val="1"/>
          <c:order val="1"/>
          <c:tx>
            <c:strRef>
              <c:f>'Figure(23)'!$C$8</c:f>
              <c:strCache>
                <c:ptCount val="1"/>
                <c:pt idx="0">
                  <c:v>Closed end non listed real estate funds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'Figure(23)'!$D$8:$J$8</c:f>
              <c:numCache>
                <c:formatCode>0%</c:formatCode>
                <c:ptCount val="7"/>
                <c:pt idx="0">
                  <c:v>0.21405124131647135</c:v>
                </c:pt>
                <c:pt idx="1">
                  <c:v>0.20180056658514875</c:v>
                </c:pt>
                <c:pt idx="2">
                  <c:v>7.7472850190529463E-2</c:v>
                </c:pt>
                <c:pt idx="3">
                  <c:v>9.0919954459835778E-2</c:v>
                </c:pt>
                <c:pt idx="4">
                  <c:v>0</c:v>
                </c:pt>
                <c:pt idx="5">
                  <c:v>0.10296452132282087</c:v>
                </c:pt>
                <c:pt idx="6">
                  <c:v>0.20979339285322285</c:v>
                </c:pt>
              </c:numCache>
            </c:numRef>
          </c:val>
          <c:extLst>
            <c:ext xmlns:c16="http://schemas.microsoft.com/office/drawing/2014/chart" uri="{C3380CC4-5D6E-409C-BE32-E72D297353CC}">
              <c16:uniqueId val="{00000001-CEFD-445B-81BD-E00B0A496552}"/>
            </c:ext>
          </c:extLst>
        </c:ser>
        <c:ser>
          <c:idx val="2"/>
          <c:order val="2"/>
          <c:tx>
            <c:strRef>
              <c:f>'Figure(23)'!$C$9</c:f>
              <c:strCache>
                <c:ptCount val="1"/>
                <c:pt idx="0">
                  <c:v>Separate accounts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'Figure(23)'!$D$9:$J$9</c:f>
              <c:numCache>
                <c:formatCode>0%</c:formatCode>
                <c:ptCount val="7"/>
                <c:pt idx="0">
                  <c:v>0</c:v>
                </c:pt>
                <c:pt idx="1">
                  <c:v>0.15830754602414193</c:v>
                </c:pt>
                <c:pt idx="2">
                  <c:v>0.2054586049266314</c:v>
                </c:pt>
                <c:pt idx="3">
                  <c:v>0.24636415061179356</c:v>
                </c:pt>
                <c:pt idx="4">
                  <c:v>0</c:v>
                </c:pt>
                <c:pt idx="5">
                  <c:v>0.22784086590930064</c:v>
                </c:pt>
                <c:pt idx="6">
                  <c:v>0.14771541155120274</c:v>
                </c:pt>
              </c:numCache>
            </c:numRef>
          </c:val>
          <c:extLst>
            <c:ext xmlns:c16="http://schemas.microsoft.com/office/drawing/2014/chart" uri="{C3380CC4-5D6E-409C-BE32-E72D297353CC}">
              <c16:uniqueId val="{00000004-CEFD-445B-81BD-E00B0A496552}"/>
            </c:ext>
          </c:extLst>
        </c:ser>
        <c:ser>
          <c:idx val="3"/>
          <c:order val="3"/>
          <c:tx>
            <c:strRef>
              <c:f>'Figure(23)'!$C$10</c:f>
              <c:strCache>
                <c:ptCount val="1"/>
                <c:pt idx="0">
                  <c:v>Joint ventures and club deals</c:v>
                </c:pt>
              </c:strCache>
            </c:strRef>
          </c:tx>
          <c:spPr>
            <a:solidFill>
              <a:schemeClr val="accent4"/>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CEFD-445B-81BD-E00B0A496552}"/>
                </c:ext>
              </c:extLst>
            </c:dLbl>
            <c:dLbl>
              <c:idx val="4"/>
              <c:delete val="1"/>
              <c:extLst>
                <c:ext xmlns:c15="http://schemas.microsoft.com/office/drawing/2012/chart" uri="{CE6537A1-D6FC-4f65-9D91-7224C49458BB}"/>
                <c:ext xmlns:c16="http://schemas.microsoft.com/office/drawing/2014/chart" uri="{C3380CC4-5D6E-409C-BE32-E72D297353CC}">
                  <c16:uniqueId val="{0000001A-CEFD-445B-81BD-E00B0A4965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'Figure(23)'!$D$10:$J$10</c:f>
              <c:numCache>
                <c:formatCode>0%</c:formatCode>
                <c:ptCount val="7"/>
                <c:pt idx="0">
                  <c:v>5.7673637404903888E-2</c:v>
                </c:pt>
                <c:pt idx="1">
                  <c:v>6.3719283713022393E-2</c:v>
                </c:pt>
                <c:pt idx="2">
                  <c:v>7.2735727531745745E-2</c:v>
                </c:pt>
                <c:pt idx="3">
                  <c:v>0.11152144835888139</c:v>
                </c:pt>
                <c:pt idx="4">
                  <c:v>0</c:v>
                </c:pt>
                <c:pt idx="5">
                  <c:v>0.10029850962022042</c:v>
                </c:pt>
                <c:pt idx="6">
                  <c:v>7.5141821879068579E-2</c:v>
                </c:pt>
              </c:numCache>
            </c:numRef>
          </c:val>
          <c:extLst>
            <c:ext xmlns:c16="http://schemas.microsoft.com/office/drawing/2014/chart" uri="{C3380CC4-5D6E-409C-BE32-E72D297353CC}">
              <c16:uniqueId val="{00000006-CEFD-445B-81BD-E00B0A496552}"/>
            </c:ext>
          </c:extLst>
        </c:ser>
        <c:ser>
          <c:idx val="4"/>
          <c:order val="4"/>
          <c:tx>
            <c:strRef>
              <c:f>'Figure(23)'!$C$11</c:f>
              <c:strCache>
                <c:ptCount val="1"/>
                <c:pt idx="0">
                  <c:v>Funds of funds (II only)</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B0A6-4DEA-882D-21AA5FBAC88C}"/>
                </c:ext>
              </c:extLst>
            </c:dLbl>
            <c:dLbl>
              <c:idx val="1"/>
              <c:delete val="1"/>
              <c:extLst>
                <c:ext xmlns:c15="http://schemas.microsoft.com/office/drawing/2012/chart" uri="{CE6537A1-D6FC-4f65-9D91-7224C49458BB}"/>
                <c:ext xmlns:c16="http://schemas.microsoft.com/office/drawing/2014/chart" uri="{C3380CC4-5D6E-409C-BE32-E72D297353CC}">
                  <c16:uniqueId val="{0000000C-B0A6-4DEA-882D-21AA5FBAC88C}"/>
                </c:ext>
              </c:extLst>
            </c:dLbl>
            <c:dLbl>
              <c:idx val="3"/>
              <c:delete val="1"/>
              <c:extLst>
                <c:ext xmlns:c15="http://schemas.microsoft.com/office/drawing/2012/chart" uri="{CE6537A1-D6FC-4f65-9D91-7224C49458BB}"/>
                <c:ext xmlns:c16="http://schemas.microsoft.com/office/drawing/2014/chart" uri="{C3380CC4-5D6E-409C-BE32-E72D297353CC}">
                  <c16:uniqueId val="{00000007-CEFD-445B-81BD-E00B0A496552}"/>
                </c:ext>
              </c:extLst>
            </c:dLbl>
            <c:dLbl>
              <c:idx val="4"/>
              <c:delete val="1"/>
              <c:extLst>
                <c:ext xmlns:c15="http://schemas.microsoft.com/office/drawing/2012/chart" uri="{CE6537A1-D6FC-4f65-9D91-7224C49458BB}"/>
                <c:ext xmlns:c16="http://schemas.microsoft.com/office/drawing/2014/chart" uri="{C3380CC4-5D6E-409C-BE32-E72D297353CC}">
                  <c16:uniqueId val="{00000019-CEFD-445B-81BD-E00B0A496552}"/>
                </c:ext>
              </c:extLst>
            </c:dLbl>
            <c:dLbl>
              <c:idx val="5"/>
              <c:delete val="1"/>
              <c:extLst>
                <c:ext xmlns:c15="http://schemas.microsoft.com/office/drawing/2012/chart" uri="{CE6537A1-D6FC-4f65-9D91-7224C49458BB}"/>
                <c:ext xmlns:c16="http://schemas.microsoft.com/office/drawing/2014/chart" uri="{C3380CC4-5D6E-409C-BE32-E72D297353CC}">
                  <c16:uniqueId val="{00000007-B0A6-4DEA-882D-21AA5FBAC88C}"/>
                </c:ext>
              </c:extLst>
            </c:dLbl>
            <c:dLbl>
              <c:idx val="6"/>
              <c:delete val="1"/>
              <c:extLst>
                <c:ext xmlns:c15="http://schemas.microsoft.com/office/drawing/2012/chart" uri="{CE6537A1-D6FC-4f65-9D91-7224C49458BB}"/>
                <c:ext xmlns:c16="http://schemas.microsoft.com/office/drawing/2014/chart" uri="{C3380CC4-5D6E-409C-BE32-E72D297353CC}">
                  <c16:uniqueId val="{00000004-B0A6-4DEA-882D-21AA5FBAC8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'Figure(23)'!$D$11:$J$11</c:f>
              <c:numCache>
                <c:formatCode>0%</c:formatCode>
                <c:ptCount val="7"/>
                <c:pt idx="0">
                  <c:v>1.8323431199993468E-3</c:v>
                </c:pt>
                <c:pt idx="1">
                  <c:v>2.4111817422361303E-3</c:v>
                </c:pt>
                <c:pt idx="2">
                  <c:v>1.0023911567546289E-2</c:v>
                </c:pt>
                <c:pt idx="3">
                  <c:v>0</c:v>
                </c:pt>
                <c:pt idx="4">
                  <c:v>0</c:v>
                </c:pt>
                <c:pt idx="5">
                  <c:v>1.643614699703646E-3</c:v>
                </c:pt>
                <c:pt idx="6">
                  <c:v>0</c:v>
                </c:pt>
              </c:numCache>
            </c:numRef>
          </c:val>
          <c:extLst>
            <c:ext xmlns:c16="http://schemas.microsoft.com/office/drawing/2014/chart" uri="{C3380CC4-5D6E-409C-BE32-E72D297353CC}">
              <c16:uniqueId val="{00000008-CEFD-445B-81BD-E00B0A496552}"/>
            </c:ext>
          </c:extLst>
        </c:ser>
        <c:ser>
          <c:idx val="5"/>
          <c:order val="5"/>
          <c:tx>
            <c:strRef>
              <c:f>'Figure(23)'!$C$12</c:f>
              <c:strCache>
                <c:ptCount val="1"/>
                <c:pt idx="0">
                  <c:v>Non-listed real estate debt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'Figure(23)'!$D$12:$J$12</c:f>
              <c:numCache>
                <c:formatCode>0%</c:formatCode>
                <c:ptCount val="7"/>
                <c:pt idx="0">
                  <c:v>9.4467301268523363E-3</c:v>
                </c:pt>
                <c:pt idx="1">
                  <c:v>8.2111277272235352E-3</c:v>
                </c:pt>
                <c:pt idx="2">
                  <c:v>1.1014273607383582E-2</c:v>
                </c:pt>
                <c:pt idx="3">
                  <c:v>9.5534292755248051E-2</c:v>
                </c:pt>
                <c:pt idx="4">
                  <c:v>0</c:v>
                </c:pt>
                <c:pt idx="5">
                  <c:v>7.3351748036617342E-2</c:v>
                </c:pt>
                <c:pt idx="6">
                  <c:v>1.039194444030864E-2</c:v>
                </c:pt>
              </c:numCache>
            </c:numRef>
          </c:val>
          <c:extLst>
            <c:ext xmlns:c16="http://schemas.microsoft.com/office/drawing/2014/chart" uri="{C3380CC4-5D6E-409C-BE32-E72D297353CC}">
              <c16:uniqueId val="{0000000A-CEFD-445B-81BD-E00B0A496552}"/>
            </c:ext>
          </c:extLst>
        </c:ser>
        <c:ser>
          <c:idx val="6"/>
          <c:order val="6"/>
          <c:tx>
            <c:strRef>
              <c:f>'Figure(23)'!$C$13</c:f>
              <c:strCache>
                <c:ptCount val="1"/>
                <c:pt idx="0">
                  <c:v>Real estate derivatives</c:v>
                </c:pt>
              </c:strCache>
            </c:strRef>
          </c:tx>
          <c:spPr>
            <a:solidFill>
              <a:schemeClr val="accent1">
                <a:lumMod val="60000"/>
              </a:schemeClr>
            </a:solidFill>
            <a:ln>
              <a:noFill/>
            </a:ln>
            <a:effectLst/>
          </c:spPr>
          <c:invertIfNegative val="0"/>
          <c:dLbls>
            <c:delete val="1"/>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'Figure(23)'!$D$13:$I$13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EFD-445B-81BD-E00B0A496552}"/>
            </c:ext>
          </c:extLst>
        </c:ser>
        <c:ser>
          <c:idx val="7"/>
          <c:order val="7"/>
          <c:tx>
            <c:strRef>
              <c:f>'Figure(23)'!$C$14</c:f>
              <c:strCache>
                <c:ptCount val="1"/>
                <c:pt idx="0">
                  <c:v>Listed including REITS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'Figure(23)'!$D$14:$J$14</c:f>
              <c:numCache>
                <c:formatCode>0%</c:formatCode>
                <c:ptCount val="7"/>
                <c:pt idx="0">
                  <c:v>1.8914730068023185E-2</c:v>
                </c:pt>
                <c:pt idx="1">
                  <c:v>5.852148256242129E-2</c:v>
                </c:pt>
                <c:pt idx="2">
                  <c:v>6.3168502119469408E-2</c:v>
                </c:pt>
                <c:pt idx="3">
                  <c:v>6.3408517307858736E-2</c:v>
                </c:pt>
                <c:pt idx="4">
                  <c:v>0</c:v>
                </c:pt>
                <c:pt idx="5">
                  <c:v>6.2241328530214766E-2</c:v>
                </c:pt>
                <c:pt idx="6">
                  <c:v>2.2247352735860568E-2</c:v>
                </c:pt>
              </c:numCache>
            </c:numRef>
          </c:val>
          <c:extLst>
            <c:ext xmlns:c16="http://schemas.microsoft.com/office/drawing/2014/chart" uri="{C3380CC4-5D6E-409C-BE32-E72D297353CC}">
              <c16:uniqueId val="{0000000E-CEFD-445B-81BD-E00B0A496552}"/>
            </c:ext>
          </c:extLst>
        </c:ser>
        <c:ser>
          <c:idx val="8"/>
          <c:order val="8"/>
          <c:tx>
            <c:strRef>
              <c:f>'Figure(23)'!$C$15</c:f>
              <c:strCache>
                <c:ptCount val="1"/>
                <c:pt idx="0">
                  <c:v>Directly held real estate (II only)</c:v>
                </c:pt>
              </c:strCache>
            </c:strRef>
          </c:tx>
          <c:spPr>
            <a:solidFill>
              <a:srgbClr val="4F758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'Figure(23)'!$D$15:$J$15</c:f>
              <c:numCache>
                <c:formatCode>0%</c:formatCode>
                <c:ptCount val="7"/>
                <c:pt idx="0">
                  <c:v>0.28425463462400491</c:v>
                </c:pt>
                <c:pt idx="1">
                  <c:v>0.19677817509303869</c:v>
                </c:pt>
                <c:pt idx="2">
                  <c:v>0.28253980346458596</c:v>
                </c:pt>
                <c:pt idx="3">
                  <c:v>0.25959939399707138</c:v>
                </c:pt>
                <c:pt idx="4">
                  <c:v>0</c:v>
                </c:pt>
                <c:pt idx="5">
                  <c:v>0.25611040765603793</c:v>
                </c:pt>
                <c:pt idx="6">
                  <c:v>0</c:v>
                </c:pt>
              </c:numCache>
            </c:numRef>
          </c:val>
          <c:extLst>
            <c:ext xmlns:c16="http://schemas.microsoft.com/office/drawing/2014/chart" uri="{C3380CC4-5D6E-409C-BE32-E72D297353CC}">
              <c16:uniqueId val="{00000010-CEFD-445B-81BD-E00B0A496552}"/>
            </c:ext>
          </c:extLst>
        </c:ser>
        <c:ser>
          <c:idx val="9"/>
          <c:order val="9"/>
          <c:tx>
            <c:strRef>
              <c:f>'Figure(23)'!$C$16</c:f>
              <c:strCache>
                <c:ptCount val="1"/>
                <c:pt idx="0">
                  <c:v>Other real estate investments</c:v>
                </c:pt>
              </c:strCache>
            </c:strRef>
          </c:tx>
          <c:spPr>
            <a:solidFill>
              <a:srgbClr val="582C8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B0A6-4DEA-882D-21AA5FBAC88C}"/>
                </c:ext>
              </c:extLst>
            </c:dLbl>
            <c:dLbl>
              <c:idx val="2"/>
              <c:delete val="1"/>
              <c:extLst>
                <c:ext xmlns:c15="http://schemas.microsoft.com/office/drawing/2012/chart" uri="{CE6537A1-D6FC-4f65-9D91-7224C49458BB}"/>
                <c:ext xmlns:c16="http://schemas.microsoft.com/office/drawing/2014/chart" uri="{C3380CC4-5D6E-409C-BE32-E72D297353CC}">
                  <c16:uniqueId val="{0000000F-B0A6-4DEA-882D-21AA5FBAC88C}"/>
                </c:ext>
              </c:extLst>
            </c:dLbl>
            <c:dLbl>
              <c:idx val="3"/>
              <c:delete val="1"/>
              <c:extLst>
                <c:ext xmlns:c15="http://schemas.microsoft.com/office/drawing/2012/chart" uri="{CE6537A1-D6FC-4f65-9D91-7224C49458BB}"/>
                <c:ext xmlns:c16="http://schemas.microsoft.com/office/drawing/2014/chart" uri="{C3380CC4-5D6E-409C-BE32-E72D297353CC}">
                  <c16:uniqueId val="{00000011-CEFD-445B-81BD-E00B0A496552}"/>
                </c:ext>
              </c:extLst>
            </c:dLbl>
            <c:dLbl>
              <c:idx val="4"/>
              <c:delete val="1"/>
              <c:extLst>
                <c:ext xmlns:c15="http://schemas.microsoft.com/office/drawing/2012/chart" uri="{CE6537A1-D6FC-4f65-9D91-7224C49458BB}"/>
                <c:ext xmlns:c16="http://schemas.microsoft.com/office/drawing/2014/chart" uri="{C3380CC4-5D6E-409C-BE32-E72D297353CC}">
                  <c16:uniqueId val="{00000014-CEFD-445B-81BD-E00B0A496552}"/>
                </c:ext>
              </c:extLst>
            </c:dLbl>
            <c:dLbl>
              <c:idx val="5"/>
              <c:delete val="1"/>
              <c:extLst>
                <c:ext xmlns:c15="http://schemas.microsoft.com/office/drawing/2012/chart" uri="{CE6537A1-D6FC-4f65-9D91-7224C49458BB}"/>
                <c:ext xmlns:c16="http://schemas.microsoft.com/office/drawing/2014/chart" uri="{C3380CC4-5D6E-409C-BE32-E72D297353CC}">
                  <c16:uniqueId val="{00000001-B0A6-4DEA-882D-21AA5FBAC88C}"/>
                </c:ext>
              </c:extLst>
            </c:dLbl>
            <c:dLbl>
              <c:idx val="6"/>
              <c:delete val="1"/>
              <c:extLst>
                <c:ext xmlns:c15="http://schemas.microsoft.com/office/drawing/2012/chart" uri="{CE6537A1-D6FC-4f65-9D91-7224C49458BB}"/>
                <c:ext xmlns:c16="http://schemas.microsoft.com/office/drawing/2014/chart" uri="{C3380CC4-5D6E-409C-BE32-E72D297353CC}">
                  <c16:uniqueId val="{00000008-B0A6-4DEA-882D-21AA5FBAC8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'Figure(23)'!$D$5:$J$6</c:f>
              <c:multiLvlStrCache>
                <c:ptCount val="7"/>
                <c:lvl>
                  <c:pt idx="0">
                    <c:v>Small (21)</c:v>
                  </c:pt>
                  <c:pt idx="1">
                    <c:v>Medium (30)</c:v>
                  </c:pt>
                  <c:pt idx="2">
                    <c:v>Large (15)</c:v>
                  </c:pt>
                  <c:pt idx="3">
                    <c:v>Very large (19)</c:v>
                  </c:pt>
                  <c:pt idx="5">
                    <c:v>All investors (85)</c:v>
                  </c:pt>
                  <c:pt idx="6">
                    <c:v>Fund of funds managers (8)</c:v>
                  </c:pt>
                </c:lvl>
                <c:lvl>
                  <c:pt idx="0">
                    <c:v>Investors by size</c:v>
                  </c:pt>
                  <c:pt idx="5">
                    <c:v>Investors by type</c:v>
                  </c:pt>
                </c:lvl>
              </c:multiLvlStrCache>
            </c:multiLvlStrRef>
          </c:cat>
          <c:val>
            <c:numRef>
              <c:f>'Figure(23)'!$D$16:$J$16</c:f>
              <c:numCache>
                <c:formatCode>0%</c:formatCode>
                <c:ptCount val="7"/>
                <c:pt idx="0">
                  <c:v>0</c:v>
                </c:pt>
                <c:pt idx="1">
                  <c:v>5.6585981201952518E-2</c:v>
                </c:pt>
                <c:pt idx="2">
                  <c:v>2.4237788166837133E-5</c:v>
                </c:pt>
                <c:pt idx="3">
                  <c:v>2.3553308320503458E-3</c:v>
                </c:pt>
                <c:pt idx="4">
                  <c:v>0</c:v>
                </c:pt>
                <c:pt idx="5">
                  <c:v>7.9803560991409013E-3</c:v>
                </c:pt>
                <c:pt idx="6">
                  <c:v>5.6730749476444449E-3</c:v>
                </c:pt>
              </c:numCache>
            </c:numRef>
          </c:val>
          <c:extLst>
            <c:ext xmlns:c16="http://schemas.microsoft.com/office/drawing/2014/chart" uri="{C3380CC4-5D6E-409C-BE32-E72D297353CC}">
              <c16:uniqueId val="{00000012-CEFD-445B-81BD-E00B0A496552}"/>
            </c:ext>
          </c:extLst>
        </c:ser>
        <c:dLbls>
          <c:dLblPos val="ctr"/>
          <c:showLegendKey val="0"/>
          <c:showVal val="1"/>
          <c:showCatName val="0"/>
          <c:showSerName val="0"/>
          <c:showPercent val="0"/>
          <c:showBubbleSize val="0"/>
        </c:dLbls>
        <c:gapWidth val="50"/>
        <c:overlap val="100"/>
        <c:axId val="518021951"/>
        <c:axId val="337609663"/>
      </c:barChart>
      <c:catAx>
        <c:axId val="51802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37609663"/>
        <c:crosses val="autoZero"/>
        <c:auto val="1"/>
        <c:lblAlgn val="ctr"/>
        <c:lblOffset val="100"/>
        <c:noMultiLvlLbl val="0"/>
      </c:catAx>
      <c:valAx>
        <c:axId val="33760966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21951"/>
        <c:crosses val="autoZero"/>
        <c:crossBetween val="between"/>
      </c:valAx>
      <c:spPr>
        <a:noFill/>
        <a:ln>
          <a:noFill/>
        </a:ln>
        <a:effectLst/>
      </c:spPr>
    </c:plotArea>
    <c:legend>
      <c:legendPos val="t"/>
      <c:layout>
        <c:manualLayout>
          <c:xMode val="edge"/>
          <c:yMode val="edge"/>
          <c:x val="7.2606842757278231E-2"/>
          <c:y val="0.10064131429083663"/>
          <c:w val="0.86705500475321473"/>
          <c:h val="0.108028428015576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Sweden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704-4309-8EA0-8A0278EA0E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704-4309-8EA0-8A0278EA0E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04-4309-8EA0-8A0278EA0E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Increase</c:v>
              </c:pt>
              <c:pt idx="1">
                <c:v>No change</c:v>
              </c:pt>
              <c:pt idx="2">
                <c:v>Decrease</c:v>
              </c:pt>
            </c:strLit>
          </c:cat>
          <c:val>
            <c:numLit>
              <c:formatCode>General</c:formatCode>
              <c:ptCount val="3"/>
              <c:pt idx="0">
                <c:v>6</c:v>
              </c:pt>
              <c:pt idx="1">
                <c:v>2</c:v>
              </c:pt>
              <c:pt idx="2">
                <c:v>0</c:v>
              </c:pt>
            </c:numLit>
          </c:val>
          <c:extLst>
            <c:ext xmlns:c16="http://schemas.microsoft.com/office/drawing/2014/chart" uri="{C3380CC4-5D6E-409C-BE32-E72D297353CC}">
              <c16:uniqueId val="{00000006-A704-4309-8EA0-8A0278EA0E0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'Figure(24)'!$C$1:$D$1</c:f>
          <c:strCache>
            <c:ptCount val="2"/>
            <c:pt idx="0">
              <c:v>Figure(24)</c:v>
            </c:pt>
            <c:pt idx="1">
              <c:v>Expected change in real estate allocations over next two years, by investor domicile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0881740532591466"/>
          <c:y val="0.19876667933943609"/>
          <c:w val="0.89053577105494564"/>
          <c:h val="0.65100532212680906"/>
        </c:manualLayout>
      </c:layout>
      <c:barChart>
        <c:barDir val="col"/>
        <c:grouping val="percentStacked"/>
        <c:varyColors val="0"/>
        <c:ser>
          <c:idx val="0"/>
          <c:order val="0"/>
          <c:tx>
            <c:strRef>
              <c:f>'Figure(24)'!$C$7</c:f>
              <c:strCache>
                <c:ptCount val="1"/>
                <c:pt idx="0">
                  <c:v>Increase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'Figure(24)'!$D$5:$H$6</c15:sqref>
                  </c15:fullRef>
                </c:ext>
              </c:extLst>
              <c:f>'Figure(24)'!$D$5:$H$6</c:f>
              <c:multiLvlStrCache>
                <c:ptCount val="4"/>
                <c:lvl>
                  <c:pt idx="0">
                    <c:v>Asia Pacific (19)</c:v>
                  </c:pt>
                  <c:pt idx="1">
                    <c:v>Europe (49)</c:v>
                  </c:pt>
                  <c:pt idx="2">
                    <c:v>North America (20)</c:v>
                  </c:pt>
                  <c:pt idx="3">
                    <c:v>All investors (88)</c:v>
                  </c:pt>
                </c:lvl>
                <c:lvl>
                  <c:pt idx="0">
                    <c:v>Investors by domicile</c:v>
                  </c:pt>
                  <c:pt idx="3">
                    <c:v>  </c:v>
                  </c:pt>
                </c:lvl>
              </c:multiLvlStrCache>
            </c:multiLvlStrRef>
          </c:cat>
          <c:val>
            <c:numRef>
              <c:extLst>
                <c:ext xmlns:c15="http://schemas.microsoft.com/office/drawing/2012/chart" uri="{02D57815-91ED-43cb-92C2-25804820EDAC}">
                  <c15:fullRef>
                    <c15:sqref>'Figure(24)'!$D$7:$H$7</c15:sqref>
                  </c15:fullRef>
                </c:ext>
              </c:extLst>
              <c:f>('Figure(24)'!$D$7:$F$7,'Figure(24)'!$H$7)</c:f>
              <c:numCache>
                <c:formatCode>0%</c:formatCode>
                <c:ptCount val="4"/>
                <c:pt idx="0">
                  <c:v>0.63157894736842102</c:v>
                </c:pt>
                <c:pt idx="1">
                  <c:v>0.63265306122448983</c:v>
                </c:pt>
                <c:pt idx="2">
                  <c:v>0.55000000000000004</c:v>
                </c:pt>
                <c:pt idx="3">
                  <c:v>0.61363636363636365</c:v>
                </c:pt>
              </c:numCache>
            </c:numRef>
          </c:val>
          <c:extLst>
            <c:ext xmlns:c16="http://schemas.microsoft.com/office/drawing/2014/chart" uri="{C3380CC4-5D6E-409C-BE32-E72D297353CC}">
              <c16:uniqueId val="{00000005-AC7A-4903-9FEE-8E08CDF560A2}"/>
            </c:ext>
          </c:extLst>
        </c:ser>
        <c:ser>
          <c:idx val="1"/>
          <c:order val="1"/>
          <c:tx>
            <c:strRef>
              <c:f>'Figure(24)'!$C$8</c:f>
              <c:strCache>
                <c:ptCount val="1"/>
                <c:pt idx="0">
                  <c:v>No change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'Figure(24)'!$D$5:$H$6</c15:sqref>
                  </c15:fullRef>
                </c:ext>
              </c:extLst>
              <c:f>'Figure(24)'!$D$5:$H$6</c:f>
              <c:multiLvlStrCache>
                <c:ptCount val="4"/>
                <c:lvl>
                  <c:pt idx="0">
                    <c:v>Asia Pacific (19)</c:v>
                  </c:pt>
                  <c:pt idx="1">
                    <c:v>Europe (49)</c:v>
                  </c:pt>
                  <c:pt idx="2">
                    <c:v>North America (20)</c:v>
                  </c:pt>
                  <c:pt idx="3">
                    <c:v>All investors (88)</c:v>
                  </c:pt>
                </c:lvl>
                <c:lvl>
                  <c:pt idx="0">
                    <c:v>Investors by domicile</c:v>
                  </c:pt>
                  <c:pt idx="3">
                    <c:v>  </c:v>
                  </c:pt>
                </c:lvl>
              </c:multiLvlStrCache>
            </c:multiLvlStrRef>
          </c:cat>
          <c:val>
            <c:numRef>
              <c:extLst>
                <c:ext xmlns:c15="http://schemas.microsoft.com/office/drawing/2012/chart" uri="{02D57815-91ED-43cb-92C2-25804820EDAC}">
                  <c15:fullRef>
                    <c15:sqref>'Figure(24)'!$D$8:$H$8</c15:sqref>
                  </c15:fullRef>
                </c:ext>
              </c:extLst>
              <c:f>('Figure(24)'!$D$8:$F$8,'Figure(24)'!$H$8)</c:f>
              <c:numCache>
                <c:formatCode>0%</c:formatCode>
                <c:ptCount val="4"/>
                <c:pt idx="0">
                  <c:v>0.36842105263157893</c:v>
                </c:pt>
                <c:pt idx="1">
                  <c:v>0.32653061224489793</c:v>
                </c:pt>
                <c:pt idx="2">
                  <c:v>0.45</c:v>
                </c:pt>
                <c:pt idx="3">
                  <c:v>0.36363636363636365</c:v>
                </c:pt>
              </c:numCache>
            </c:numRef>
          </c:val>
          <c:extLst>
            <c:ext xmlns:c16="http://schemas.microsoft.com/office/drawing/2014/chart" uri="{C3380CC4-5D6E-409C-BE32-E72D297353CC}">
              <c16:uniqueId val="{00000007-AC7A-4903-9FEE-8E08CDF560A2}"/>
            </c:ext>
          </c:extLst>
        </c:ser>
        <c:ser>
          <c:idx val="2"/>
          <c:order val="2"/>
          <c:tx>
            <c:strRef>
              <c:f>'Figure(24)'!$C$9</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AC7A-4903-9FEE-8E08CDF560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'Figure(24)'!$D$5:$H$6</c15:sqref>
                  </c15:fullRef>
                </c:ext>
              </c:extLst>
              <c:f>'Figure(24)'!$D$5:$H$6</c:f>
              <c:multiLvlStrCache>
                <c:ptCount val="4"/>
                <c:lvl>
                  <c:pt idx="0">
                    <c:v>Asia Pacific (19)</c:v>
                  </c:pt>
                  <c:pt idx="1">
                    <c:v>Europe (49)</c:v>
                  </c:pt>
                  <c:pt idx="2">
                    <c:v>North America (20)</c:v>
                  </c:pt>
                  <c:pt idx="3">
                    <c:v>All investors (88)</c:v>
                  </c:pt>
                </c:lvl>
                <c:lvl>
                  <c:pt idx="0">
                    <c:v>Investors by domicile</c:v>
                  </c:pt>
                  <c:pt idx="3">
                    <c:v>  </c:v>
                  </c:pt>
                </c:lvl>
              </c:multiLvlStrCache>
            </c:multiLvlStrRef>
          </c:cat>
          <c:val>
            <c:numRef>
              <c:extLst>
                <c:ext xmlns:c15="http://schemas.microsoft.com/office/drawing/2012/chart" uri="{02D57815-91ED-43cb-92C2-25804820EDAC}">
                  <c15:fullRef>
                    <c15:sqref>'Figure(24)'!$D$9:$H$9</c15:sqref>
                  </c15:fullRef>
                </c:ext>
              </c:extLst>
              <c:f>('Figure(24)'!$D$9:$F$9,'Figure(24)'!$H$9)</c:f>
              <c:numCache>
                <c:formatCode>0%</c:formatCode>
                <c:ptCount val="4"/>
                <c:pt idx="0">
                  <c:v>0</c:v>
                </c:pt>
                <c:pt idx="1">
                  <c:v>4.0816326530612242E-2</c:v>
                </c:pt>
                <c:pt idx="2">
                  <c:v>0</c:v>
                </c:pt>
                <c:pt idx="3">
                  <c:v>2.2727272727272728E-2</c:v>
                </c:pt>
              </c:numCache>
            </c:numRef>
          </c:val>
          <c:extLst>
            <c:ext xmlns:c16="http://schemas.microsoft.com/office/drawing/2014/chart" uri="{C3380CC4-5D6E-409C-BE32-E72D297353CC}">
              <c16:uniqueId val="{0000000D-AC7A-4903-9FEE-8E08CDF560A2}"/>
            </c:ext>
          </c:extLst>
        </c:ser>
        <c:dLbls>
          <c:showLegendKey val="0"/>
          <c:showVal val="0"/>
          <c:showCatName val="0"/>
          <c:showSerName val="0"/>
          <c:showPercent val="0"/>
          <c:showBubbleSize val="0"/>
        </c:dLbls>
        <c:gapWidth val="150"/>
        <c:overlap val="100"/>
        <c:axId val="1770614320"/>
        <c:axId val="1936339088"/>
      </c:barChart>
      <c:catAx>
        <c:axId val="177061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936339088"/>
        <c:crosses val="autoZero"/>
        <c:auto val="1"/>
        <c:lblAlgn val="ctr"/>
        <c:lblOffset val="100"/>
        <c:noMultiLvlLbl val="0"/>
      </c:catAx>
      <c:valAx>
        <c:axId val="1936339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614320"/>
        <c:crosses val="autoZero"/>
        <c:crossBetween val="between"/>
      </c:valAx>
      <c:spPr>
        <a:noFill/>
        <a:ln>
          <a:noFill/>
        </a:ln>
        <a:effectLst/>
      </c:spPr>
    </c:plotArea>
    <c:legend>
      <c:legendPos val="b"/>
      <c:layout>
        <c:manualLayout>
          <c:xMode val="edge"/>
          <c:yMode val="edge"/>
          <c:x val="0.39386844619757666"/>
          <c:y val="0.10869175956192446"/>
          <c:w val="0.21226301067768949"/>
          <c:h val="3.79170384729930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Sweden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38-4E59-876D-775D141AE3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38-4E59-876D-775D141AE3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638-4E59-876D-775D141AE3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Increase</c:v>
              </c:pt>
              <c:pt idx="1">
                <c:v>No change</c:v>
              </c:pt>
              <c:pt idx="2">
                <c:v>Decrease</c:v>
              </c:pt>
            </c:strLit>
          </c:cat>
          <c:val>
            <c:numLit>
              <c:formatCode>General</c:formatCode>
              <c:ptCount val="3"/>
              <c:pt idx="0">
                <c:v>6</c:v>
              </c:pt>
              <c:pt idx="1">
                <c:v>2</c:v>
              </c:pt>
              <c:pt idx="2">
                <c:v>0</c:v>
              </c:pt>
            </c:numLit>
          </c:val>
          <c:extLst>
            <c:ext xmlns:c16="http://schemas.microsoft.com/office/drawing/2014/chart" uri="{C3380CC4-5D6E-409C-BE32-E72D297353CC}">
              <c16:uniqueId val="{00000006-4638-4E59-876D-775D141AE30C}"/>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'Figure(25)'!$C$1:$D$1</c:f>
          <c:strCache>
            <c:ptCount val="2"/>
            <c:pt idx="0">
              <c:v>Figure(25)</c:v>
            </c:pt>
            <c:pt idx="1">
              <c:v>Expected change in real estate allocations over the next two years, by region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7064605535905708E-2"/>
          <c:y val="0.15122042711505723"/>
          <c:w val="0.93228860925252799"/>
          <c:h val="0.69869922853266819"/>
        </c:manualLayout>
      </c:layout>
      <c:barChart>
        <c:barDir val="col"/>
        <c:grouping val="percentStacked"/>
        <c:varyColors val="0"/>
        <c:ser>
          <c:idx val="0"/>
          <c:order val="0"/>
          <c:tx>
            <c:strRef>
              <c:f>'Figure(24)'!$C$7</c:f>
              <c:strCache>
                <c:ptCount val="1"/>
                <c:pt idx="0">
                  <c:v>Increase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'Figure(25)'!$D$5:$AC$7</c15:sqref>
                  </c15:fullRef>
                </c:ext>
              </c:extLst>
              <c:f>'Figure(25)'!$D$5:$AC$7</c:f>
              <c:multiLvlStrCache>
                <c:ptCount val="21"/>
                <c:lvl>
                  <c:pt idx="0">
                    <c:v>Asia Pacific</c:v>
                  </c:pt>
                  <c:pt idx="1">
                    <c:v>Europe</c:v>
                  </c:pt>
                  <c:pt idx="2">
                    <c:v>US</c:v>
                  </c:pt>
                  <c:pt idx="3">
                    <c:v>America ex US</c:v>
                  </c:pt>
                  <c:pt idx="4">
                    <c:v>Asia Pacific</c:v>
                  </c:pt>
                  <c:pt idx="5">
                    <c:v>Europe</c:v>
                  </c:pt>
                  <c:pt idx="6">
                    <c:v>US</c:v>
                  </c:pt>
                  <c:pt idx="7">
                    <c:v>America ex US</c:v>
                  </c:pt>
                  <c:pt idx="8">
                    <c:v>Asia Pacific</c:v>
                  </c:pt>
                  <c:pt idx="9">
                    <c:v>Europe</c:v>
                  </c:pt>
                  <c:pt idx="10">
                    <c:v>US</c:v>
                  </c:pt>
                  <c:pt idx="11">
                    <c:v>America ex US</c:v>
                  </c:pt>
                  <c:pt idx="12">
                    <c:v>Asia Pacific</c:v>
                  </c:pt>
                  <c:pt idx="13">
                    <c:v>Europe</c:v>
                  </c:pt>
                  <c:pt idx="14">
                    <c:v>US</c:v>
                  </c:pt>
                  <c:pt idx="15">
                    <c:v>America ex US</c:v>
                  </c:pt>
                  <c:pt idx="16">
                    <c:v>Asia Pacific</c:v>
                  </c:pt>
                  <c:pt idx="17">
                    <c:v>Europe</c:v>
                  </c:pt>
                  <c:pt idx="18">
                    <c:v>US</c:v>
                  </c:pt>
                  <c:pt idx="19">
                    <c:v>America ex US</c:v>
                  </c:pt>
                  <c:pt idx="20">
                    <c:v>Africa</c:v>
                  </c:pt>
                </c:lvl>
                <c:lvl>
                  <c:pt idx="0">
                    <c:v>Asia Pacific</c:v>
                  </c:pt>
                  <c:pt idx="4">
                    <c:v>Europe</c:v>
                  </c:pt>
                  <c:pt idx="8">
                    <c:v>North America</c:v>
                  </c:pt>
                  <c:pt idx="12">
                    <c:v>All investors</c:v>
                  </c:pt>
                  <c:pt idx="16">
                    <c:v>Fund of funds managers</c:v>
                  </c:pt>
                </c:lvl>
                <c:lvl>
                  <c:pt idx="0">
                    <c:v>Investors by domicile</c:v>
                  </c:pt>
                  <c:pt idx="12">
                    <c:v>Investors by type</c:v>
                  </c:pt>
                </c:lvl>
              </c:multiLvlStrCache>
            </c:multiLvlStrRef>
          </c:cat>
          <c:val>
            <c:numRef>
              <c:extLst>
                <c:ext xmlns:c15="http://schemas.microsoft.com/office/drawing/2012/chart" uri="{02D57815-91ED-43cb-92C2-25804820EDAC}">
                  <c15:fullRef>
                    <c15:sqref>'Figure(25)'!$D$8:$AC$8</c15:sqref>
                  </c15:fullRef>
                </c:ext>
              </c:extLst>
              <c:f>('Figure(25)'!$D$8:$G$8,'Figure(25)'!$I$8:$L$8,'Figure(25)'!$N$8:$Q$8,'Figure(25)'!$T$8:$W$8,'Figure(25)'!$Y$8:$AC$8)</c:f>
              <c:numCache>
                <c:formatCode>0%</c:formatCode>
                <c:ptCount val="21"/>
                <c:pt idx="0">
                  <c:v>0.66666666666666663</c:v>
                </c:pt>
                <c:pt idx="1">
                  <c:v>0.8</c:v>
                </c:pt>
                <c:pt idx="2">
                  <c:v>0.70588235294117652</c:v>
                </c:pt>
                <c:pt idx="3">
                  <c:v>0</c:v>
                </c:pt>
                <c:pt idx="4">
                  <c:v>0.78787878787878785</c:v>
                </c:pt>
                <c:pt idx="5">
                  <c:v>0.5625</c:v>
                </c:pt>
                <c:pt idx="6">
                  <c:v>0.70270270270270274</c:v>
                </c:pt>
                <c:pt idx="7">
                  <c:v>0.44444444444444442</c:v>
                </c:pt>
                <c:pt idx="8">
                  <c:v>0.53846153846153844</c:v>
                </c:pt>
                <c:pt idx="9">
                  <c:v>0.5714285714285714</c:v>
                </c:pt>
                <c:pt idx="10">
                  <c:v>0.47619047619047616</c:v>
                </c:pt>
                <c:pt idx="11">
                  <c:v>0.14285714285714285</c:v>
                </c:pt>
                <c:pt idx="12">
                  <c:v>0.703125</c:v>
                </c:pt>
                <c:pt idx="13">
                  <c:v>0.61038961038961037</c:v>
                </c:pt>
                <c:pt idx="14">
                  <c:v>0.64</c:v>
                </c:pt>
                <c:pt idx="15">
                  <c:v>0.25</c:v>
                </c:pt>
                <c:pt idx="16">
                  <c:v>0.66666666666666663</c:v>
                </c:pt>
                <c:pt idx="17">
                  <c:v>0.625</c:v>
                </c:pt>
                <c:pt idx="18">
                  <c:v>0.7142857142857143</c:v>
                </c:pt>
                <c:pt idx="19">
                  <c:v>0</c:v>
                </c:pt>
                <c:pt idx="20">
                  <c:v>0.7142857142857143</c:v>
                </c:pt>
              </c:numCache>
            </c:numRef>
          </c:val>
          <c:extLst>
            <c:ext xmlns:c16="http://schemas.microsoft.com/office/drawing/2014/chart" uri="{C3380CC4-5D6E-409C-BE32-E72D297353CC}">
              <c16:uniqueId val="{00000000-0C97-478C-9E43-5E57CA0E1408}"/>
            </c:ext>
          </c:extLst>
        </c:ser>
        <c:ser>
          <c:idx val="1"/>
          <c:order val="1"/>
          <c:tx>
            <c:strRef>
              <c:f>'Figure(25)'!$C$9</c:f>
              <c:strCache>
                <c:ptCount val="1"/>
                <c:pt idx="0">
                  <c:v>No change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'Figure(25)'!$D$5:$AC$7</c15:sqref>
                  </c15:fullRef>
                </c:ext>
              </c:extLst>
              <c:f>'Figure(25)'!$D$5:$AC$7</c:f>
              <c:multiLvlStrCache>
                <c:ptCount val="21"/>
                <c:lvl>
                  <c:pt idx="0">
                    <c:v>Asia Pacific</c:v>
                  </c:pt>
                  <c:pt idx="1">
                    <c:v>Europe</c:v>
                  </c:pt>
                  <c:pt idx="2">
                    <c:v>US</c:v>
                  </c:pt>
                  <c:pt idx="3">
                    <c:v>America ex US</c:v>
                  </c:pt>
                  <c:pt idx="4">
                    <c:v>Asia Pacific</c:v>
                  </c:pt>
                  <c:pt idx="5">
                    <c:v>Europe</c:v>
                  </c:pt>
                  <c:pt idx="6">
                    <c:v>US</c:v>
                  </c:pt>
                  <c:pt idx="7">
                    <c:v>America ex US</c:v>
                  </c:pt>
                  <c:pt idx="8">
                    <c:v>Asia Pacific</c:v>
                  </c:pt>
                  <c:pt idx="9">
                    <c:v>Europe</c:v>
                  </c:pt>
                  <c:pt idx="10">
                    <c:v>US</c:v>
                  </c:pt>
                  <c:pt idx="11">
                    <c:v>America ex US</c:v>
                  </c:pt>
                  <c:pt idx="12">
                    <c:v>Asia Pacific</c:v>
                  </c:pt>
                  <c:pt idx="13">
                    <c:v>Europe</c:v>
                  </c:pt>
                  <c:pt idx="14">
                    <c:v>US</c:v>
                  </c:pt>
                  <c:pt idx="15">
                    <c:v>America ex US</c:v>
                  </c:pt>
                  <c:pt idx="16">
                    <c:v>Asia Pacific</c:v>
                  </c:pt>
                  <c:pt idx="17">
                    <c:v>Europe</c:v>
                  </c:pt>
                  <c:pt idx="18">
                    <c:v>US</c:v>
                  </c:pt>
                  <c:pt idx="19">
                    <c:v>America ex US</c:v>
                  </c:pt>
                  <c:pt idx="20">
                    <c:v>Africa</c:v>
                  </c:pt>
                </c:lvl>
                <c:lvl>
                  <c:pt idx="0">
                    <c:v>Asia Pacific</c:v>
                  </c:pt>
                  <c:pt idx="4">
                    <c:v>Europe</c:v>
                  </c:pt>
                  <c:pt idx="8">
                    <c:v>North America</c:v>
                  </c:pt>
                  <c:pt idx="12">
                    <c:v>All investors</c:v>
                  </c:pt>
                  <c:pt idx="16">
                    <c:v>Fund of funds managers</c:v>
                  </c:pt>
                </c:lvl>
                <c:lvl>
                  <c:pt idx="0">
                    <c:v>Investors by domicile</c:v>
                  </c:pt>
                  <c:pt idx="12">
                    <c:v>Investors by type</c:v>
                  </c:pt>
                </c:lvl>
              </c:multiLvlStrCache>
            </c:multiLvlStrRef>
          </c:cat>
          <c:val>
            <c:numRef>
              <c:extLst>
                <c:ext xmlns:c15="http://schemas.microsoft.com/office/drawing/2012/chart" uri="{02D57815-91ED-43cb-92C2-25804820EDAC}">
                  <c15:fullRef>
                    <c15:sqref>'Figure(25)'!$D$9:$AC$9</c15:sqref>
                  </c15:fullRef>
                </c:ext>
              </c:extLst>
              <c:f>('Figure(25)'!$D$9:$G$9,'Figure(25)'!$I$9:$L$9,'Figure(25)'!$N$9:$Q$9,'Figure(25)'!$T$9:$W$9,'Figure(25)'!$Y$9:$AC$9)</c:f>
              <c:numCache>
                <c:formatCode>0%</c:formatCode>
                <c:ptCount val="21"/>
                <c:pt idx="0">
                  <c:v>0.16666666666666666</c:v>
                </c:pt>
                <c:pt idx="1">
                  <c:v>0.2</c:v>
                </c:pt>
                <c:pt idx="2">
                  <c:v>0.17647058823529413</c:v>
                </c:pt>
                <c:pt idx="3">
                  <c:v>1</c:v>
                </c:pt>
                <c:pt idx="4">
                  <c:v>0.15151515151515152</c:v>
                </c:pt>
                <c:pt idx="5">
                  <c:v>0.29166666666666669</c:v>
                </c:pt>
                <c:pt idx="6">
                  <c:v>0.24324324324324326</c:v>
                </c:pt>
                <c:pt idx="7">
                  <c:v>0.33333333333333331</c:v>
                </c:pt>
                <c:pt idx="8">
                  <c:v>0.38461538461538464</c:v>
                </c:pt>
                <c:pt idx="9">
                  <c:v>0.35714285714285715</c:v>
                </c:pt>
                <c:pt idx="10">
                  <c:v>0.42857142857142855</c:v>
                </c:pt>
                <c:pt idx="11">
                  <c:v>0.5714285714285714</c:v>
                </c:pt>
                <c:pt idx="12">
                  <c:v>0.203125</c:v>
                </c:pt>
                <c:pt idx="13">
                  <c:v>0.2857142857142857</c:v>
                </c:pt>
                <c:pt idx="14">
                  <c:v>0.28000000000000003</c:v>
                </c:pt>
                <c:pt idx="15">
                  <c:v>0.55000000000000004</c:v>
                </c:pt>
                <c:pt idx="16">
                  <c:v>0.33333333333333331</c:v>
                </c:pt>
                <c:pt idx="17">
                  <c:v>0.125</c:v>
                </c:pt>
                <c:pt idx="18">
                  <c:v>0.14285714285714285</c:v>
                </c:pt>
                <c:pt idx="19">
                  <c:v>1</c:v>
                </c:pt>
                <c:pt idx="20">
                  <c:v>0.14285714285714285</c:v>
                </c:pt>
              </c:numCache>
            </c:numRef>
          </c:val>
          <c:extLst>
            <c:ext xmlns:c16="http://schemas.microsoft.com/office/drawing/2014/chart" uri="{C3380CC4-5D6E-409C-BE32-E72D297353CC}">
              <c16:uniqueId val="{00000001-0C97-478C-9E43-5E57CA0E1408}"/>
            </c:ext>
          </c:extLst>
        </c:ser>
        <c:ser>
          <c:idx val="2"/>
          <c:order val="2"/>
          <c:tx>
            <c:strRef>
              <c:f>'Figure(25)'!$C$10</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C97-478C-9E43-5E57CA0E14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'Figure(25)'!$D$5:$AC$7</c15:sqref>
                  </c15:fullRef>
                </c:ext>
              </c:extLst>
              <c:f>'Figure(25)'!$D$5:$AC$7</c:f>
              <c:multiLvlStrCache>
                <c:ptCount val="21"/>
                <c:lvl>
                  <c:pt idx="0">
                    <c:v>Asia Pacific</c:v>
                  </c:pt>
                  <c:pt idx="1">
                    <c:v>Europe</c:v>
                  </c:pt>
                  <c:pt idx="2">
                    <c:v>US</c:v>
                  </c:pt>
                  <c:pt idx="3">
                    <c:v>America ex US</c:v>
                  </c:pt>
                  <c:pt idx="4">
                    <c:v>Asia Pacific</c:v>
                  </c:pt>
                  <c:pt idx="5">
                    <c:v>Europe</c:v>
                  </c:pt>
                  <c:pt idx="6">
                    <c:v>US</c:v>
                  </c:pt>
                  <c:pt idx="7">
                    <c:v>America ex US</c:v>
                  </c:pt>
                  <c:pt idx="8">
                    <c:v>Asia Pacific</c:v>
                  </c:pt>
                  <c:pt idx="9">
                    <c:v>Europe</c:v>
                  </c:pt>
                  <c:pt idx="10">
                    <c:v>US</c:v>
                  </c:pt>
                  <c:pt idx="11">
                    <c:v>America ex US</c:v>
                  </c:pt>
                  <c:pt idx="12">
                    <c:v>Asia Pacific</c:v>
                  </c:pt>
                  <c:pt idx="13">
                    <c:v>Europe</c:v>
                  </c:pt>
                  <c:pt idx="14">
                    <c:v>US</c:v>
                  </c:pt>
                  <c:pt idx="15">
                    <c:v>America ex US</c:v>
                  </c:pt>
                  <c:pt idx="16">
                    <c:v>Asia Pacific</c:v>
                  </c:pt>
                  <c:pt idx="17">
                    <c:v>Europe</c:v>
                  </c:pt>
                  <c:pt idx="18">
                    <c:v>US</c:v>
                  </c:pt>
                  <c:pt idx="19">
                    <c:v>America ex US</c:v>
                  </c:pt>
                  <c:pt idx="20">
                    <c:v>Africa</c:v>
                  </c:pt>
                </c:lvl>
                <c:lvl>
                  <c:pt idx="0">
                    <c:v>Asia Pacific</c:v>
                  </c:pt>
                  <c:pt idx="4">
                    <c:v>Europe</c:v>
                  </c:pt>
                  <c:pt idx="8">
                    <c:v>North America</c:v>
                  </c:pt>
                  <c:pt idx="12">
                    <c:v>All investors</c:v>
                  </c:pt>
                  <c:pt idx="16">
                    <c:v>Fund of funds managers</c:v>
                  </c:pt>
                </c:lvl>
                <c:lvl>
                  <c:pt idx="0">
                    <c:v>Investors by domicile</c:v>
                  </c:pt>
                  <c:pt idx="12">
                    <c:v>Investors by type</c:v>
                  </c:pt>
                </c:lvl>
              </c:multiLvlStrCache>
            </c:multiLvlStrRef>
          </c:cat>
          <c:val>
            <c:numRef>
              <c:extLst>
                <c:ext xmlns:c15="http://schemas.microsoft.com/office/drawing/2012/chart" uri="{02D57815-91ED-43cb-92C2-25804820EDAC}">
                  <c15:fullRef>
                    <c15:sqref>'Figure(25)'!$D$10:$AC$10</c15:sqref>
                  </c15:fullRef>
                </c:ext>
              </c:extLst>
              <c:f>('Figure(25)'!$D$10:$G$10,'Figure(25)'!$I$10:$L$10,'Figure(25)'!$N$10:$Q$10,'Figure(25)'!$T$10:$W$10,'Figure(25)'!$Y$10:$AC$10)</c:f>
              <c:numCache>
                <c:formatCode>0%</c:formatCode>
                <c:ptCount val="21"/>
                <c:pt idx="0">
                  <c:v>0.16666666666666666</c:v>
                </c:pt>
                <c:pt idx="1">
                  <c:v>0</c:v>
                </c:pt>
                <c:pt idx="2">
                  <c:v>0.11764705882352941</c:v>
                </c:pt>
                <c:pt idx="3">
                  <c:v>0</c:v>
                </c:pt>
                <c:pt idx="4">
                  <c:v>6.0606060606060608E-2</c:v>
                </c:pt>
                <c:pt idx="5">
                  <c:v>0.14583333333333334</c:v>
                </c:pt>
                <c:pt idx="6">
                  <c:v>5.4054054054054057E-2</c:v>
                </c:pt>
                <c:pt idx="7">
                  <c:v>0.22222222222222221</c:v>
                </c:pt>
                <c:pt idx="8">
                  <c:v>7.6923076923076927E-2</c:v>
                </c:pt>
                <c:pt idx="9">
                  <c:v>7.1428571428571425E-2</c:v>
                </c:pt>
                <c:pt idx="10">
                  <c:v>9.5238095238095233E-2</c:v>
                </c:pt>
                <c:pt idx="11">
                  <c:v>0.2857142857142857</c:v>
                </c:pt>
                <c:pt idx="12">
                  <c:v>9.375E-2</c:v>
                </c:pt>
                <c:pt idx="13">
                  <c:v>0.1038961038961039</c:v>
                </c:pt>
                <c:pt idx="14">
                  <c:v>0.08</c:v>
                </c:pt>
                <c:pt idx="15">
                  <c:v>0.2</c:v>
                </c:pt>
                <c:pt idx="16">
                  <c:v>0</c:v>
                </c:pt>
                <c:pt idx="17">
                  <c:v>0.25</c:v>
                </c:pt>
                <c:pt idx="18">
                  <c:v>0.14285714285714285</c:v>
                </c:pt>
                <c:pt idx="19">
                  <c:v>0</c:v>
                </c:pt>
                <c:pt idx="20">
                  <c:v>0.14285714285714285</c:v>
                </c:pt>
              </c:numCache>
            </c:numRef>
          </c:val>
          <c:extLst>
            <c:ext xmlns:c16="http://schemas.microsoft.com/office/drawing/2014/chart" uri="{C3380CC4-5D6E-409C-BE32-E72D297353CC}">
              <c16:uniqueId val="{00000003-0C97-478C-9E43-5E57CA0E1408}"/>
            </c:ext>
          </c:extLst>
        </c:ser>
        <c:dLbls>
          <c:showLegendKey val="0"/>
          <c:showVal val="0"/>
          <c:showCatName val="0"/>
          <c:showSerName val="0"/>
          <c:showPercent val="0"/>
          <c:showBubbleSize val="0"/>
        </c:dLbls>
        <c:gapWidth val="150"/>
        <c:overlap val="100"/>
        <c:axId val="1770614320"/>
        <c:axId val="1936339088"/>
      </c:barChart>
      <c:catAx>
        <c:axId val="177061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936339088"/>
        <c:crosses val="autoZero"/>
        <c:auto val="1"/>
        <c:lblAlgn val="ctr"/>
        <c:lblOffset val="100"/>
        <c:noMultiLvlLbl val="0"/>
      </c:catAx>
      <c:valAx>
        <c:axId val="1936339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614320"/>
        <c:crosses val="autoZero"/>
        <c:crossBetween val="between"/>
      </c:valAx>
      <c:spPr>
        <a:noFill/>
        <a:ln>
          <a:noFill/>
        </a:ln>
        <a:effectLst/>
      </c:spPr>
    </c:plotArea>
    <c:legend>
      <c:legendPos val="t"/>
      <c:layout>
        <c:manualLayout>
          <c:xMode val="edge"/>
          <c:yMode val="edge"/>
          <c:x val="0.42000396414385854"/>
          <c:y val="8.2113264935441438E-2"/>
          <c:w val="0.15999207171228294"/>
          <c:h val="3.2660044440194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'Figure(2)'!$E$6</c:f>
          <c:strCache>
            <c:ptCount val="1"/>
            <c:pt idx="0">
              <c:v>Europe (57)</c:v>
            </c:pt>
          </c:strCache>
        </c:strRef>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rgbClr val="232425">
                  <a:lumMod val="65000"/>
                  <a:lumOff val="35000"/>
                </a:srgbClr>
              </a:solidFill>
              <a:latin typeface="+mj-lt"/>
              <a:ea typeface="+mn-ea"/>
              <a:cs typeface="+mn-cs"/>
            </a:defRPr>
          </a:pPr>
          <a:endParaRPr lang="en-US"/>
        </a:p>
      </c:txPr>
    </c:title>
    <c:autoTitleDeleted val="0"/>
    <c:plotArea>
      <c:layout>
        <c:manualLayout>
          <c:layoutTarget val="inner"/>
          <c:xMode val="edge"/>
          <c:yMode val="edge"/>
          <c:x val="0.31376256143337611"/>
          <c:y val="0.38892774113592948"/>
          <c:w val="0.44229232201993773"/>
          <c:h val="0.59013667983276352"/>
        </c:manualLayout>
      </c:layout>
      <c:doughnutChart>
        <c:varyColors val="1"/>
        <c:ser>
          <c:idx val="0"/>
          <c:order val="0"/>
          <c:dPt>
            <c:idx val="0"/>
            <c:bubble3D val="0"/>
            <c:spPr>
              <a:solidFill>
                <a:srgbClr val="0033A0"/>
              </a:solidFill>
              <a:ln w="19050">
                <a:solidFill>
                  <a:schemeClr val="lt1"/>
                </a:solidFill>
              </a:ln>
              <a:effectLst/>
            </c:spPr>
            <c:extLst>
              <c:ext xmlns:c16="http://schemas.microsoft.com/office/drawing/2014/chart" uri="{C3380CC4-5D6E-409C-BE32-E72D297353CC}">
                <c16:uniqueId val="{00000001-8974-4F9A-AFDC-0DD9ABCCCBB9}"/>
              </c:ext>
            </c:extLst>
          </c:dPt>
          <c:dPt>
            <c:idx val="1"/>
            <c:bubble3D val="0"/>
            <c:spPr>
              <a:solidFill>
                <a:srgbClr val="59CBE8"/>
              </a:solidFill>
              <a:ln w="19050">
                <a:solidFill>
                  <a:schemeClr val="lt1"/>
                </a:solidFill>
              </a:ln>
              <a:effectLst/>
            </c:spPr>
            <c:extLst>
              <c:ext xmlns:c16="http://schemas.microsoft.com/office/drawing/2014/chart" uri="{C3380CC4-5D6E-409C-BE32-E72D297353CC}">
                <c16:uniqueId val="{00000003-8974-4F9A-AFDC-0DD9ABCCCBB9}"/>
              </c:ext>
            </c:extLst>
          </c:dPt>
          <c:dPt>
            <c:idx val="2"/>
            <c:bubble3D val="0"/>
            <c:spPr>
              <a:solidFill>
                <a:srgbClr val="6CC24A"/>
              </a:solidFill>
              <a:ln w="19050">
                <a:solidFill>
                  <a:schemeClr val="lt1"/>
                </a:solidFill>
              </a:ln>
              <a:effectLst/>
            </c:spPr>
            <c:extLst>
              <c:ext xmlns:c16="http://schemas.microsoft.com/office/drawing/2014/chart" uri="{C3380CC4-5D6E-409C-BE32-E72D297353CC}">
                <c16:uniqueId val="{00000005-8974-4F9A-AFDC-0DD9ABCCCB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A-0602-4454-89E3-C2BF119235C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B79B-4935-8794-8E17F3791CF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0602-4454-89E3-C2BF119235C0}"/>
              </c:ext>
            </c:extLst>
          </c:dPt>
          <c:dPt>
            <c:idx val="6"/>
            <c:bubble3D val="0"/>
            <c:spPr>
              <a:solidFill>
                <a:srgbClr val="2AD2C9"/>
              </a:solidFill>
              <a:ln w="19050">
                <a:solidFill>
                  <a:schemeClr val="lt1"/>
                </a:solidFill>
              </a:ln>
              <a:effectLst/>
            </c:spPr>
            <c:extLst>
              <c:ext xmlns:c16="http://schemas.microsoft.com/office/drawing/2014/chart" uri="{C3380CC4-5D6E-409C-BE32-E72D297353CC}">
                <c16:uniqueId val="{00000016-B79B-4935-8794-8E17F3791CFC}"/>
              </c:ext>
            </c:extLst>
          </c:dPt>
          <c:dPt>
            <c:idx val="7"/>
            <c:bubble3D val="0"/>
            <c:spPr>
              <a:solidFill>
                <a:srgbClr val="4F758B"/>
              </a:solidFill>
              <a:ln w="19050">
                <a:solidFill>
                  <a:schemeClr val="lt1"/>
                </a:solidFill>
              </a:ln>
              <a:effectLst/>
            </c:spPr>
            <c:extLst>
              <c:ext xmlns:c16="http://schemas.microsoft.com/office/drawing/2014/chart" uri="{C3380CC4-5D6E-409C-BE32-E72D297353CC}">
                <c16:uniqueId val="{0000000F-8974-4F9A-AFDC-0DD9ABCCCBB9}"/>
              </c:ext>
            </c:extLst>
          </c:dPt>
          <c:dPt>
            <c:idx val="8"/>
            <c:bubble3D val="0"/>
            <c:spPr>
              <a:solidFill>
                <a:srgbClr val="582C83"/>
              </a:solidFill>
              <a:ln w="19050">
                <a:solidFill>
                  <a:schemeClr val="lt1"/>
                </a:solidFill>
              </a:ln>
              <a:effectLst/>
            </c:spPr>
            <c:extLst>
              <c:ext xmlns:c16="http://schemas.microsoft.com/office/drawing/2014/chart" uri="{C3380CC4-5D6E-409C-BE32-E72D297353CC}">
                <c16:uniqueId val="{00000018-B79B-4935-8794-8E17F3791CF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'Figure(2)'!$C$7:$C$21</c15:sqref>
                  </c15:fullRef>
                </c:ext>
              </c:extLst>
              <c:f>'Figure(2)'!$C$7:$C$15</c:f>
              <c:strCache>
                <c:ptCount val="9"/>
                <c:pt idx="0">
                  <c:v>Pension Fund</c:v>
                </c:pt>
                <c:pt idx="1">
                  <c:v>Insurance Company</c:v>
                </c:pt>
                <c:pt idx="2">
                  <c:v>Funds of funds</c:v>
                </c:pt>
                <c:pt idx="3">
                  <c:v>Family Office</c:v>
                </c:pt>
                <c:pt idx="4">
                  <c:v>Foundation</c:v>
                </c:pt>
                <c:pt idx="5">
                  <c:v>Bank</c:v>
                </c:pt>
                <c:pt idx="6">
                  <c:v>Other</c:v>
                </c:pt>
                <c:pt idx="7">
                  <c:v>Investment Consultant</c:v>
                </c:pt>
                <c:pt idx="8">
                  <c:v>High Net Worth Individual</c:v>
                </c:pt>
              </c:strCache>
            </c:strRef>
          </c:cat>
          <c:val>
            <c:numRef>
              <c:extLst>
                <c:ext xmlns:c15="http://schemas.microsoft.com/office/drawing/2012/chart" uri="{02D57815-91ED-43cb-92C2-25804820EDAC}">
                  <c15:fullRef>
                    <c15:sqref>'Figure(2)'!$E$7:$E$21</c15:sqref>
                  </c15:fullRef>
                </c:ext>
              </c:extLst>
              <c:f>'Figure(2)'!$E$7:$E$15</c:f>
              <c:numCache>
                <c:formatCode>0%</c:formatCode>
                <c:ptCount val="9"/>
                <c:pt idx="0">
                  <c:v>0.38596491228070173</c:v>
                </c:pt>
                <c:pt idx="1">
                  <c:v>0.24561403508771928</c:v>
                </c:pt>
                <c:pt idx="2">
                  <c:v>0.12280701754385964</c:v>
                </c:pt>
                <c:pt idx="3">
                  <c:v>0.10526315789473684</c:v>
                </c:pt>
                <c:pt idx="4">
                  <c:v>7.0175438596491224E-2</c:v>
                </c:pt>
                <c:pt idx="5">
                  <c:v>1.7543859649122806E-2</c:v>
                </c:pt>
                <c:pt idx="6">
                  <c:v>1.7543859649122806E-2</c:v>
                </c:pt>
                <c:pt idx="7">
                  <c:v>1.7543859649122806E-2</c:v>
                </c:pt>
                <c:pt idx="8">
                  <c:v>1.7543859649122806E-2</c:v>
                </c:pt>
              </c:numCache>
            </c:numRef>
          </c:val>
          <c:extLst>
            <c:ext xmlns:c15="http://schemas.microsoft.com/office/drawing/2012/chart" uri="{02D57815-91ED-43cb-92C2-25804820EDAC}">
              <c15:categoryFilterExceptions>
                <c15:categoryFilterException>
                  <c15:sqref>'Figure(2)'!$E$16</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'Figure(2)'!$E$18</c15:sqref>
                  <c15:spPr xmlns:c15="http://schemas.microsoft.com/office/drawing/2012/chart">
                    <a:solidFill>
                      <a:schemeClr val="accent6">
                        <a:lumMod val="60000"/>
                      </a:schemeClr>
                    </a:solidFill>
                    <a:ln w="19050">
                      <a:solidFill>
                        <a:schemeClr val="lt1"/>
                      </a:solidFill>
                    </a:ln>
                    <a:effectLst/>
                  </c15:spPr>
                  <c15:bubble3D val="0"/>
                </c15:categoryFilterException>
                <c15:categoryFilterException>
                  <c15:sqref>'Figure(2)'!$E$19</c15:sqref>
                  <c15:spPr xmlns:c15="http://schemas.microsoft.com/office/drawing/2012/chart">
                    <a:solidFill>
                      <a:schemeClr val="accent1">
                        <a:lumMod val="80000"/>
                        <a:lumOff val="20000"/>
                      </a:schemeClr>
                    </a:solidFill>
                    <a:ln w="19050">
                      <a:solidFill>
                        <a:schemeClr val="lt1"/>
                      </a:solidFill>
                    </a:ln>
                    <a:effectLst/>
                  </c15:spPr>
                  <c15:bubble3D val="0"/>
                </c15:categoryFilterException>
                <c15:categoryFilterException>
                  <c15:sqref>'Figure(2)'!$E$20</c15:sqref>
                  <c15:spPr xmlns:c15="http://schemas.microsoft.com/office/drawing/2012/chart">
                    <a:solidFill>
                      <a:schemeClr val="accent2">
                        <a:lumMod val="80000"/>
                        <a:lumOff val="20000"/>
                      </a:schemeClr>
                    </a:solidFill>
                    <a:ln w="19050">
                      <a:solidFill>
                        <a:schemeClr val="lt1"/>
                      </a:solidFill>
                    </a:ln>
                    <a:effectLst/>
                  </c15:spPr>
                  <c15:bubble3D val="0"/>
                </c15:categoryFilterException>
                <c15:categoryFilterException>
                  <c15:sqref>'Figure(2)'!$E$21</c15:sqref>
                  <c15:spPr xmlns:c15="http://schemas.microsoft.com/office/drawing/2012/chart">
                    <a:solidFill>
                      <a:schemeClr val="accent3">
                        <a:lumMod val="80000"/>
                        <a:lumOff val="2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E-8974-4F9A-AFDC-0DD9ABCCCBB9}"/>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3.5502147569101146E-2"/>
          <c:y val="0.13260024251232064"/>
          <c:w val="0.9410151333036787"/>
          <c:h val="0.175858585828408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'Figure(26)'!$C$1:$D$1</c:f>
          <c:strCache>
            <c:ptCount val="2"/>
            <c:pt idx="0">
              <c:v>Figure(26)</c:v>
            </c:pt>
            <c:pt idx="1">
              <c:v>Intentions to deploy capital in 2022</c:v>
            </c:pt>
          </c:strCache>
        </c:strRef>
      </c:tx>
      <c:layout>
        <c:manualLayout>
          <c:xMode val="edge"/>
          <c:yMode val="edge"/>
          <c:x val="0.34299524931995651"/>
          <c:y val="2.51576611285194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068016628727695E-2"/>
          <c:y val="0.17988936724423016"/>
          <c:w val="0.90395354695077623"/>
          <c:h val="0.68954790665556442"/>
        </c:manualLayout>
      </c:layout>
      <c:barChart>
        <c:barDir val="col"/>
        <c:grouping val="percentStacked"/>
        <c:varyColors val="0"/>
        <c:ser>
          <c:idx val="0"/>
          <c:order val="0"/>
          <c:tx>
            <c:strRef>
              <c:f>'Figure(26)'!$C$7</c:f>
              <c:strCache>
                <c:ptCount val="1"/>
                <c:pt idx="0">
                  <c:v>Yes</c:v>
                </c:pt>
              </c:strCache>
            </c:strRef>
          </c:tx>
          <c:spPr>
            <a:solidFill>
              <a:schemeClr val="accent1"/>
            </a:solidFill>
            <a:ln w="19050">
              <a:solidFill>
                <a:schemeClr val="lt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0CE4-4569-9446-00493CA8603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'Figure(26)'!$D$5:$I$6</c:f>
              <c:multiLvlStrCache>
                <c:ptCount val="6"/>
                <c:lvl>
                  <c:pt idx="0">
                    <c:v>Asia Pacific (20)</c:v>
                  </c:pt>
                  <c:pt idx="1">
                    <c:v>Europe (49)</c:v>
                  </c:pt>
                  <c:pt idx="2">
                    <c:v>North America (21)</c:v>
                  </c:pt>
                  <c:pt idx="4">
                    <c:v>All investors (90)</c:v>
                  </c:pt>
                  <c:pt idx="5">
                    <c:v>Fund of funds managers (8)</c:v>
                  </c:pt>
                </c:lvl>
                <c:lvl>
                  <c:pt idx="0">
                    <c:v>Investors by domicile</c:v>
                  </c:pt>
                  <c:pt idx="4">
                    <c:v>Investors by type</c:v>
                  </c:pt>
                </c:lvl>
              </c:multiLvlStrCache>
            </c:multiLvlStrRef>
          </c:cat>
          <c:val>
            <c:numRef>
              <c:f>'Figure(26)'!$D$7:$I$7</c:f>
              <c:numCache>
                <c:formatCode>0%</c:formatCode>
                <c:ptCount val="6"/>
                <c:pt idx="0">
                  <c:v>0.95</c:v>
                </c:pt>
                <c:pt idx="1">
                  <c:v>0.98</c:v>
                </c:pt>
                <c:pt idx="2">
                  <c:v>0.95</c:v>
                </c:pt>
                <c:pt idx="3">
                  <c:v>0</c:v>
                </c:pt>
                <c:pt idx="4">
                  <c:v>0.97</c:v>
                </c:pt>
                <c:pt idx="5">
                  <c:v>1</c:v>
                </c:pt>
              </c:numCache>
            </c:numRef>
          </c:val>
          <c:extLst>
            <c:ext xmlns:c16="http://schemas.microsoft.com/office/drawing/2014/chart" uri="{C3380CC4-5D6E-409C-BE32-E72D297353CC}">
              <c16:uniqueId val="{00000001-0CE4-4569-9446-00493CA8603C}"/>
            </c:ext>
          </c:extLst>
        </c:ser>
        <c:ser>
          <c:idx val="1"/>
          <c:order val="1"/>
          <c:tx>
            <c:strRef>
              <c:f>'Figure(26)'!$C$8</c:f>
              <c:strCache>
                <c:ptCount val="1"/>
                <c:pt idx="0">
                  <c:v>No</c:v>
                </c:pt>
              </c:strCache>
            </c:strRef>
          </c:tx>
          <c:spPr>
            <a:solidFill>
              <a:schemeClr val="accent2"/>
            </a:solidFill>
            <a:ln w="19050">
              <a:solidFill>
                <a:schemeClr val="lt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0CE4-4569-9446-00493CA8603C}"/>
                </c:ext>
              </c:extLst>
            </c:dLbl>
            <c:dLbl>
              <c:idx val="5"/>
              <c:layout>
                <c:manualLayout>
                  <c:x val="0"/>
                  <c:y val="8.52868728057099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25-4237-9762-1C7B968A898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'Figure(26)'!$D$5:$I$6</c:f>
              <c:multiLvlStrCache>
                <c:ptCount val="6"/>
                <c:lvl>
                  <c:pt idx="0">
                    <c:v>Asia Pacific (20)</c:v>
                  </c:pt>
                  <c:pt idx="1">
                    <c:v>Europe (49)</c:v>
                  </c:pt>
                  <c:pt idx="2">
                    <c:v>North America (21)</c:v>
                  </c:pt>
                  <c:pt idx="4">
                    <c:v>All investors (90)</c:v>
                  </c:pt>
                  <c:pt idx="5">
                    <c:v>Fund of funds managers (8)</c:v>
                  </c:pt>
                </c:lvl>
                <c:lvl>
                  <c:pt idx="0">
                    <c:v>Investors by domicile</c:v>
                  </c:pt>
                  <c:pt idx="4">
                    <c:v>Investors by type</c:v>
                  </c:pt>
                </c:lvl>
              </c:multiLvlStrCache>
            </c:multiLvlStrRef>
          </c:cat>
          <c:val>
            <c:numRef>
              <c:f>'Figure(26)'!$D$8:$I$8</c:f>
              <c:numCache>
                <c:formatCode>0%</c:formatCode>
                <c:ptCount val="6"/>
                <c:pt idx="0">
                  <c:v>0.05</c:v>
                </c:pt>
                <c:pt idx="1">
                  <c:v>0.02</c:v>
                </c:pt>
                <c:pt idx="2">
                  <c:v>0.05</c:v>
                </c:pt>
                <c:pt idx="3">
                  <c:v>0</c:v>
                </c:pt>
                <c:pt idx="4">
                  <c:v>0.03</c:v>
                </c:pt>
                <c:pt idx="5">
                  <c:v>0</c:v>
                </c:pt>
              </c:numCache>
            </c:numRef>
          </c:val>
          <c:extLst>
            <c:ext xmlns:c16="http://schemas.microsoft.com/office/drawing/2014/chart" uri="{C3380CC4-5D6E-409C-BE32-E72D297353CC}">
              <c16:uniqueId val="{00000003-0CE4-4569-9446-00493CA8603C}"/>
            </c:ext>
          </c:extLst>
        </c:ser>
        <c:dLbls>
          <c:showLegendKey val="0"/>
          <c:showVal val="0"/>
          <c:showCatName val="0"/>
          <c:showSerName val="0"/>
          <c:showPercent val="0"/>
          <c:showBubbleSize val="0"/>
        </c:dLbls>
        <c:gapWidth val="50"/>
        <c:overlap val="100"/>
        <c:axId val="1490043264"/>
        <c:axId val="1055932576"/>
      </c:barChart>
      <c:catAx>
        <c:axId val="14900432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055932576"/>
        <c:crosses val="autoZero"/>
        <c:auto val="1"/>
        <c:lblAlgn val="ctr"/>
        <c:lblOffset val="100"/>
        <c:noMultiLvlLbl val="0"/>
      </c:catAx>
      <c:valAx>
        <c:axId val="10559325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043264"/>
        <c:crosses val="autoZero"/>
        <c:crossBetween val="between"/>
      </c:valAx>
      <c:spPr>
        <a:noFill/>
        <a:ln>
          <a:noFill/>
        </a:ln>
        <a:effectLst/>
      </c:spPr>
    </c:plotArea>
    <c:legend>
      <c:legendPos val="b"/>
      <c:layout>
        <c:manualLayout>
          <c:xMode val="edge"/>
          <c:yMode val="edge"/>
          <c:x val="0.48825697752333763"/>
          <c:y val="0.10017097180268397"/>
          <c:w val="0.11782906803339104"/>
          <c:h val="4.5342844274676559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'Figure(27)'!$C$1:$D$1</c:f>
          <c:strCache>
            <c:ptCount val="2"/>
            <c:pt idx="0">
              <c:v>Figure(27)</c:v>
            </c:pt>
            <c:pt idx="1">
              <c:v>Intentions to deploy capital in 2022, by type of investor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2155997880854318E-2"/>
          <c:y val="0.14127294278463981"/>
          <c:w val="0.92600579503624714"/>
          <c:h val="0.72154690864855087"/>
        </c:manualLayout>
      </c:layout>
      <c:barChart>
        <c:barDir val="col"/>
        <c:grouping val="percentStacked"/>
        <c:varyColors val="0"/>
        <c:ser>
          <c:idx val="0"/>
          <c:order val="0"/>
          <c:tx>
            <c:strRef>
              <c:f>'Figure(27)'!$D$6</c:f>
              <c:strCache>
                <c:ptCount val="1"/>
                <c:pt idx="0">
                  <c:v>Yes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'Figure(27)'!$C$7:$C$14</c15:sqref>
                  </c15:fullRef>
                </c:ext>
              </c:extLst>
              <c:f>'Figure(27)'!$C$7:$C$13</c:f>
              <c:strCache>
                <c:ptCount val="7"/>
                <c:pt idx="0">
                  <c:v>Funds of funds (8)</c:v>
                </c:pt>
                <c:pt idx="1">
                  <c:v>Insurance Company (14)</c:v>
                </c:pt>
                <c:pt idx="2">
                  <c:v>Government Institution and SWF (4)</c:v>
                </c:pt>
                <c:pt idx="3">
                  <c:v>Family Office (7)</c:v>
                </c:pt>
                <c:pt idx="4">
                  <c:v>Corporation (5)</c:v>
                </c:pt>
                <c:pt idx="5">
                  <c:v>Pension Fund (47)</c:v>
                </c:pt>
                <c:pt idx="6">
                  <c:v>Endownment and Foundation (4)</c:v>
                </c:pt>
              </c:strCache>
            </c:strRef>
          </c:cat>
          <c:val>
            <c:numRef>
              <c:extLst>
                <c:ext xmlns:c15="http://schemas.microsoft.com/office/drawing/2012/chart" uri="{02D57815-91ED-43cb-92C2-25804820EDAC}">
                  <c15:fullRef>
                    <c15:sqref>'Figure(27)'!$D$7:$D$14</c15:sqref>
                  </c15:fullRef>
                </c:ext>
              </c:extLst>
              <c:f>'Figure(27)'!$D$7:$D$13</c:f>
              <c:numCache>
                <c:formatCode>0%</c:formatCode>
                <c:ptCount val="7"/>
                <c:pt idx="0">
                  <c:v>1</c:v>
                </c:pt>
                <c:pt idx="1">
                  <c:v>1</c:v>
                </c:pt>
                <c:pt idx="2">
                  <c:v>1</c:v>
                </c:pt>
                <c:pt idx="3">
                  <c:v>1</c:v>
                </c:pt>
                <c:pt idx="4">
                  <c:v>1</c:v>
                </c:pt>
                <c:pt idx="5">
                  <c:v>0.96</c:v>
                </c:pt>
                <c:pt idx="6">
                  <c:v>0.75</c:v>
                </c:pt>
              </c:numCache>
            </c:numRef>
          </c:val>
          <c:extLst>
            <c:ext xmlns:c16="http://schemas.microsoft.com/office/drawing/2014/chart" uri="{C3380CC4-5D6E-409C-BE32-E72D297353CC}">
              <c16:uniqueId val="{00000000-5BA5-4107-A592-DFF03D66C093}"/>
            </c:ext>
          </c:extLst>
        </c:ser>
        <c:ser>
          <c:idx val="1"/>
          <c:order val="1"/>
          <c:tx>
            <c:strRef>
              <c:f>'Figure(27)'!$E$6</c:f>
              <c:strCache>
                <c:ptCount val="1"/>
                <c:pt idx="0">
                  <c:v>No</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35F-40A8-A93C-B2539B11DDB7}"/>
                </c:ext>
              </c:extLst>
            </c:dLbl>
            <c:dLbl>
              <c:idx val="1"/>
              <c:delete val="1"/>
              <c:extLst>
                <c:ext xmlns:c15="http://schemas.microsoft.com/office/drawing/2012/chart" uri="{CE6537A1-D6FC-4f65-9D91-7224C49458BB}"/>
                <c:ext xmlns:c16="http://schemas.microsoft.com/office/drawing/2014/chart" uri="{C3380CC4-5D6E-409C-BE32-E72D297353CC}">
                  <c16:uniqueId val="{00000004-1542-4063-BDD3-9A75422FE04F}"/>
                </c:ext>
              </c:extLst>
            </c:dLbl>
            <c:dLbl>
              <c:idx val="2"/>
              <c:delete val="1"/>
              <c:extLst>
                <c:ext xmlns:c15="http://schemas.microsoft.com/office/drawing/2012/chart" uri="{CE6537A1-D6FC-4f65-9D91-7224C49458BB}"/>
                <c:ext xmlns:c16="http://schemas.microsoft.com/office/drawing/2014/chart" uri="{C3380CC4-5D6E-409C-BE32-E72D297353CC}">
                  <c16:uniqueId val="{00000003-1542-4063-BDD3-9A75422FE04F}"/>
                </c:ext>
              </c:extLst>
            </c:dLbl>
            <c:dLbl>
              <c:idx val="3"/>
              <c:delete val="1"/>
              <c:extLst>
                <c:ext xmlns:c15="http://schemas.microsoft.com/office/drawing/2012/chart" uri="{CE6537A1-D6FC-4f65-9D91-7224C49458BB}"/>
                <c:ext xmlns:c16="http://schemas.microsoft.com/office/drawing/2014/chart" uri="{C3380CC4-5D6E-409C-BE32-E72D297353CC}">
                  <c16:uniqueId val="{00000001-9211-403C-8E08-E9D34BD70132}"/>
                </c:ext>
              </c:extLst>
            </c:dLbl>
            <c:dLbl>
              <c:idx val="4"/>
              <c:delete val="1"/>
              <c:extLst>
                <c:ext xmlns:c15="http://schemas.microsoft.com/office/drawing/2012/chart" uri="{CE6537A1-D6FC-4f65-9D91-7224C49458BB}"/>
                <c:ext xmlns:c16="http://schemas.microsoft.com/office/drawing/2014/chart" uri="{C3380CC4-5D6E-409C-BE32-E72D297353CC}">
                  <c16:uniqueId val="{00000002-1542-4063-BDD3-9A75422FE0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'Figure(27)'!$C$7:$C$14</c15:sqref>
                  </c15:fullRef>
                </c:ext>
              </c:extLst>
              <c:f>'Figure(27)'!$C$7:$C$13</c:f>
              <c:strCache>
                <c:ptCount val="7"/>
                <c:pt idx="0">
                  <c:v>Funds of funds (8)</c:v>
                </c:pt>
                <c:pt idx="1">
                  <c:v>Insurance Company (14)</c:v>
                </c:pt>
                <c:pt idx="2">
                  <c:v>Government Institution and SWF (4)</c:v>
                </c:pt>
                <c:pt idx="3">
                  <c:v>Family Office (7)</c:v>
                </c:pt>
                <c:pt idx="4">
                  <c:v>Corporation (5)</c:v>
                </c:pt>
                <c:pt idx="5">
                  <c:v>Pension Fund (47)</c:v>
                </c:pt>
                <c:pt idx="6">
                  <c:v>Endownment and Foundation (4)</c:v>
                </c:pt>
              </c:strCache>
            </c:strRef>
          </c:cat>
          <c:val>
            <c:numRef>
              <c:extLst>
                <c:ext xmlns:c15="http://schemas.microsoft.com/office/drawing/2012/chart" uri="{02D57815-91ED-43cb-92C2-25804820EDAC}">
                  <c15:fullRef>
                    <c15:sqref>'Figure(27)'!$E$7:$E$14</c15:sqref>
                  </c15:fullRef>
                </c:ext>
              </c:extLst>
              <c:f>'Figure(27)'!$E$7:$E$13</c:f>
              <c:numCache>
                <c:formatCode>0%</c:formatCode>
                <c:ptCount val="7"/>
                <c:pt idx="0">
                  <c:v>0</c:v>
                </c:pt>
                <c:pt idx="1">
                  <c:v>0</c:v>
                </c:pt>
                <c:pt idx="2">
                  <c:v>0</c:v>
                </c:pt>
                <c:pt idx="3">
                  <c:v>0</c:v>
                </c:pt>
                <c:pt idx="4">
                  <c:v>0</c:v>
                </c:pt>
                <c:pt idx="5">
                  <c:v>0.04</c:v>
                </c:pt>
                <c:pt idx="6">
                  <c:v>0.25</c:v>
                </c:pt>
              </c:numCache>
            </c:numRef>
          </c:val>
          <c:extLst>
            <c:ext xmlns:c16="http://schemas.microsoft.com/office/drawing/2014/chart" uri="{C3380CC4-5D6E-409C-BE32-E72D297353CC}">
              <c16:uniqueId val="{00000001-5BA5-4107-A592-DFF03D66C093}"/>
            </c:ext>
          </c:extLst>
        </c:ser>
        <c:dLbls>
          <c:dLblPos val="ctr"/>
          <c:showLegendKey val="0"/>
          <c:showVal val="1"/>
          <c:showCatName val="0"/>
          <c:showSerName val="0"/>
          <c:showPercent val="0"/>
          <c:showBubbleSize val="0"/>
        </c:dLbls>
        <c:gapWidth val="50"/>
        <c:overlap val="100"/>
        <c:axId val="402015656"/>
        <c:axId val="402016312"/>
      </c:barChart>
      <c:catAx>
        <c:axId val="40201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402016312"/>
        <c:crosses val="autoZero"/>
        <c:auto val="1"/>
        <c:lblAlgn val="ctr"/>
        <c:lblOffset val="100"/>
        <c:noMultiLvlLbl val="0"/>
      </c:catAx>
      <c:valAx>
        <c:axId val="4020163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layout>
            <c:manualLayout>
              <c:xMode val="edge"/>
              <c:yMode val="edge"/>
              <c:x val="1.4194457107964431E-2"/>
              <c:y val="0.271573087156450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015656"/>
        <c:crosses val="autoZero"/>
        <c:crossBetween val="between"/>
      </c:valAx>
      <c:spPr>
        <a:noFill/>
        <a:ln>
          <a:noFill/>
        </a:ln>
        <a:effectLst/>
      </c:spPr>
    </c:plotArea>
    <c:legend>
      <c:legendPos val="b"/>
      <c:layout>
        <c:manualLayout>
          <c:xMode val="edge"/>
          <c:yMode val="edge"/>
          <c:x val="0.40056655350063203"/>
          <c:y val="8.3536325021458288E-2"/>
          <c:w val="0.17352054588440707"/>
          <c:h val="3.329864707139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'Figure(28)'!$C$1:$D$1</c:f>
          <c:strCache>
            <c:ptCount val="2"/>
            <c:pt idx="0">
              <c:v>Figure(28)</c:v>
            </c:pt>
            <c:pt idx="1">
              <c:v>Planned capital deployments in 2022 (and from past surveys) by type of vehicle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9.6994522732123473E-2"/>
          <c:y val="0.20869822301948948"/>
          <c:w val="0.88453191250772267"/>
          <c:h val="0.59238096395394702"/>
        </c:manualLayout>
      </c:layout>
      <c:barChart>
        <c:barDir val="col"/>
        <c:grouping val="percentStacked"/>
        <c:varyColors val="0"/>
        <c:ser>
          <c:idx val="0"/>
          <c:order val="0"/>
          <c:tx>
            <c:strRef>
              <c:f>'Figure(28)'!$C$7</c:f>
              <c:strCache>
                <c:ptCount val="1"/>
                <c:pt idx="0">
                  <c:v>real estate investments outside non-listed vehicles, or not specified</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'Figure(28)'!$D$6:$G$6</c:f>
              <c:strCache>
                <c:ptCount val="4"/>
                <c:pt idx="0">
                  <c:v>2019 (101)</c:v>
                </c:pt>
                <c:pt idx="1">
                  <c:v>2020 (122)</c:v>
                </c:pt>
                <c:pt idx="2">
                  <c:v>2021 (88)</c:v>
                </c:pt>
                <c:pt idx="3">
                  <c:v>2022 (91)</c:v>
                </c:pt>
              </c:strCache>
            </c:strRef>
          </c:cat>
          <c:val>
            <c:numRef>
              <c:f>'Figure(28)'!$D$7:$G$7</c:f>
              <c:numCache>
                <c:formatCode>0%</c:formatCode>
                <c:ptCount val="4"/>
                <c:pt idx="0">
                  <c:v>0.39373970345963766</c:v>
                </c:pt>
                <c:pt idx="1">
                  <c:v>0.53333333333333333</c:v>
                </c:pt>
                <c:pt idx="2">
                  <c:v>0.52590115473901533</c:v>
                </c:pt>
                <c:pt idx="3">
                  <c:v>0.2951211409002556</c:v>
                </c:pt>
              </c:numCache>
            </c:numRef>
          </c:val>
          <c:extLst>
            <c:ext xmlns:c16="http://schemas.microsoft.com/office/drawing/2014/chart" uri="{C3380CC4-5D6E-409C-BE32-E72D297353CC}">
              <c16:uniqueId val="{00000000-AE18-4A58-A789-A8BEA8D9B76C}"/>
            </c:ext>
          </c:extLst>
        </c:ser>
        <c:ser>
          <c:idx val="1"/>
          <c:order val="1"/>
          <c:tx>
            <c:strRef>
              <c:f>'Figure(28)'!$C$8</c:f>
              <c:strCache>
                <c:ptCount val="1"/>
                <c:pt idx="0">
                  <c:v>non-listed vehicles other than funds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'Figure(28)'!$D$6:$G$6</c:f>
              <c:strCache>
                <c:ptCount val="4"/>
                <c:pt idx="0">
                  <c:v>2019 (101)</c:v>
                </c:pt>
                <c:pt idx="1">
                  <c:v>2020 (122)</c:v>
                </c:pt>
                <c:pt idx="2">
                  <c:v>2021 (88)</c:v>
                </c:pt>
                <c:pt idx="3">
                  <c:v>2022 (91)</c:v>
                </c:pt>
              </c:strCache>
            </c:strRef>
          </c:cat>
          <c:val>
            <c:numRef>
              <c:f>'Figure(28)'!$D$8:$G$8</c:f>
              <c:numCache>
                <c:formatCode>0%</c:formatCode>
                <c:ptCount val="4"/>
                <c:pt idx="0">
                  <c:v>0.22240527182866551</c:v>
                </c:pt>
                <c:pt idx="1">
                  <c:v>0.21468926553672313</c:v>
                </c:pt>
                <c:pt idx="2">
                  <c:v>0.22715134891994435</c:v>
                </c:pt>
                <c:pt idx="3">
                  <c:v>0.29986713879268212</c:v>
                </c:pt>
              </c:numCache>
            </c:numRef>
          </c:val>
          <c:extLst>
            <c:ext xmlns:c16="http://schemas.microsoft.com/office/drawing/2014/chart" uri="{C3380CC4-5D6E-409C-BE32-E72D297353CC}">
              <c16:uniqueId val="{00000001-AE18-4A58-A789-A8BEA8D9B76C}"/>
            </c:ext>
          </c:extLst>
        </c:ser>
        <c:ser>
          <c:idx val="2"/>
          <c:order val="2"/>
          <c:tx>
            <c:strRef>
              <c:f>'Figure(28)'!$C$9</c:f>
              <c:strCache>
                <c:ptCount val="1"/>
                <c:pt idx="0">
                  <c:v>non-listed funds</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'Figure(28)'!$D$6:$G$6</c:f>
              <c:strCache>
                <c:ptCount val="4"/>
                <c:pt idx="0">
                  <c:v>2019 (101)</c:v>
                </c:pt>
                <c:pt idx="1">
                  <c:v>2020 (122)</c:v>
                </c:pt>
                <c:pt idx="2">
                  <c:v>2021 (88)</c:v>
                </c:pt>
                <c:pt idx="3">
                  <c:v>2022 (91)</c:v>
                </c:pt>
              </c:strCache>
            </c:strRef>
          </c:cat>
          <c:val>
            <c:numRef>
              <c:f>'Figure(28)'!$D$9:$G$9</c:f>
              <c:numCache>
                <c:formatCode>0%</c:formatCode>
                <c:ptCount val="4"/>
                <c:pt idx="0">
                  <c:v>0.38385502471169686</c:v>
                </c:pt>
                <c:pt idx="1">
                  <c:v>0.25197740112994349</c:v>
                </c:pt>
                <c:pt idx="2">
                  <c:v>0.24694749634104032</c:v>
                </c:pt>
                <c:pt idx="3">
                  <c:v>0.40501172030706217</c:v>
                </c:pt>
              </c:numCache>
            </c:numRef>
          </c:val>
          <c:extLst>
            <c:ext xmlns:c16="http://schemas.microsoft.com/office/drawing/2014/chart" uri="{C3380CC4-5D6E-409C-BE32-E72D297353CC}">
              <c16:uniqueId val="{00000002-AE18-4A58-A789-A8BEA8D9B76C}"/>
            </c:ext>
          </c:extLst>
        </c:ser>
        <c:dLbls>
          <c:showLegendKey val="0"/>
          <c:showVal val="0"/>
          <c:showCatName val="0"/>
          <c:showSerName val="0"/>
          <c:showPercent val="0"/>
          <c:showBubbleSize val="0"/>
        </c:dLbls>
        <c:gapWidth val="219"/>
        <c:overlap val="100"/>
        <c:axId val="722616616"/>
        <c:axId val="722616944"/>
      </c:barChart>
      <c:catAx>
        <c:axId val="722616616"/>
        <c:scaling>
          <c:orientation val="minMax"/>
        </c:scaling>
        <c:delete val="0"/>
        <c:axPos val="b"/>
        <c:title>
          <c:tx>
            <c:rich>
              <a:bodyPr rot="0" spcFirstLastPara="1" vertOverflow="ellipsis" vert="horz" wrap="square" anchor="ctr" anchorCtr="1"/>
              <a:lstStyle/>
              <a:p>
                <a:pPr algn="l">
                  <a:defRPr sz="1000" b="0" i="0" u="none" strike="noStrike" kern="1200" baseline="0">
                    <a:solidFill>
                      <a:schemeClr val="tx1">
                        <a:lumMod val="65000"/>
                        <a:lumOff val="35000"/>
                      </a:schemeClr>
                    </a:solidFill>
                    <a:latin typeface="+mn-lt"/>
                    <a:ea typeface="+mn-ea"/>
                    <a:cs typeface="+mn-cs"/>
                  </a:defRPr>
                </a:pPr>
                <a:r>
                  <a:rPr lang="en-US" sz="1000">
                    <a:effectLst/>
                  </a:rPr>
                  <a:t>Notes: Vehicles other than funds include non-listed structures such as separate accounts,</a:t>
                </a:r>
                <a:r>
                  <a:rPr lang="en-US" sz="1000" baseline="0">
                    <a:effectLst/>
                  </a:rPr>
                  <a:t> club deals, JVs, and other similar structures.  Investments outside non-listed vehicles includes direct investnets as well as listed secutities such as REITs.</a:t>
                </a:r>
                <a:endParaRPr lang="en-GB" sz="1000">
                  <a:effectLst/>
                </a:endParaRPr>
              </a:p>
            </c:rich>
          </c:tx>
          <c:layout>
            <c:manualLayout>
              <c:xMode val="edge"/>
              <c:yMode val="edge"/>
              <c:x val="1.0661380891129266E-3"/>
              <c:y val="0.94237147254399778"/>
            </c:manualLayout>
          </c:layout>
          <c:overlay val="0"/>
          <c:spPr>
            <a:noFill/>
            <a:ln>
              <a:noFill/>
            </a:ln>
            <a:effectLst/>
          </c:spPr>
          <c:txPr>
            <a:bodyPr rot="0" spcFirstLastPara="1" vertOverflow="ellipsis" vert="horz" wrap="square" anchor="ctr" anchorCtr="1"/>
            <a:lstStyle/>
            <a:p>
              <a:pPr algn="l">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22616944"/>
        <c:crosses val="autoZero"/>
        <c:auto val="1"/>
        <c:lblAlgn val="ctr"/>
        <c:lblOffset val="100"/>
        <c:noMultiLvlLbl val="0"/>
      </c:catAx>
      <c:valAx>
        <c:axId val="7226169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Share of expected investments</a:t>
                </a:r>
              </a:p>
            </c:rich>
          </c:tx>
          <c:layout>
            <c:manualLayout>
              <c:xMode val="edge"/>
              <c:yMode val="edge"/>
              <c:x val="1.7470749802823197E-3"/>
              <c:y val="0.205440760582893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616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'Figure(29)'!$C$1:$D$1</c:f>
          <c:strCache>
            <c:ptCount val="2"/>
            <c:pt idx="0">
              <c:v>Figure(29)</c:v>
            </c:pt>
            <c:pt idx="1">
              <c:v>Regional destination of planned capital deployments</c:v>
            </c:pt>
          </c:strCache>
        </c:strRef>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9.6994595074534687E-2"/>
          <c:y val="0.2076316866977429"/>
          <c:w val="0.88453191250772267"/>
          <c:h val="0.60534734508680499"/>
        </c:manualLayout>
      </c:layout>
      <c:barChart>
        <c:barDir val="col"/>
        <c:grouping val="percentStacked"/>
        <c:varyColors val="0"/>
        <c:ser>
          <c:idx val="0"/>
          <c:order val="0"/>
          <c:tx>
            <c:strRef>
              <c:f>'Figure(29)'!$C$7</c:f>
              <c:strCache>
                <c:ptCount val="1"/>
                <c:pt idx="0">
                  <c:v>Asia Pacific</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'Figure(29)'!$D$5:$I$6</c15:sqref>
                  </c15:fullRef>
                </c:ext>
              </c:extLst>
              <c:f>'Figure(29)'!$D$5:$I$6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'Figure(29)'!$D$7:$I$7</c15:sqref>
                  </c15:fullRef>
                </c:ext>
              </c:extLst>
              <c:f>('Figure(29)'!$D$7:$F$7,'Figure(29)'!$H$7:$I$7)</c:f>
              <c:numCache>
                <c:formatCode>0%</c:formatCode>
                <c:ptCount val="5"/>
                <c:pt idx="0">
                  <c:v>0.59</c:v>
                </c:pt>
                <c:pt idx="1">
                  <c:v>0.18</c:v>
                </c:pt>
                <c:pt idx="2">
                  <c:v>6.5391166557542471E-2</c:v>
                </c:pt>
                <c:pt idx="3">
                  <c:v>0.21</c:v>
                </c:pt>
                <c:pt idx="4">
                  <c:v>0.23294117647058823</c:v>
                </c:pt>
              </c:numCache>
            </c:numRef>
          </c:val>
          <c:extLst>
            <c:ext xmlns:c16="http://schemas.microsoft.com/office/drawing/2014/chart" uri="{C3380CC4-5D6E-409C-BE32-E72D297353CC}">
              <c16:uniqueId val="{00000000-8CA5-40A0-928F-D356F6F919F9}"/>
            </c:ext>
          </c:extLst>
        </c:ser>
        <c:ser>
          <c:idx val="1"/>
          <c:order val="1"/>
          <c:tx>
            <c:strRef>
              <c:f>'Figure(29)'!$C$8</c:f>
              <c:strCache>
                <c:ptCount val="1"/>
                <c:pt idx="0">
                  <c:v>Europe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'Figure(29)'!$D$5:$I$6</c15:sqref>
                  </c15:fullRef>
                </c:ext>
              </c:extLst>
              <c:f>'Figure(29)'!$D$5:$I$6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'Figure(29)'!$D$8:$I$8</c15:sqref>
                  </c15:fullRef>
                </c:ext>
              </c:extLst>
              <c:f>('Figure(29)'!$D$8:$F$8,'Figure(29)'!$H$8:$I$8)</c:f>
              <c:numCache>
                <c:formatCode>0%</c:formatCode>
                <c:ptCount val="5"/>
                <c:pt idx="0">
                  <c:v>0.14000000000000001</c:v>
                </c:pt>
                <c:pt idx="1">
                  <c:v>0.53</c:v>
                </c:pt>
                <c:pt idx="2">
                  <c:v>0.12165288137224965</c:v>
                </c:pt>
                <c:pt idx="3">
                  <c:v>0.37</c:v>
                </c:pt>
                <c:pt idx="4">
                  <c:v>0.47</c:v>
                </c:pt>
              </c:numCache>
            </c:numRef>
          </c:val>
          <c:extLst>
            <c:ext xmlns:c16="http://schemas.microsoft.com/office/drawing/2014/chart" uri="{C3380CC4-5D6E-409C-BE32-E72D297353CC}">
              <c16:uniqueId val="{00000001-8CA5-40A0-928F-D356F6F919F9}"/>
            </c:ext>
          </c:extLst>
        </c:ser>
        <c:ser>
          <c:idx val="2"/>
          <c:order val="2"/>
          <c:tx>
            <c:strRef>
              <c:f>'Figure(29)'!$C$9</c:f>
              <c:strCache>
                <c:ptCount val="1"/>
                <c:pt idx="0">
                  <c:v>US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'Figure(29)'!$D$5:$I$6</c15:sqref>
                  </c15:fullRef>
                </c:ext>
              </c:extLst>
              <c:f>'Figure(29)'!$D$5:$I$6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'Figure(29)'!$D$9:$I$9</c15:sqref>
                  </c15:fullRef>
                </c:ext>
              </c:extLst>
              <c:f>('Figure(29)'!$D$9:$F$9,'Figure(29)'!$H$9:$I$9)</c:f>
              <c:numCache>
                <c:formatCode>0%</c:formatCode>
                <c:ptCount val="5"/>
                <c:pt idx="0">
                  <c:v>0.27</c:v>
                </c:pt>
                <c:pt idx="1">
                  <c:v>0.28000000000000003</c:v>
                </c:pt>
                <c:pt idx="2">
                  <c:v>0.79578333662934109</c:v>
                </c:pt>
                <c:pt idx="3">
                  <c:v>0.4</c:v>
                </c:pt>
                <c:pt idx="4">
                  <c:v>0.31</c:v>
                </c:pt>
              </c:numCache>
            </c:numRef>
          </c:val>
          <c:extLst>
            <c:ext xmlns:c16="http://schemas.microsoft.com/office/drawing/2014/chart" uri="{C3380CC4-5D6E-409C-BE32-E72D297353CC}">
              <c16:uniqueId val="{00000002-8CA5-40A0-928F-D356F6F919F9}"/>
            </c:ext>
          </c:extLst>
        </c:ser>
        <c:ser>
          <c:idx val="3"/>
          <c:order val="3"/>
          <c:tx>
            <c:strRef>
              <c:f>'Figure(29)'!$C$10</c:f>
              <c:strCache>
                <c:ptCount val="1"/>
                <c:pt idx="0">
                  <c:v>Americas ex US</c:v>
                </c:pt>
              </c:strCache>
            </c:strRef>
          </c:tx>
          <c:spPr>
            <a:solidFill>
              <a:schemeClr val="accent4"/>
            </a:solidFill>
            <a:ln>
              <a:noFill/>
            </a:ln>
            <a:effectLst/>
          </c:spPr>
          <c:invertIfNegative val="0"/>
          <c:cat>
            <c:multiLvlStrRef>
              <c:extLst>
                <c:ext xmlns:c15="http://schemas.microsoft.com/office/drawing/2012/chart" uri="{02D57815-91ED-43cb-92C2-25804820EDAC}">
                  <c15:fullRef>
                    <c15:sqref>'Figure(29)'!$D$5:$I$6</c15:sqref>
                  </c15:fullRef>
                </c:ext>
              </c:extLst>
              <c:f>'Figure(29)'!$D$5:$I$6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'Figure(29)'!$D$10:$I$10</c15:sqref>
                  </c15:fullRef>
                </c:ext>
              </c:extLst>
              <c:f>('Figure(29)'!$D$10:$F$10,'Figure(29)'!$H$10:$I$10)</c:f>
              <c:numCache>
                <c:formatCode>0%</c:formatCode>
                <c:ptCount val="5"/>
                <c:pt idx="0">
                  <c:v>0</c:v>
                </c:pt>
                <c:pt idx="1">
                  <c:v>7.9646282220399121E-3</c:v>
                </c:pt>
                <c:pt idx="2">
                  <c:v>0.01</c:v>
                </c:pt>
                <c:pt idx="3">
                  <c:v>8.3078378227725899E-3</c:v>
                </c:pt>
                <c:pt idx="4">
                  <c:v>0</c:v>
                </c:pt>
              </c:numCache>
            </c:numRef>
          </c:val>
          <c:extLst>
            <c:ext xmlns:c16="http://schemas.microsoft.com/office/drawing/2014/chart" uri="{C3380CC4-5D6E-409C-BE32-E72D297353CC}">
              <c16:uniqueId val="{00000001-4A65-4F62-9B8E-F685647AD76A}"/>
            </c:ext>
          </c:extLst>
        </c:ser>
        <c:dLbls>
          <c:showLegendKey val="0"/>
          <c:showVal val="0"/>
          <c:showCatName val="0"/>
          <c:showSerName val="0"/>
          <c:showPercent val="0"/>
          <c:showBubbleSize val="0"/>
        </c:dLbls>
        <c:gapWidth val="219"/>
        <c:overlap val="100"/>
        <c:axId val="722616616"/>
        <c:axId val="722616944"/>
      </c:barChart>
      <c:catAx>
        <c:axId val="722616616"/>
        <c:scaling>
          <c:orientation val="minMax"/>
        </c:scaling>
        <c:delete val="0"/>
        <c:axPos val="b"/>
        <c:title>
          <c:tx>
            <c:rich>
              <a:bodyPr rot="0" spcFirstLastPara="1" vertOverflow="ellipsis" vert="horz" wrap="square" anchor="ctr" anchorCtr="1"/>
              <a:lstStyle/>
              <a:p>
                <a:pPr algn="l">
                  <a:defRPr sz="1000" b="0" i="0" u="none" strike="noStrike" kern="1200" baseline="0">
                    <a:solidFill>
                      <a:schemeClr val="tx1">
                        <a:lumMod val="65000"/>
                        <a:lumOff val="35000"/>
                      </a:schemeClr>
                    </a:solidFill>
                    <a:latin typeface="+mn-lt"/>
                    <a:ea typeface="+mn-ea"/>
                    <a:cs typeface="+mn-cs"/>
                  </a:defRPr>
                </a:pPr>
                <a:r>
                  <a:rPr lang="en-US" sz="1000">
                    <a:effectLst/>
                    <a:latin typeface="+mj-lt"/>
                  </a:rPr>
                  <a:t>Notes: Vehicles other than funds includes non-listed structures such separate accounts,</a:t>
                </a:r>
                <a:r>
                  <a:rPr lang="en-US" sz="1000" baseline="0">
                    <a:effectLst/>
                    <a:latin typeface="+mj-lt"/>
                  </a:rPr>
                  <a:t> club deals, JVs, and other similar structures.  Investments outside non-listed vehicles includes direct investnets as well as listed secutities such as REITs.</a:t>
                </a:r>
                <a:endParaRPr lang="en-GB" sz="1000">
                  <a:effectLst/>
                  <a:latin typeface="+mj-lt"/>
                </a:endParaRPr>
              </a:p>
            </c:rich>
          </c:tx>
          <c:layout>
            <c:manualLayout>
              <c:xMode val="edge"/>
              <c:yMode val="edge"/>
              <c:x val="1.0661380891129266E-3"/>
              <c:y val="0.94237147254399778"/>
            </c:manualLayout>
          </c:layout>
          <c:overlay val="0"/>
          <c:spPr>
            <a:noFill/>
            <a:ln>
              <a:noFill/>
            </a:ln>
            <a:effectLst/>
          </c:spPr>
          <c:txPr>
            <a:bodyPr rot="0" spcFirstLastPara="1" vertOverflow="ellipsis" vert="horz" wrap="square" anchor="ctr" anchorCtr="1"/>
            <a:lstStyle/>
            <a:p>
              <a:pPr algn="l">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22616944"/>
        <c:crosses val="autoZero"/>
        <c:auto val="1"/>
        <c:lblAlgn val="ctr"/>
        <c:lblOffset val="100"/>
        <c:noMultiLvlLbl val="0"/>
      </c:catAx>
      <c:valAx>
        <c:axId val="7226169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Share of expected investments</a:t>
                </a:r>
              </a:p>
            </c:rich>
          </c:tx>
          <c:layout>
            <c:manualLayout>
              <c:xMode val="edge"/>
              <c:yMode val="edge"/>
              <c:x val="1.7470749802823197E-3"/>
              <c:y val="0.205440760582893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616616"/>
        <c:crosses val="autoZero"/>
        <c:crossBetween val="between"/>
      </c:valAx>
      <c:spPr>
        <a:noFill/>
        <a:ln>
          <a:noFill/>
        </a:ln>
        <a:effectLst/>
      </c:spPr>
    </c:plotArea>
    <c:legend>
      <c:legendPos val="b"/>
      <c:layout>
        <c:manualLayout>
          <c:xMode val="edge"/>
          <c:yMode val="edge"/>
          <c:x val="0.33219544200883727"/>
          <c:y val="0.12120676794685847"/>
          <c:w val="0.31999659134283404"/>
          <c:h val="3.93815571850990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'Figure(30)'!$C$1:$D$1</c:f>
          <c:strCache>
            <c:ptCount val="2"/>
            <c:pt idx="0">
              <c:v>Figure(30)</c:v>
            </c:pt>
            <c:pt idx="1">
              <c:v>Planned capital deployments in 2022 by sector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0677350537997363"/>
          <c:y val="0.17132779863129072"/>
          <c:w val="0.85750277932806429"/>
          <c:h val="0.68757982743330748"/>
        </c:manualLayout>
      </c:layout>
      <c:barChart>
        <c:barDir val="col"/>
        <c:grouping val="percentStacked"/>
        <c:varyColors val="0"/>
        <c:ser>
          <c:idx val="0"/>
          <c:order val="0"/>
          <c:tx>
            <c:strRef>
              <c:f>'Figure(30)'!$C$7</c:f>
              <c:strCache>
                <c:ptCount val="1"/>
                <c:pt idx="0">
                  <c:v>Retail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'Figure(30)'!$D$5:$I$6</c15:sqref>
                  </c15:fullRef>
                </c:ext>
              </c:extLst>
              <c:f>'Figure(30)'!$D$5:$I$6</c:f>
              <c:multiLvlStrCache>
                <c:ptCount val="5"/>
                <c:lvl>
                  <c:pt idx="0">
                    <c:v>Asia Pacific</c:v>
                  </c:pt>
                  <c:pt idx="1">
                    <c:v>Europe</c:v>
                  </c:pt>
                  <c:pt idx="2">
                    <c:v>North America</c:v>
                  </c:pt>
                  <c:pt idx="3">
                    <c:v>All Investors</c:v>
                  </c:pt>
                  <c:pt idx="4">
                    <c:v>Fund of funds managers</c:v>
                  </c:pt>
                </c:lvl>
                <c:lvl>
                  <c:pt idx="0">
                    <c:v>Investors by domicile</c:v>
                  </c:pt>
                  <c:pt idx="3">
                    <c:v>Investors by type</c:v>
                  </c:pt>
                </c:lvl>
              </c:multiLvlStrCache>
            </c:multiLvlStrRef>
          </c:cat>
          <c:val>
            <c:numRef>
              <c:extLst>
                <c:ext xmlns:c15="http://schemas.microsoft.com/office/drawing/2012/chart" uri="{02D57815-91ED-43cb-92C2-25804820EDAC}">
                  <c15:fullRef>
                    <c15:sqref>'Figure(30)'!$D$7:$I$7</c15:sqref>
                  </c15:fullRef>
                </c:ext>
              </c:extLst>
              <c:f>('Figure(30)'!$D$7:$F$7,'Figure(30)'!$H$7:$I$7)</c:f>
              <c:numCache>
                <c:formatCode>0%</c:formatCode>
                <c:ptCount val="5"/>
                <c:pt idx="0">
                  <c:v>0.18149752784514986</c:v>
                </c:pt>
                <c:pt idx="1">
                  <c:v>7.4642218010980282E-2</c:v>
                </c:pt>
                <c:pt idx="2">
                  <c:v>3.1861147047411158E-2</c:v>
                </c:pt>
                <c:pt idx="3">
                  <c:v>7.9527897111919613E-2</c:v>
                </c:pt>
                <c:pt idx="4">
                  <c:v>8.4986490525400971E-2</c:v>
                </c:pt>
              </c:numCache>
            </c:numRef>
          </c:val>
          <c:extLst>
            <c:ext xmlns:c16="http://schemas.microsoft.com/office/drawing/2014/chart" uri="{C3380CC4-5D6E-409C-BE32-E72D297353CC}">
              <c16:uniqueId val="{00000000-1DE3-4E3F-B4BD-9E317CC54BDF}"/>
            </c:ext>
          </c:extLst>
        </c:ser>
        <c:ser>
          <c:idx val="1"/>
          <c:order val="1"/>
          <c:tx>
            <c:strRef>
              <c:f>'Figure(30)'!$C$8</c:f>
              <c:strCache>
                <c:ptCount val="1"/>
                <c:pt idx="0">
                  <c:v>Office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Investors by domicile Asia Pacific</c:v>
              </c:pt>
              <c:pt idx="1">
                <c:v>Investors by domicile Europe</c:v>
              </c:pt>
              <c:pt idx="2">
                <c:v>Investors by domicile North America</c:v>
              </c:pt>
              <c:pt idx="3">
                <c:v>Investors by type All Investors</c:v>
              </c:pt>
              <c:pt idx="4">
                <c:v>Investors by type Fund of funds managers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'Figure(30)'!$D$8:$I$8</c15:sqref>
                  </c15:fullRef>
                </c:ext>
              </c:extLst>
              <c:f>('Figure(30)'!$D$8:$F$8,'Figure(30)'!$H$8:$I$8)</c:f>
              <c:numCache>
                <c:formatCode>0%</c:formatCode>
                <c:ptCount val="5"/>
                <c:pt idx="0">
                  <c:v>0.15866234459084724</c:v>
                </c:pt>
                <c:pt idx="1">
                  <c:v>0.26439401822051278</c:v>
                </c:pt>
                <c:pt idx="2">
                  <c:v>8.5543039372223892E-2</c:v>
                </c:pt>
                <c:pt idx="3">
                  <c:v>0.20431268884650802</c:v>
                </c:pt>
                <c:pt idx="4">
                  <c:v>0.18286375455782047</c:v>
                </c:pt>
              </c:numCache>
            </c:numRef>
          </c:val>
          <c:extLst>
            <c:ext xmlns:c16="http://schemas.microsoft.com/office/drawing/2014/chart" uri="{C3380CC4-5D6E-409C-BE32-E72D297353CC}">
              <c16:uniqueId val="{00000001-AABE-4025-8707-2E8ABBB402D0}"/>
            </c:ext>
          </c:extLst>
        </c:ser>
        <c:ser>
          <c:idx val="2"/>
          <c:order val="2"/>
          <c:tx>
            <c:strRef>
              <c:f>'Figure(30)'!$C$9</c:f>
              <c:strCache>
                <c:ptCount val="1"/>
                <c:pt idx="0">
                  <c:v>Industrial / Logistics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Investors by domicile Asia Pacific</c:v>
              </c:pt>
              <c:pt idx="1">
                <c:v>Investors by domicile Europe</c:v>
              </c:pt>
              <c:pt idx="2">
                <c:v>Investors by domicile North America</c:v>
              </c:pt>
              <c:pt idx="3">
                <c:v>Investors by type All Investors</c:v>
              </c:pt>
              <c:pt idx="4">
                <c:v>Investors by type Fund of funds managers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'Figure(30)'!$D$9:$I$9</c15:sqref>
                  </c15:fullRef>
                </c:ext>
              </c:extLst>
              <c:f>('Figure(30)'!$D$9:$F$9,'Figure(30)'!$H$9:$I$9)</c:f>
              <c:numCache>
                <c:formatCode>0%</c:formatCode>
                <c:ptCount val="5"/>
                <c:pt idx="0">
                  <c:v>0.21008226355699708</c:v>
                </c:pt>
                <c:pt idx="1">
                  <c:v>0.23413817120390348</c:v>
                </c:pt>
                <c:pt idx="2">
                  <c:v>0.2776951329451155</c:v>
                </c:pt>
                <c:pt idx="3">
                  <c:v>0.24151229319512918</c:v>
                </c:pt>
                <c:pt idx="4">
                  <c:v>0.28415913047765062</c:v>
                </c:pt>
              </c:numCache>
            </c:numRef>
          </c:val>
          <c:extLst>
            <c:ext xmlns:c16="http://schemas.microsoft.com/office/drawing/2014/chart" uri="{C3380CC4-5D6E-409C-BE32-E72D297353CC}">
              <c16:uniqueId val="{00000002-AABE-4025-8707-2E8ABBB402D0}"/>
            </c:ext>
          </c:extLst>
        </c:ser>
        <c:ser>
          <c:idx val="3"/>
          <c:order val="3"/>
          <c:tx>
            <c:strRef>
              <c:f>'Figure(30)'!$C$10</c:f>
              <c:strCache>
                <c:ptCount val="1"/>
                <c:pt idx="0">
                  <c:v>Residential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Investors by domicile Asia Pacific</c:v>
              </c:pt>
              <c:pt idx="1">
                <c:v>Investors by domicile Europe</c:v>
              </c:pt>
              <c:pt idx="2">
                <c:v>Investors by domicile North America</c:v>
              </c:pt>
              <c:pt idx="3">
                <c:v>Investors by type All Investors</c:v>
              </c:pt>
              <c:pt idx="4">
                <c:v>Investors by type Fund of funds managers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'Figure(30)'!$D$10:$I$10</c15:sqref>
                  </c15:fullRef>
                </c:ext>
              </c:extLst>
              <c:f>('Figure(30)'!$D$10:$F$10,'Figure(30)'!$H$10:$I$10)</c:f>
              <c:numCache>
                <c:formatCode>0%</c:formatCode>
                <c:ptCount val="5"/>
                <c:pt idx="0">
                  <c:v>0.30509667298505638</c:v>
                </c:pt>
                <c:pt idx="1">
                  <c:v>0.24298549643716108</c:v>
                </c:pt>
                <c:pt idx="2">
                  <c:v>0.31075520125019795</c:v>
                </c:pt>
                <c:pt idx="3">
                  <c:v>0.26896424896654286</c:v>
                </c:pt>
                <c:pt idx="4">
                  <c:v>0.27175316441452035</c:v>
                </c:pt>
              </c:numCache>
            </c:numRef>
          </c:val>
          <c:extLst>
            <c:ext xmlns:c16="http://schemas.microsoft.com/office/drawing/2014/chart" uri="{C3380CC4-5D6E-409C-BE32-E72D297353CC}">
              <c16:uniqueId val="{00000003-AABE-4025-8707-2E8ABBB402D0}"/>
            </c:ext>
          </c:extLst>
        </c:ser>
        <c:ser>
          <c:idx val="4"/>
          <c:order val="4"/>
          <c:tx>
            <c:strRef>
              <c:f>'Figure(30)'!$C$11</c:f>
              <c:strCache>
                <c:ptCount val="1"/>
                <c:pt idx="0">
                  <c:v>Student Accommodation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Investors by domicile Asia Pacific</c:v>
              </c:pt>
              <c:pt idx="1">
                <c:v>Investors by domicile Europe</c:v>
              </c:pt>
              <c:pt idx="2">
                <c:v>Investors by domicile North America</c:v>
              </c:pt>
              <c:pt idx="3">
                <c:v>Investors by type All Investors</c:v>
              </c:pt>
              <c:pt idx="4">
                <c:v>Investors by type Fund of funds managers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'Figure(30)'!$D$11:$I$11</c15:sqref>
                  </c15:fullRef>
                </c:ext>
              </c:extLst>
              <c:f>('Figure(30)'!$D$11:$F$11,'Figure(30)'!$H$11:$I$11)</c:f>
              <c:numCache>
                <c:formatCode>0%</c:formatCode>
                <c:ptCount val="5"/>
                <c:pt idx="0">
                  <c:v>9.0726044802016004E-3</c:v>
                </c:pt>
                <c:pt idx="1">
                  <c:v>4.2628518098266475E-2</c:v>
                </c:pt>
                <c:pt idx="2">
                  <c:v>2.2462053349274418E-2</c:v>
                </c:pt>
                <c:pt idx="3">
                  <c:v>3.2701367744717706E-2</c:v>
                </c:pt>
                <c:pt idx="4">
                  <c:v>4.6298487095818193E-2</c:v>
                </c:pt>
              </c:numCache>
            </c:numRef>
          </c:val>
          <c:extLst>
            <c:ext xmlns:c16="http://schemas.microsoft.com/office/drawing/2014/chart" uri="{C3380CC4-5D6E-409C-BE32-E72D297353CC}">
              <c16:uniqueId val="{00000004-AABE-4025-8707-2E8ABBB402D0}"/>
            </c:ext>
          </c:extLst>
        </c:ser>
        <c:ser>
          <c:idx val="5"/>
          <c:order val="5"/>
          <c:tx>
            <c:strRef>
              <c:f>'Figure(30)'!$C$12</c:f>
              <c:strCache>
                <c:ptCount val="1"/>
                <c:pt idx="0">
                  <c:v>Healthcare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Investors by domicile Asia Pacific</c:v>
              </c:pt>
              <c:pt idx="1">
                <c:v>Investors by domicile Europe</c:v>
              </c:pt>
              <c:pt idx="2">
                <c:v>Investors by domicile North America</c:v>
              </c:pt>
              <c:pt idx="3">
                <c:v>Investors by type All Investors</c:v>
              </c:pt>
              <c:pt idx="4">
                <c:v>Investors by type Fund of funds managers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'Figure(30)'!$D$12:$I$12</c15:sqref>
                  </c15:fullRef>
                </c:ext>
              </c:extLst>
              <c:f>('Figure(30)'!$D$12:$F$12,'Figure(30)'!$H$12:$I$12)</c:f>
              <c:numCache>
                <c:formatCode>0%</c:formatCode>
                <c:ptCount val="5"/>
                <c:pt idx="0">
                  <c:v>9.7441909441932206E-2</c:v>
                </c:pt>
                <c:pt idx="1">
                  <c:v>5.5983913083038253E-2</c:v>
                </c:pt>
                <c:pt idx="2">
                  <c:v>6.8030380727754969E-2</c:v>
                </c:pt>
                <c:pt idx="3">
                  <c:v>6.5034381773776392E-2</c:v>
                </c:pt>
                <c:pt idx="4">
                  <c:v>6.4625143837023655E-2</c:v>
                </c:pt>
              </c:numCache>
            </c:numRef>
          </c:val>
          <c:extLst>
            <c:ext xmlns:c16="http://schemas.microsoft.com/office/drawing/2014/chart" uri="{C3380CC4-5D6E-409C-BE32-E72D297353CC}">
              <c16:uniqueId val="{00000005-AABE-4025-8707-2E8ABBB402D0}"/>
            </c:ext>
          </c:extLst>
        </c:ser>
        <c:ser>
          <c:idx val="6"/>
          <c:order val="6"/>
          <c:tx>
            <c:strRef>
              <c:f>'Figure(30)'!$C$13</c:f>
              <c:strCache>
                <c:ptCount val="1"/>
                <c:pt idx="0">
                  <c:v>Other</c:v>
                </c:pt>
              </c:strCache>
            </c:strRef>
          </c:tx>
          <c:spPr>
            <a:solidFill>
              <a:srgbClr val="2AD2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Investors by domicile Asia Pacific</c:v>
              </c:pt>
              <c:pt idx="1">
                <c:v>Investors by domicile Europe</c:v>
              </c:pt>
              <c:pt idx="2">
                <c:v>Investors by domicile North America</c:v>
              </c:pt>
              <c:pt idx="3">
                <c:v>Investors by type All Investors</c:v>
              </c:pt>
              <c:pt idx="4">
                <c:v>Investors by type Fund of funds managers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'Figure(30)'!$D$13:$I$13</c15:sqref>
                  </c15:fullRef>
                </c:ext>
              </c:extLst>
              <c:f>('Figure(30)'!$D$13:$F$13,'Figure(30)'!$H$13:$I$13)</c:f>
              <c:numCache>
                <c:formatCode>0%</c:formatCode>
                <c:ptCount val="5"/>
                <c:pt idx="0">
                  <c:v>3.8146677099815528E-2</c:v>
                </c:pt>
                <c:pt idx="1">
                  <c:v>8.5227664946137524E-2</c:v>
                </c:pt>
                <c:pt idx="2">
                  <c:v>0.20365304530802217</c:v>
                </c:pt>
                <c:pt idx="3">
                  <c:v>0.10794712236140606</c:v>
                </c:pt>
                <c:pt idx="4">
                  <c:v>6.5313829091765752E-2</c:v>
                </c:pt>
              </c:numCache>
            </c:numRef>
          </c:val>
          <c:extLst>
            <c:ext xmlns:c16="http://schemas.microsoft.com/office/drawing/2014/chart" uri="{C3380CC4-5D6E-409C-BE32-E72D297353CC}">
              <c16:uniqueId val="{00000006-AABE-4025-8707-2E8ABBB402D0}"/>
            </c:ext>
          </c:extLst>
        </c:ser>
        <c:dLbls>
          <c:showLegendKey val="0"/>
          <c:showVal val="0"/>
          <c:showCatName val="0"/>
          <c:showSerName val="0"/>
          <c:showPercent val="0"/>
          <c:showBubbleSize val="0"/>
        </c:dLbls>
        <c:gapWidth val="150"/>
        <c:overlap val="100"/>
        <c:axId val="612995647"/>
        <c:axId val="526987167"/>
      </c:barChart>
      <c:catAx>
        <c:axId val="61299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26987167"/>
        <c:crosses val="autoZero"/>
        <c:auto val="1"/>
        <c:lblAlgn val="ctr"/>
        <c:lblOffset val="100"/>
        <c:noMultiLvlLbl val="0"/>
      </c:catAx>
      <c:valAx>
        <c:axId val="52698716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Distribution of capital by region (%)</a:t>
                </a:r>
              </a:p>
            </c:rich>
          </c:tx>
          <c:layout>
            <c:manualLayout>
              <c:xMode val="edge"/>
              <c:yMode val="edge"/>
              <c:x val="2.8636188340819088E-2"/>
              <c:y val="0.246633915476930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9956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'Figure(31)'!$C$1:$D$1</c:f>
          <c:strCache>
            <c:ptCount val="2"/>
            <c:pt idx="0">
              <c:v>Figure(31)</c:v>
            </c:pt>
            <c:pt idx="1">
              <c:v>Investment style preferences, 2007 - 2022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'Figure(31)'!$D$6</c:f>
              <c:strCache>
                <c:ptCount val="1"/>
                <c:pt idx="0">
                  <c:v>Core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'Figure(31)'!$C$7:$C$22</c:f>
              <c:strCache>
                <c:ptCount val="16"/>
                <c:pt idx="0">
                  <c:v>2007 (41)</c:v>
                </c:pt>
                <c:pt idx="1">
                  <c:v>2008 (34)</c:v>
                </c:pt>
                <c:pt idx="2">
                  <c:v>2009 (27)</c:v>
                </c:pt>
                <c:pt idx="3">
                  <c:v>2010 (35)</c:v>
                </c:pt>
                <c:pt idx="4">
                  <c:v>2011 (33)</c:v>
                </c:pt>
                <c:pt idx="5">
                  <c:v>2012 (32)</c:v>
                </c:pt>
                <c:pt idx="6">
                  <c:v>2013 (56)</c:v>
                </c:pt>
                <c:pt idx="7">
                  <c:v>2014 (84)</c:v>
                </c:pt>
                <c:pt idx="8">
                  <c:v>2015 (90)</c:v>
                </c:pt>
                <c:pt idx="9">
                  <c:v>2016 (94)</c:v>
                </c:pt>
                <c:pt idx="10">
                  <c:v>2017 (76)</c:v>
                </c:pt>
                <c:pt idx="11">
                  <c:v>2018 (85)</c:v>
                </c:pt>
                <c:pt idx="12">
                  <c:v>2019 (92)</c:v>
                </c:pt>
                <c:pt idx="13">
                  <c:v>2020 (123)</c:v>
                </c:pt>
                <c:pt idx="14">
                  <c:v>2021 (89)</c:v>
                </c:pt>
                <c:pt idx="15">
                  <c:v>2022 (93)</c:v>
                </c:pt>
              </c:strCache>
            </c:strRef>
          </c:cat>
          <c:val>
            <c:numRef>
              <c:f>'Figure(31)'!$D$7:$D$22</c:f>
              <c:numCache>
                <c:formatCode>0%</c:formatCode>
                <c:ptCount val="16"/>
                <c:pt idx="0">
                  <c:v>0.41499999999999998</c:v>
                </c:pt>
                <c:pt idx="1">
                  <c:v>5.8999999999999997E-2</c:v>
                </c:pt>
                <c:pt idx="2">
                  <c:v>0.37</c:v>
                </c:pt>
                <c:pt idx="3">
                  <c:v>0.68600000000000005</c:v>
                </c:pt>
                <c:pt idx="4">
                  <c:v>0.66700000000000004</c:v>
                </c:pt>
                <c:pt idx="5">
                  <c:v>0.68799999999999994</c:v>
                </c:pt>
                <c:pt idx="6">
                  <c:v>0.5</c:v>
                </c:pt>
                <c:pt idx="7">
                  <c:v>0.51200000000000001</c:v>
                </c:pt>
                <c:pt idx="8">
                  <c:v>0.41099999999999992</c:v>
                </c:pt>
                <c:pt idx="9">
                  <c:v>0.39361702127659576</c:v>
                </c:pt>
                <c:pt idx="10">
                  <c:v>0.40799999999999997</c:v>
                </c:pt>
                <c:pt idx="11">
                  <c:v>0.31764705882352939</c:v>
                </c:pt>
                <c:pt idx="12">
                  <c:v>0.39100000000000001</c:v>
                </c:pt>
                <c:pt idx="13">
                  <c:v>0.375</c:v>
                </c:pt>
                <c:pt idx="14">
                  <c:v>0.5</c:v>
                </c:pt>
                <c:pt idx="15">
                  <c:v>0.3</c:v>
                </c:pt>
              </c:numCache>
            </c:numRef>
          </c:val>
          <c:extLst>
            <c:ext xmlns:c16="http://schemas.microsoft.com/office/drawing/2014/chart" uri="{C3380CC4-5D6E-409C-BE32-E72D297353CC}">
              <c16:uniqueId val="{00000000-E3D6-4F5E-AA11-DD8F084DEF47}"/>
            </c:ext>
          </c:extLst>
        </c:ser>
        <c:ser>
          <c:idx val="1"/>
          <c:order val="1"/>
          <c:tx>
            <c:strRef>
              <c:f>'Figure(31)'!$E$6</c:f>
              <c:strCache>
                <c:ptCount val="1"/>
                <c:pt idx="0">
                  <c:v>Value added</c:v>
                </c:pt>
              </c:strCache>
            </c:strRef>
          </c:tx>
          <c:spPr>
            <a:solidFill>
              <a:srgbClr val="59CBE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'Figure(31)'!$C$7:$C$22</c:f>
              <c:strCache>
                <c:ptCount val="16"/>
                <c:pt idx="0">
                  <c:v>2007 (41)</c:v>
                </c:pt>
                <c:pt idx="1">
                  <c:v>2008 (34)</c:v>
                </c:pt>
                <c:pt idx="2">
                  <c:v>2009 (27)</c:v>
                </c:pt>
                <c:pt idx="3">
                  <c:v>2010 (35)</c:v>
                </c:pt>
                <c:pt idx="4">
                  <c:v>2011 (33)</c:v>
                </c:pt>
                <c:pt idx="5">
                  <c:v>2012 (32)</c:v>
                </c:pt>
                <c:pt idx="6">
                  <c:v>2013 (56)</c:v>
                </c:pt>
                <c:pt idx="7">
                  <c:v>2014 (84)</c:v>
                </c:pt>
                <c:pt idx="8">
                  <c:v>2015 (90)</c:v>
                </c:pt>
                <c:pt idx="9">
                  <c:v>2016 (94)</c:v>
                </c:pt>
                <c:pt idx="10">
                  <c:v>2017 (76)</c:v>
                </c:pt>
                <c:pt idx="11">
                  <c:v>2018 (85)</c:v>
                </c:pt>
                <c:pt idx="12">
                  <c:v>2019 (92)</c:v>
                </c:pt>
                <c:pt idx="13">
                  <c:v>2020 (123)</c:v>
                </c:pt>
                <c:pt idx="14">
                  <c:v>2021 (89)</c:v>
                </c:pt>
                <c:pt idx="15">
                  <c:v>2022 (93)</c:v>
                </c:pt>
              </c:strCache>
            </c:strRef>
          </c:cat>
          <c:val>
            <c:numRef>
              <c:f>'Figure(31)'!$E$7:$E$22</c:f>
              <c:numCache>
                <c:formatCode>0%</c:formatCode>
                <c:ptCount val="16"/>
                <c:pt idx="0">
                  <c:v>0.436</c:v>
                </c:pt>
                <c:pt idx="1">
                  <c:v>0.58799999999999997</c:v>
                </c:pt>
                <c:pt idx="2">
                  <c:v>0.25900000000000001</c:v>
                </c:pt>
                <c:pt idx="3">
                  <c:v>0.28599999999999998</c:v>
                </c:pt>
                <c:pt idx="4">
                  <c:v>0.30299999999999999</c:v>
                </c:pt>
                <c:pt idx="5">
                  <c:v>0.21899999999999997</c:v>
                </c:pt>
                <c:pt idx="6">
                  <c:v>0.42899999999999999</c:v>
                </c:pt>
                <c:pt idx="7">
                  <c:v>0.41699999999999998</c:v>
                </c:pt>
                <c:pt idx="8">
                  <c:v>0.41099999999999992</c:v>
                </c:pt>
                <c:pt idx="9">
                  <c:v>0.46808510638297873</c:v>
                </c:pt>
                <c:pt idx="10">
                  <c:v>0.48700000000000004</c:v>
                </c:pt>
                <c:pt idx="11">
                  <c:v>0.49411764705882355</c:v>
                </c:pt>
                <c:pt idx="12">
                  <c:v>0.51100000000000001</c:v>
                </c:pt>
                <c:pt idx="13">
                  <c:v>0.42499999999999999</c:v>
                </c:pt>
                <c:pt idx="14">
                  <c:v>0.37037037037037035</c:v>
                </c:pt>
                <c:pt idx="15">
                  <c:v>0.5714285714285714</c:v>
                </c:pt>
              </c:numCache>
            </c:numRef>
          </c:val>
          <c:extLst>
            <c:ext xmlns:c16="http://schemas.microsoft.com/office/drawing/2014/chart" uri="{C3380CC4-5D6E-409C-BE32-E72D297353CC}">
              <c16:uniqueId val="{00000001-E3D6-4F5E-AA11-DD8F084DEF47}"/>
            </c:ext>
          </c:extLst>
        </c:ser>
        <c:ser>
          <c:idx val="2"/>
          <c:order val="2"/>
          <c:tx>
            <c:strRef>
              <c:f>'Figure(31)'!$F$6</c:f>
              <c:strCache>
                <c:ptCount val="1"/>
                <c:pt idx="0">
                  <c:v>Opportunity</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'Figure(31)'!$C$7:$C$22</c:f>
              <c:strCache>
                <c:ptCount val="16"/>
                <c:pt idx="0">
                  <c:v>2007 (41)</c:v>
                </c:pt>
                <c:pt idx="1">
                  <c:v>2008 (34)</c:v>
                </c:pt>
                <c:pt idx="2">
                  <c:v>2009 (27)</c:v>
                </c:pt>
                <c:pt idx="3">
                  <c:v>2010 (35)</c:v>
                </c:pt>
                <c:pt idx="4">
                  <c:v>2011 (33)</c:v>
                </c:pt>
                <c:pt idx="5">
                  <c:v>2012 (32)</c:v>
                </c:pt>
                <c:pt idx="6">
                  <c:v>2013 (56)</c:v>
                </c:pt>
                <c:pt idx="7">
                  <c:v>2014 (84)</c:v>
                </c:pt>
                <c:pt idx="8">
                  <c:v>2015 (90)</c:v>
                </c:pt>
                <c:pt idx="9">
                  <c:v>2016 (94)</c:v>
                </c:pt>
                <c:pt idx="10">
                  <c:v>2017 (76)</c:v>
                </c:pt>
                <c:pt idx="11">
                  <c:v>2018 (85)</c:v>
                </c:pt>
                <c:pt idx="12">
                  <c:v>2019 (92)</c:v>
                </c:pt>
                <c:pt idx="13">
                  <c:v>2020 (123)</c:v>
                </c:pt>
                <c:pt idx="14">
                  <c:v>2021 (89)</c:v>
                </c:pt>
                <c:pt idx="15">
                  <c:v>2022 (93)</c:v>
                </c:pt>
              </c:strCache>
            </c:strRef>
          </c:cat>
          <c:val>
            <c:numRef>
              <c:f>'Figure(31)'!$F$7:$F$22</c:f>
              <c:numCache>
                <c:formatCode>0%</c:formatCode>
                <c:ptCount val="16"/>
                <c:pt idx="0">
                  <c:v>0.14899999999999999</c:v>
                </c:pt>
                <c:pt idx="1">
                  <c:v>0.35299999999999998</c:v>
                </c:pt>
                <c:pt idx="2">
                  <c:v>0.37</c:v>
                </c:pt>
                <c:pt idx="3">
                  <c:v>2.9000000000000005E-2</c:v>
                </c:pt>
                <c:pt idx="4">
                  <c:v>0.03</c:v>
                </c:pt>
                <c:pt idx="5">
                  <c:v>9.4E-2</c:v>
                </c:pt>
                <c:pt idx="6">
                  <c:v>7.0999999999999994E-2</c:v>
                </c:pt>
                <c:pt idx="7">
                  <c:v>7.0999999999999994E-2</c:v>
                </c:pt>
                <c:pt idx="8">
                  <c:v>0.17800000000000002</c:v>
                </c:pt>
                <c:pt idx="9">
                  <c:v>0.13829787234042554</c:v>
                </c:pt>
                <c:pt idx="10">
                  <c:v>0.105</c:v>
                </c:pt>
                <c:pt idx="11">
                  <c:v>0.18823529411764706</c:v>
                </c:pt>
                <c:pt idx="12">
                  <c:v>9.8000000000000004E-2</c:v>
                </c:pt>
                <c:pt idx="13">
                  <c:v>0.2</c:v>
                </c:pt>
                <c:pt idx="14">
                  <c:v>0.12962962962962962</c:v>
                </c:pt>
                <c:pt idx="15">
                  <c:v>0.12857142857142856</c:v>
                </c:pt>
              </c:numCache>
            </c:numRef>
          </c:val>
          <c:extLst>
            <c:ext xmlns:c16="http://schemas.microsoft.com/office/drawing/2014/chart" uri="{C3380CC4-5D6E-409C-BE32-E72D297353CC}">
              <c16:uniqueId val="{00000002-E3D6-4F5E-AA11-DD8F084DEF47}"/>
            </c:ext>
          </c:extLst>
        </c:ser>
        <c:dLbls>
          <c:showLegendKey val="0"/>
          <c:showVal val="0"/>
          <c:showCatName val="0"/>
          <c:showSerName val="0"/>
          <c:showPercent val="0"/>
          <c:showBubbleSize val="0"/>
        </c:dLbls>
        <c:gapWidth val="75"/>
        <c:overlap val="100"/>
        <c:axId val="671397384"/>
        <c:axId val="671400664"/>
      </c:barChart>
      <c:catAx>
        <c:axId val="67139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71400664"/>
        <c:crosses val="autoZero"/>
        <c:auto val="1"/>
        <c:lblAlgn val="ctr"/>
        <c:lblOffset val="100"/>
        <c:noMultiLvlLbl val="0"/>
      </c:catAx>
      <c:valAx>
        <c:axId val="671400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97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'Figure(32)'!$C$1:$D$1</c:f>
          <c:strCache>
            <c:ptCount val="2"/>
            <c:pt idx="0">
              <c:v>Figure(32)</c:v>
            </c:pt>
            <c:pt idx="1">
              <c:v>Preferred investment styles by investor domicile, 2020 - 2022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stacked"/>
        <c:varyColors val="0"/>
        <c:ser>
          <c:idx val="0"/>
          <c:order val="0"/>
          <c:tx>
            <c:strRef>
              <c:f>'Figure(32)'!$E$6</c:f>
              <c:strCache>
                <c:ptCount val="1"/>
                <c:pt idx="0">
                  <c:v>Core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'Figure(32)'!$C$7:$D$21</c:f>
              <c:multiLvlStrCache>
                <c:ptCount val="15"/>
                <c:lvl>
                  <c:pt idx="0">
                    <c:v>2020 (15)</c:v>
                  </c:pt>
                  <c:pt idx="1">
                    <c:v>2021 (7)</c:v>
                  </c:pt>
                  <c:pt idx="2">
                    <c:v>2022 (11)</c:v>
                  </c:pt>
                  <c:pt idx="4">
                    <c:v>2020 (44)</c:v>
                  </c:pt>
                  <c:pt idx="5">
                    <c:v>2021 (34)</c:v>
                  </c:pt>
                  <c:pt idx="6">
                    <c:v>2022 (46)</c:v>
                  </c:pt>
                  <c:pt idx="8">
                    <c:v>2020 (22)</c:v>
                  </c:pt>
                  <c:pt idx="9">
                    <c:v>2021 (13)</c:v>
                  </c:pt>
                  <c:pt idx="10">
                    <c:v>2022 (13)</c:v>
                  </c:pt>
                  <c:pt idx="12">
                    <c:v>2020 (81)</c:v>
                  </c:pt>
                  <c:pt idx="13">
                    <c:v>2021 (54)</c:v>
                  </c:pt>
                  <c:pt idx="14">
                    <c:v>2022 (70)</c:v>
                  </c:pt>
                </c:lvl>
                <c:lvl>
                  <c:pt idx="0">
                    <c:v>Asia Pacific</c:v>
                  </c:pt>
                  <c:pt idx="4">
                    <c:v>Europe</c:v>
                  </c:pt>
                  <c:pt idx="8">
                    <c:v>North America</c:v>
                  </c:pt>
                  <c:pt idx="12">
                    <c:v>All Investors</c:v>
                  </c:pt>
                </c:lvl>
              </c:multiLvlStrCache>
            </c:multiLvlStrRef>
          </c:cat>
          <c:val>
            <c:numRef>
              <c:f>'Figure(32)'!$E$7:$E$21</c:f>
              <c:numCache>
                <c:formatCode>0%</c:formatCode>
                <c:ptCount val="15"/>
                <c:pt idx="0">
                  <c:v>0.46666666666666667</c:v>
                </c:pt>
                <c:pt idx="1">
                  <c:v>0.42857142857142855</c:v>
                </c:pt>
                <c:pt idx="2">
                  <c:v>0.18181818181818182</c:v>
                </c:pt>
                <c:pt idx="4">
                  <c:v>0.5</c:v>
                </c:pt>
                <c:pt idx="5">
                  <c:v>0.6470588235294118</c:v>
                </c:pt>
                <c:pt idx="6">
                  <c:v>0.39130434782608697</c:v>
                </c:pt>
                <c:pt idx="8">
                  <c:v>9.0909090909090912E-2</c:v>
                </c:pt>
                <c:pt idx="9">
                  <c:v>0.15384615384615385</c:v>
                </c:pt>
                <c:pt idx="10">
                  <c:v>7.6923076923076927E-2</c:v>
                </c:pt>
                <c:pt idx="12">
                  <c:v>0.38271604938271603</c:v>
                </c:pt>
                <c:pt idx="13">
                  <c:v>0.5</c:v>
                </c:pt>
                <c:pt idx="14">
                  <c:v>0.3</c:v>
                </c:pt>
              </c:numCache>
            </c:numRef>
          </c:val>
          <c:extLst>
            <c:ext xmlns:c16="http://schemas.microsoft.com/office/drawing/2014/chart" uri="{C3380CC4-5D6E-409C-BE32-E72D297353CC}">
              <c16:uniqueId val="{00000000-F271-443A-8F92-EE444AAC97E2}"/>
            </c:ext>
          </c:extLst>
        </c:ser>
        <c:ser>
          <c:idx val="1"/>
          <c:order val="1"/>
          <c:tx>
            <c:strRef>
              <c:f>'Figure(32)'!$F$6</c:f>
              <c:strCache>
                <c:ptCount val="1"/>
                <c:pt idx="0">
                  <c:v>Value add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'Figure(32)'!$C$7:$D$21</c:f>
              <c:multiLvlStrCache>
                <c:ptCount val="15"/>
                <c:lvl>
                  <c:pt idx="0">
                    <c:v>2020 (15)</c:v>
                  </c:pt>
                  <c:pt idx="1">
                    <c:v>2021 (7)</c:v>
                  </c:pt>
                  <c:pt idx="2">
                    <c:v>2022 (11)</c:v>
                  </c:pt>
                  <c:pt idx="4">
                    <c:v>2020 (44)</c:v>
                  </c:pt>
                  <c:pt idx="5">
                    <c:v>2021 (34)</c:v>
                  </c:pt>
                  <c:pt idx="6">
                    <c:v>2022 (46)</c:v>
                  </c:pt>
                  <c:pt idx="8">
                    <c:v>2020 (22)</c:v>
                  </c:pt>
                  <c:pt idx="9">
                    <c:v>2021 (13)</c:v>
                  </c:pt>
                  <c:pt idx="10">
                    <c:v>2022 (13)</c:v>
                  </c:pt>
                  <c:pt idx="12">
                    <c:v>2020 (81)</c:v>
                  </c:pt>
                  <c:pt idx="13">
                    <c:v>2021 (54)</c:v>
                  </c:pt>
                  <c:pt idx="14">
                    <c:v>2022 (70)</c:v>
                  </c:pt>
                </c:lvl>
                <c:lvl>
                  <c:pt idx="0">
                    <c:v>Asia Pacific</c:v>
                  </c:pt>
                  <c:pt idx="4">
                    <c:v>Europe</c:v>
                  </c:pt>
                  <c:pt idx="8">
                    <c:v>North America</c:v>
                  </c:pt>
                  <c:pt idx="12">
                    <c:v>All Investors</c:v>
                  </c:pt>
                </c:lvl>
              </c:multiLvlStrCache>
            </c:multiLvlStrRef>
          </c:cat>
          <c:val>
            <c:numRef>
              <c:f>'Figure(32)'!$F$7:$F$21</c:f>
              <c:numCache>
                <c:formatCode>0%</c:formatCode>
                <c:ptCount val="15"/>
                <c:pt idx="0">
                  <c:v>0.26666666666666666</c:v>
                </c:pt>
                <c:pt idx="1">
                  <c:v>0.5714285714285714</c:v>
                </c:pt>
                <c:pt idx="2">
                  <c:v>0.72727272727272729</c:v>
                </c:pt>
                <c:pt idx="4">
                  <c:v>0.40909090909090912</c:v>
                </c:pt>
                <c:pt idx="5">
                  <c:v>0.29411764705882354</c:v>
                </c:pt>
                <c:pt idx="6">
                  <c:v>0.54347826086956519</c:v>
                </c:pt>
                <c:pt idx="8">
                  <c:v>0.54545454545454541</c:v>
                </c:pt>
                <c:pt idx="9">
                  <c:v>0.46153846153846156</c:v>
                </c:pt>
                <c:pt idx="10">
                  <c:v>0.53846153846153844</c:v>
                </c:pt>
                <c:pt idx="12">
                  <c:v>0.41975308641975306</c:v>
                </c:pt>
                <c:pt idx="13">
                  <c:v>0.37037037037037035</c:v>
                </c:pt>
                <c:pt idx="14">
                  <c:v>0.5714285714285714</c:v>
                </c:pt>
              </c:numCache>
            </c:numRef>
          </c:val>
          <c:extLst>
            <c:ext xmlns:c16="http://schemas.microsoft.com/office/drawing/2014/chart" uri="{C3380CC4-5D6E-409C-BE32-E72D297353CC}">
              <c16:uniqueId val="{00000001-F271-443A-8F92-EE444AAC97E2}"/>
            </c:ext>
          </c:extLst>
        </c:ser>
        <c:ser>
          <c:idx val="2"/>
          <c:order val="2"/>
          <c:tx>
            <c:strRef>
              <c:f>'Figure(32)'!$G$6</c:f>
              <c:strCache>
                <c:ptCount val="1"/>
                <c:pt idx="0">
                  <c:v>Opportunistic</c:v>
                </c:pt>
              </c:strCache>
            </c:strRef>
          </c:tx>
          <c:spPr>
            <a:solidFill>
              <a:schemeClr val="accent3"/>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F271-443A-8F92-EE444AAC97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'Figure(32)'!$C$7:$D$21</c:f>
              <c:multiLvlStrCache>
                <c:ptCount val="15"/>
                <c:lvl>
                  <c:pt idx="0">
                    <c:v>2020 (15)</c:v>
                  </c:pt>
                  <c:pt idx="1">
                    <c:v>2021 (7)</c:v>
                  </c:pt>
                  <c:pt idx="2">
                    <c:v>2022 (11)</c:v>
                  </c:pt>
                  <c:pt idx="4">
                    <c:v>2020 (44)</c:v>
                  </c:pt>
                  <c:pt idx="5">
                    <c:v>2021 (34)</c:v>
                  </c:pt>
                  <c:pt idx="6">
                    <c:v>2022 (46)</c:v>
                  </c:pt>
                  <c:pt idx="8">
                    <c:v>2020 (22)</c:v>
                  </c:pt>
                  <c:pt idx="9">
                    <c:v>2021 (13)</c:v>
                  </c:pt>
                  <c:pt idx="10">
                    <c:v>2022 (13)</c:v>
                  </c:pt>
                  <c:pt idx="12">
                    <c:v>2020 (81)</c:v>
                  </c:pt>
                  <c:pt idx="13">
                    <c:v>2021 (54)</c:v>
                  </c:pt>
                  <c:pt idx="14">
                    <c:v>2022 (70)</c:v>
                  </c:pt>
                </c:lvl>
                <c:lvl>
                  <c:pt idx="0">
                    <c:v>Asia Pacific</c:v>
                  </c:pt>
                  <c:pt idx="4">
                    <c:v>Europe</c:v>
                  </c:pt>
                  <c:pt idx="8">
                    <c:v>North America</c:v>
                  </c:pt>
                  <c:pt idx="12">
                    <c:v>All Investors</c:v>
                  </c:pt>
                </c:lvl>
              </c:multiLvlStrCache>
            </c:multiLvlStrRef>
          </c:cat>
          <c:val>
            <c:numRef>
              <c:f>'Figure(32)'!$G$7:$G$21</c:f>
              <c:numCache>
                <c:formatCode>0%</c:formatCode>
                <c:ptCount val="15"/>
                <c:pt idx="0">
                  <c:v>0.26666666666666666</c:v>
                </c:pt>
                <c:pt idx="1">
                  <c:v>0</c:v>
                </c:pt>
                <c:pt idx="2">
                  <c:v>9.0909090909090912E-2</c:v>
                </c:pt>
                <c:pt idx="4">
                  <c:v>9.0909090909090912E-2</c:v>
                </c:pt>
                <c:pt idx="5">
                  <c:v>5.8823529411764705E-2</c:v>
                </c:pt>
                <c:pt idx="6">
                  <c:v>6.5217391304347824E-2</c:v>
                </c:pt>
                <c:pt idx="8">
                  <c:v>0.36363636363636365</c:v>
                </c:pt>
                <c:pt idx="9">
                  <c:v>0.38461538461538464</c:v>
                </c:pt>
                <c:pt idx="10">
                  <c:v>0.38461538461538464</c:v>
                </c:pt>
                <c:pt idx="12">
                  <c:v>0.19753086419753085</c:v>
                </c:pt>
                <c:pt idx="13">
                  <c:v>0.12962962962962962</c:v>
                </c:pt>
                <c:pt idx="14">
                  <c:v>0.12857142857142856</c:v>
                </c:pt>
              </c:numCache>
            </c:numRef>
          </c:val>
          <c:extLst>
            <c:ext xmlns:c16="http://schemas.microsoft.com/office/drawing/2014/chart" uri="{C3380CC4-5D6E-409C-BE32-E72D297353CC}">
              <c16:uniqueId val="{00000003-F271-443A-8F92-EE444AAC97E2}"/>
            </c:ext>
          </c:extLst>
        </c:ser>
        <c:dLbls>
          <c:dLblPos val="ctr"/>
          <c:showLegendKey val="0"/>
          <c:showVal val="1"/>
          <c:showCatName val="0"/>
          <c:showSerName val="0"/>
          <c:showPercent val="0"/>
          <c:showBubbleSize val="0"/>
        </c:dLbls>
        <c:gapWidth val="75"/>
        <c:overlap val="100"/>
        <c:axId val="738482847"/>
        <c:axId val="738474527"/>
      </c:barChart>
      <c:catAx>
        <c:axId val="73848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474527"/>
        <c:crosses val="autoZero"/>
        <c:auto val="1"/>
        <c:lblAlgn val="ctr"/>
        <c:lblOffset val="100"/>
        <c:noMultiLvlLbl val="0"/>
      </c:catAx>
      <c:valAx>
        <c:axId val="738474527"/>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4828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'Figure(33)'!$C$1:$D$1</c:f>
          <c:strCache>
            <c:ptCount val="2"/>
            <c:pt idx="0">
              <c:v>Figure(33)</c:v>
            </c:pt>
            <c:pt idx="1">
              <c:v>Preferred investment styles by investor type, 2020 - 2022</c:v>
            </c:pt>
          </c:strCache>
        </c:strRef>
      </c:tx>
      <c:layout>
        <c:manualLayout>
          <c:xMode val="edge"/>
          <c:yMode val="edge"/>
          <c:x val="0.31610914373295779"/>
          <c:y val="3.07080889367913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3.1976841600907913E-2"/>
          <c:y val="0.14872181761173911"/>
          <c:w val="0.95858165484415003"/>
          <c:h val="0.7284070526445755"/>
        </c:manualLayout>
      </c:layout>
      <c:barChart>
        <c:barDir val="col"/>
        <c:grouping val="stacked"/>
        <c:varyColors val="0"/>
        <c:ser>
          <c:idx val="0"/>
          <c:order val="0"/>
          <c:tx>
            <c:strRef>
              <c:f>'Figure(33)'!$E$6</c:f>
              <c:strCache>
                <c:ptCount val="1"/>
                <c:pt idx="0">
                  <c:v>Core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'Figure(33)'!$C$7:$D$25</c:f>
              <c:multiLvlStrCache>
                <c:ptCount val="19"/>
                <c:lvl>
                  <c:pt idx="0">
                    <c:v>2020 (16)</c:v>
                  </c:pt>
                  <c:pt idx="1">
                    <c:v>2021 (11)</c:v>
                  </c:pt>
                  <c:pt idx="2">
                    <c:v>2022 (14)</c:v>
                  </c:pt>
                  <c:pt idx="4">
                    <c:v>2020 (35)</c:v>
                  </c:pt>
                  <c:pt idx="5">
                    <c:v>2021 (28)</c:v>
                  </c:pt>
                  <c:pt idx="6">
                    <c:v>2022 (38)</c:v>
                  </c:pt>
                  <c:pt idx="8">
                    <c:v>2020 (5)</c:v>
                  </c:pt>
                  <c:pt idx="9">
                    <c:v>2021 (3)</c:v>
                  </c:pt>
                  <c:pt idx="10">
                    <c:v>2022 (6)</c:v>
                  </c:pt>
                  <c:pt idx="12">
                    <c:v>2020 (14)</c:v>
                  </c:pt>
                  <c:pt idx="13">
                    <c:v>2021 (14)</c:v>
                  </c:pt>
                  <c:pt idx="14">
                    <c:v>2022 (8)</c:v>
                  </c:pt>
                  <c:pt idx="16">
                    <c:v>2020 (80)</c:v>
                  </c:pt>
                  <c:pt idx="17">
                    <c:v>2021 (54)</c:v>
                  </c:pt>
                  <c:pt idx="18">
                    <c:v>2022 (70)</c:v>
                  </c:pt>
                </c:lvl>
                <c:lvl>
                  <c:pt idx="0">
                    <c:v>Insurance Companies</c:v>
                  </c:pt>
                  <c:pt idx="4">
                    <c:v>Pension Funds</c:v>
                  </c:pt>
                  <c:pt idx="8">
                    <c:v>Family Offices</c:v>
                  </c:pt>
                  <c:pt idx="12">
                    <c:v>Funds of Funds</c:v>
                  </c:pt>
                  <c:pt idx="16">
                    <c:v>All Investors</c:v>
                  </c:pt>
                </c:lvl>
              </c:multiLvlStrCache>
            </c:multiLvlStrRef>
          </c:cat>
          <c:val>
            <c:numRef>
              <c:f>'Figure(33)'!$E$7:$E$25</c:f>
              <c:numCache>
                <c:formatCode>0%</c:formatCode>
                <c:ptCount val="19"/>
                <c:pt idx="0">
                  <c:v>0.625</c:v>
                </c:pt>
                <c:pt idx="1">
                  <c:v>0.63636363636363635</c:v>
                </c:pt>
                <c:pt idx="2">
                  <c:v>0.56999999999999995</c:v>
                </c:pt>
                <c:pt idx="4">
                  <c:v>0.25714285714285712</c:v>
                </c:pt>
                <c:pt idx="5">
                  <c:v>0.39285714285714285</c:v>
                </c:pt>
                <c:pt idx="6">
                  <c:v>0.34</c:v>
                </c:pt>
                <c:pt idx="8">
                  <c:v>0.6</c:v>
                </c:pt>
                <c:pt idx="9">
                  <c:v>0.33333333333333331</c:v>
                </c:pt>
                <c:pt idx="10">
                  <c:v>0</c:v>
                </c:pt>
                <c:pt idx="12">
                  <c:v>0.5</c:v>
                </c:pt>
                <c:pt idx="13">
                  <c:v>0.5</c:v>
                </c:pt>
                <c:pt idx="14">
                  <c:v>0.88</c:v>
                </c:pt>
                <c:pt idx="16">
                  <c:v>0.375</c:v>
                </c:pt>
                <c:pt idx="17">
                  <c:v>0.5</c:v>
                </c:pt>
                <c:pt idx="18">
                  <c:v>0.3</c:v>
                </c:pt>
              </c:numCache>
            </c:numRef>
          </c:val>
          <c:extLst>
            <c:ext xmlns:c16="http://schemas.microsoft.com/office/drawing/2014/chart" uri="{C3380CC4-5D6E-409C-BE32-E72D297353CC}">
              <c16:uniqueId val="{00000000-DE32-49F1-A515-38545B5088E2}"/>
            </c:ext>
          </c:extLst>
        </c:ser>
        <c:ser>
          <c:idx val="1"/>
          <c:order val="1"/>
          <c:tx>
            <c:strRef>
              <c:f>'Figure(33)'!$F$6</c:f>
              <c:strCache>
                <c:ptCount val="1"/>
                <c:pt idx="0">
                  <c:v>Value add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'Figure(33)'!$C$7:$D$25</c:f>
              <c:multiLvlStrCache>
                <c:ptCount val="19"/>
                <c:lvl>
                  <c:pt idx="0">
                    <c:v>2020 (16)</c:v>
                  </c:pt>
                  <c:pt idx="1">
                    <c:v>2021 (11)</c:v>
                  </c:pt>
                  <c:pt idx="2">
                    <c:v>2022 (14)</c:v>
                  </c:pt>
                  <c:pt idx="4">
                    <c:v>2020 (35)</c:v>
                  </c:pt>
                  <c:pt idx="5">
                    <c:v>2021 (28)</c:v>
                  </c:pt>
                  <c:pt idx="6">
                    <c:v>2022 (38)</c:v>
                  </c:pt>
                  <c:pt idx="8">
                    <c:v>2020 (5)</c:v>
                  </c:pt>
                  <c:pt idx="9">
                    <c:v>2021 (3)</c:v>
                  </c:pt>
                  <c:pt idx="10">
                    <c:v>2022 (6)</c:v>
                  </c:pt>
                  <c:pt idx="12">
                    <c:v>2020 (14)</c:v>
                  </c:pt>
                  <c:pt idx="13">
                    <c:v>2021 (14)</c:v>
                  </c:pt>
                  <c:pt idx="14">
                    <c:v>2022 (8)</c:v>
                  </c:pt>
                  <c:pt idx="16">
                    <c:v>2020 (80)</c:v>
                  </c:pt>
                  <c:pt idx="17">
                    <c:v>2021 (54)</c:v>
                  </c:pt>
                  <c:pt idx="18">
                    <c:v>2022 (70)</c:v>
                  </c:pt>
                </c:lvl>
                <c:lvl>
                  <c:pt idx="0">
                    <c:v>Insurance Companies</c:v>
                  </c:pt>
                  <c:pt idx="4">
                    <c:v>Pension Funds</c:v>
                  </c:pt>
                  <c:pt idx="8">
                    <c:v>Family Offices</c:v>
                  </c:pt>
                  <c:pt idx="12">
                    <c:v>Funds of Funds</c:v>
                  </c:pt>
                  <c:pt idx="16">
                    <c:v>All Investors</c:v>
                  </c:pt>
                </c:lvl>
              </c:multiLvlStrCache>
            </c:multiLvlStrRef>
          </c:cat>
          <c:val>
            <c:numRef>
              <c:f>'Figure(33)'!$F$7:$F$25</c:f>
              <c:numCache>
                <c:formatCode>0%</c:formatCode>
                <c:ptCount val="19"/>
                <c:pt idx="0">
                  <c:v>0.3125</c:v>
                </c:pt>
                <c:pt idx="1">
                  <c:v>0.36363636363636365</c:v>
                </c:pt>
                <c:pt idx="2">
                  <c:v>0.36</c:v>
                </c:pt>
                <c:pt idx="4">
                  <c:v>0.48571428571428571</c:v>
                </c:pt>
                <c:pt idx="5">
                  <c:v>0.42857142857142855</c:v>
                </c:pt>
                <c:pt idx="6">
                  <c:v>0.53</c:v>
                </c:pt>
                <c:pt idx="8">
                  <c:v>0.4</c:v>
                </c:pt>
                <c:pt idx="9">
                  <c:v>0.66666666666666663</c:v>
                </c:pt>
                <c:pt idx="10">
                  <c:v>0.83333333333333337</c:v>
                </c:pt>
                <c:pt idx="12">
                  <c:v>0.42857142857142855</c:v>
                </c:pt>
                <c:pt idx="13">
                  <c:v>0.35714285714285715</c:v>
                </c:pt>
                <c:pt idx="14">
                  <c:v>0.13</c:v>
                </c:pt>
                <c:pt idx="16">
                  <c:v>0.42499999999999999</c:v>
                </c:pt>
                <c:pt idx="17">
                  <c:v>0.37037037037037035</c:v>
                </c:pt>
                <c:pt idx="18">
                  <c:v>0.5714285714285714</c:v>
                </c:pt>
              </c:numCache>
            </c:numRef>
          </c:val>
          <c:extLst>
            <c:ext xmlns:c16="http://schemas.microsoft.com/office/drawing/2014/chart" uri="{C3380CC4-5D6E-409C-BE32-E72D297353CC}">
              <c16:uniqueId val="{00000001-DE32-49F1-A515-38545B5088E2}"/>
            </c:ext>
          </c:extLst>
        </c:ser>
        <c:ser>
          <c:idx val="2"/>
          <c:order val="2"/>
          <c:tx>
            <c:strRef>
              <c:f>'Figure(33)'!$G$6</c:f>
              <c:strCache>
                <c:ptCount val="1"/>
                <c:pt idx="0">
                  <c:v>Opportunistic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'Figure(33)'!$C$7:$D$25</c:f>
              <c:multiLvlStrCache>
                <c:ptCount val="19"/>
                <c:lvl>
                  <c:pt idx="0">
                    <c:v>2020 (16)</c:v>
                  </c:pt>
                  <c:pt idx="1">
                    <c:v>2021 (11)</c:v>
                  </c:pt>
                  <c:pt idx="2">
                    <c:v>2022 (14)</c:v>
                  </c:pt>
                  <c:pt idx="4">
                    <c:v>2020 (35)</c:v>
                  </c:pt>
                  <c:pt idx="5">
                    <c:v>2021 (28)</c:v>
                  </c:pt>
                  <c:pt idx="6">
                    <c:v>2022 (38)</c:v>
                  </c:pt>
                  <c:pt idx="8">
                    <c:v>2020 (5)</c:v>
                  </c:pt>
                  <c:pt idx="9">
                    <c:v>2021 (3)</c:v>
                  </c:pt>
                  <c:pt idx="10">
                    <c:v>2022 (6)</c:v>
                  </c:pt>
                  <c:pt idx="12">
                    <c:v>2020 (14)</c:v>
                  </c:pt>
                  <c:pt idx="13">
                    <c:v>2021 (14)</c:v>
                  </c:pt>
                  <c:pt idx="14">
                    <c:v>2022 (8)</c:v>
                  </c:pt>
                  <c:pt idx="16">
                    <c:v>2020 (80)</c:v>
                  </c:pt>
                  <c:pt idx="17">
                    <c:v>2021 (54)</c:v>
                  </c:pt>
                  <c:pt idx="18">
                    <c:v>2022 (70)</c:v>
                  </c:pt>
                </c:lvl>
                <c:lvl>
                  <c:pt idx="0">
                    <c:v>Insurance Companies</c:v>
                  </c:pt>
                  <c:pt idx="4">
                    <c:v>Pension Funds</c:v>
                  </c:pt>
                  <c:pt idx="8">
                    <c:v>Family Offices</c:v>
                  </c:pt>
                  <c:pt idx="12">
                    <c:v>Funds of Funds</c:v>
                  </c:pt>
                  <c:pt idx="16">
                    <c:v>All Investors</c:v>
                  </c:pt>
                </c:lvl>
              </c:multiLvlStrCache>
            </c:multiLvlStrRef>
          </c:cat>
          <c:val>
            <c:numRef>
              <c:f>'Figure(33)'!$G$7:$G$25</c:f>
              <c:numCache>
                <c:formatCode>0%</c:formatCode>
                <c:ptCount val="19"/>
                <c:pt idx="0">
                  <c:v>6.25E-2</c:v>
                </c:pt>
                <c:pt idx="1">
                  <c:v>0</c:v>
                </c:pt>
                <c:pt idx="2">
                  <c:v>7.0000000000000007E-2</c:v>
                </c:pt>
                <c:pt idx="4">
                  <c:v>0.25714285714285712</c:v>
                </c:pt>
                <c:pt idx="5">
                  <c:v>0.17857142857142858</c:v>
                </c:pt>
                <c:pt idx="6">
                  <c:v>0.13</c:v>
                </c:pt>
                <c:pt idx="8">
                  <c:v>0</c:v>
                </c:pt>
                <c:pt idx="9">
                  <c:v>0</c:v>
                </c:pt>
                <c:pt idx="10">
                  <c:v>0.16666666666666666</c:v>
                </c:pt>
                <c:pt idx="12">
                  <c:v>7.1428571428571425E-2</c:v>
                </c:pt>
                <c:pt idx="13">
                  <c:v>0.14285714285714285</c:v>
                </c:pt>
                <c:pt idx="14">
                  <c:v>0</c:v>
                </c:pt>
                <c:pt idx="16">
                  <c:v>0.2</c:v>
                </c:pt>
                <c:pt idx="17">
                  <c:v>0.12962962962962962</c:v>
                </c:pt>
                <c:pt idx="18">
                  <c:v>0.12857142857142856</c:v>
                </c:pt>
              </c:numCache>
            </c:numRef>
          </c:val>
          <c:extLst>
            <c:ext xmlns:c16="http://schemas.microsoft.com/office/drawing/2014/chart" uri="{C3380CC4-5D6E-409C-BE32-E72D297353CC}">
              <c16:uniqueId val="{00000002-DE32-49F1-A515-38545B5088E2}"/>
            </c:ext>
          </c:extLst>
        </c:ser>
        <c:dLbls>
          <c:dLblPos val="ctr"/>
          <c:showLegendKey val="0"/>
          <c:showVal val="1"/>
          <c:showCatName val="0"/>
          <c:showSerName val="0"/>
          <c:showPercent val="0"/>
          <c:showBubbleSize val="0"/>
        </c:dLbls>
        <c:gapWidth val="75"/>
        <c:overlap val="100"/>
        <c:axId val="308058927"/>
        <c:axId val="308047279"/>
      </c:barChart>
      <c:catAx>
        <c:axId val="30805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308047279"/>
        <c:crosses val="autoZero"/>
        <c:auto val="1"/>
        <c:lblAlgn val="ctr"/>
        <c:lblOffset val="100"/>
        <c:noMultiLvlLbl val="0"/>
      </c:catAx>
      <c:valAx>
        <c:axId val="308047279"/>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058927"/>
        <c:crosses val="autoZero"/>
        <c:crossBetween val="between"/>
      </c:valAx>
      <c:spPr>
        <a:noFill/>
        <a:ln>
          <a:noFill/>
        </a:ln>
        <a:effectLst/>
      </c:spPr>
    </c:plotArea>
    <c:legend>
      <c:legendPos val="t"/>
      <c:layout>
        <c:manualLayout>
          <c:xMode val="edge"/>
          <c:yMode val="edge"/>
          <c:x val="0.4298054394325414"/>
          <c:y val="9.5105473338542301E-2"/>
          <c:w val="0.14038905542763808"/>
          <c:h val="2.75178419906192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'Figure(34)'!$C$1:$D$1</c:f>
          <c:strCache>
            <c:ptCount val="2"/>
            <c:pt idx="0">
              <c:v>Figure(34)</c:v>
            </c:pt>
            <c:pt idx="1">
              <c:v>Top ten most preferred locations over time</c:v>
            </c:pt>
          </c:strCache>
        </c:strRef>
      </c:tx>
      <c:layout>
        <c:manualLayout>
          <c:xMode val="edge"/>
          <c:yMode val="edge"/>
          <c:x val="0.31101968492519522"/>
          <c:y val="3.67766097865961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5.8134242705520929E-2"/>
          <c:y val="0.12594572199837309"/>
          <c:w val="0.93723196804017705"/>
          <c:h val="0.7748184173880277"/>
        </c:manualLayout>
      </c:layout>
      <c:barChart>
        <c:barDir val="col"/>
        <c:grouping val="clustered"/>
        <c:varyColors val="0"/>
        <c:ser>
          <c:idx val="4"/>
          <c:order val="4"/>
          <c:tx>
            <c:strRef>
              <c:f>'Figure(34)'!$H$6</c:f>
              <c:strCache>
                <c:ptCount val="1"/>
                <c:pt idx="0">
                  <c:v>2020 (51)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'Figure(34)'!$C$7:$C$16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'Figure(34)'!$H$7:$H$16</c:f>
              <c:numCache>
                <c:formatCode>0%</c:formatCode>
                <c:ptCount val="10"/>
                <c:pt idx="0">
                  <c:v>0.56999999999999995</c:v>
                </c:pt>
                <c:pt idx="1">
                  <c:v>0.67</c:v>
                </c:pt>
                <c:pt idx="2">
                  <c:v>0.63</c:v>
                </c:pt>
                <c:pt idx="3">
                  <c:v>0.28999999999999998</c:v>
                </c:pt>
                <c:pt idx="4">
                  <c:v>0.37</c:v>
                </c:pt>
                <c:pt idx="5">
                  <c:v>0.18</c:v>
                </c:pt>
                <c:pt idx="6">
                  <c:v>0.25</c:v>
                </c:pt>
                <c:pt idx="7">
                  <c:v>0.24</c:v>
                </c:pt>
                <c:pt idx="8">
                  <c:v>0.25</c:v>
                </c:pt>
                <c:pt idx="9">
                  <c:v>0.16</c:v>
                </c:pt>
              </c:numCache>
            </c:numRef>
          </c:val>
          <c:extLst>
            <c:ext xmlns:c16="http://schemas.microsoft.com/office/drawing/2014/chart" uri="{C3380CC4-5D6E-409C-BE32-E72D297353CC}">
              <c16:uniqueId val="{00000000-D65F-4F87-83EF-28B71E826627}"/>
            </c:ext>
          </c:extLst>
        </c:ser>
        <c:ser>
          <c:idx val="5"/>
          <c:order val="5"/>
          <c:tx>
            <c:strRef>
              <c:f>'Figure(34)'!$I$6</c:f>
              <c:strCache>
                <c:ptCount val="1"/>
                <c:pt idx="0">
                  <c:v>2021 (31)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'Figure(34)'!$C$7:$C$16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'Figure(34)'!$I$7:$I$16</c:f>
              <c:numCache>
                <c:formatCode>0%</c:formatCode>
                <c:ptCount val="10"/>
                <c:pt idx="0">
                  <c:v>0.80645161290322576</c:v>
                </c:pt>
                <c:pt idx="1">
                  <c:v>0.80645161290322576</c:v>
                </c:pt>
                <c:pt idx="2">
                  <c:v>0.70967741935483875</c:v>
                </c:pt>
                <c:pt idx="3">
                  <c:v>0.45</c:v>
                </c:pt>
                <c:pt idx="4">
                  <c:v>0.52</c:v>
                </c:pt>
                <c:pt idx="5">
                  <c:v>0.42</c:v>
                </c:pt>
                <c:pt idx="6">
                  <c:v>0.42</c:v>
                </c:pt>
                <c:pt idx="7">
                  <c:v>0.35</c:v>
                </c:pt>
                <c:pt idx="8">
                  <c:v>0.45</c:v>
                </c:pt>
                <c:pt idx="9">
                  <c:v>0.23</c:v>
                </c:pt>
              </c:numCache>
            </c:numRef>
          </c:val>
          <c:extLst>
            <c:ext xmlns:c16="http://schemas.microsoft.com/office/drawing/2014/chart" uri="{C3380CC4-5D6E-409C-BE32-E72D297353CC}">
              <c16:uniqueId val="{00000001-D65F-4F87-83EF-28B71E826627}"/>
            </c:ext>
          </c:extLst>
        </c:ser>
        <c:ser>
          <c:idx val="6"/>
          <c:order val="6"/>
          <c:tx>
            <c:strRef>
              <c:f>'Figure(34)'!$J$6</c:f>
              <c:strCache>
                <c:ptCount val="1"/>
                <c:pt idx="0">
                  <c:v>2022 (42)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'Figure(34)'!$C$7:$C$16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'Figure(34)'!$J$7:$J$16</c:f>
              <c:numCache>
                <c:formatCode>0%</c:formatCode>
                <c:ptCount val="10"/>
                <c:pt idx="0">
                  <c:v>0.73809523809523814</c:v>
                </c:pt>
                <c:pt idx="1">
                  <c:v>0.7142857142857143</c:v>
                </c:pt>
                <c:pt idx="2">
                  <c:v>0.69047619047619047</c:v>
                </c:pt>
                <c:pt idx="3">
                  <c:v>0.61904761904761907</c:v>
                </c:pt>
                <c:pt idx="4">
                  <c:v>0.5714285714285714</c:v>
                </c:pt>
                <c:pt idx="5">
                  <c:v>0.47619047619047616</c:v>
                </c:pt>
                <c:pt idx="6">
                  <c:v>0.45238095238095238</c:v>
                </c:pt>
                <c:pt idx="7">
                  <c:v>0.40476190476190477</c:v>
                </c:pt>
                <c:pt idx="8">
                  <c:v>0.35714285714285715</c:v>
                </c:pt>
                <c:pt idx="9">
                  <c:v>0.30952380952380953</c:v>
                </c:pt>
              </c:numCache>
            </c:numRef>
          </c:val>
          <c:extLst>
            <c:ext xmlns:c16="http://schemas.microsoft.com/office/drawing/2014/chart" uri="{C3380CC4-5D6E-409C-BE32-E72D297353CC}">
              <c16:uniqueId val="{00000002-D65F-4F87-83EF-28B71E826627}"/>
            </c:ext>
          </c:extLst>
        </c:ser>
        <c:dLbls>
          <c:dLblPos val="outEnd"/>
          <c:showLegendKey val="0"/>
          <c:showVal val="1"/>
          <c:showCatName val="0"/>
          <c:showSerName val="0"/>
          <c:showPercent val="0"/>
          <c:showBubbleSize val="0"/>
        </c:dLbls>
        <c:gapWidth val="219"/>
        <c:axId val="1335891311"/>
        <c:axId val="1634526159"/>
        <c:extLst>
          <c:ext xmlns:c15="http://schemas.microsoft.com/office/drawing/2012/chart" uri="{02D57815-91ED-43cb-92C2-25804820EDAC}">
            <c15:filteredBarSeries>
              <c15:ser>
                <c:idx val="0"/>
                <c:order val="0"/>
                <c:tx>
                  <c:strRef>
                    <c:extLst>
                      <c:ext uri="{02D57815-91ED-43cb-92C2-25804820EDAC}">
                        <c15:formulaRef>
                          <c15:sqref>'Figure(34)'!$D$6</c15:sqref>
                        </c15:formulaRef>
                      </c:ext>
                    </c:extLst>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'Figure(34)'!$C$7:$C$16</c15:sqref>
                        </c15:formulaRef>
                      </c:ext>
                    </c:extLst>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extLst>
                      <c:ext uri="{02D57815-91ED-43cb-92C2-25804820EDAC}">
                        <c15:formulaRef>
                          <c15:sqref>'Figure(34)'!$D$7:$D$16</c15:sqref>
                        </c15:formulaRef>
                      </c:ext>
                    </c:extLst>
                    <c:numCache>
                      <c:formatCode>0%</c:formatCode>
                      <c:ptCount val="10"/>
                      <c:pt idx="0">
                        <c:v>0.61799999999999999</c:v>
                      </c:pt>
                      <c:pt idx="1">
                        <c:v>0.73499999999999999</c:v>
                      </c:pt>
                      <c:pt idx="2">
                        <c:v>0.58799999999999997</c:v>
                      </c:pt>
                      <c:pt idx="3">
                        <c:v>0.29399999999999998</c:v>
                      </c:pt>
                      <c:pt idx="4">
                        <c:v>0.39700000000000002</c:v>
                      </c:pt>
                      <c:pt idx="5">
                        <c:v>0.32400000000000001</c:v>
                      </c:pt>
                      <c:pt idx="6">
                        <c:v>0.26500000000000001</c:v>
                      </c:pt>
                      <c:pt idx="7">
                        <c:v>0.33800000000000002</c:v>
                      </c:pt>
                      <c:pt idx="8">
                        <c:v>0.32400000000000001</c:v>
                      </c:pt>
                      <c:pt idx="9">
                        <c:v>0.25</c:v>
                      </c:pt>
                    </c:numCache>
                  </c:numRef>
                </c:val>
                <c:extLst>
                  <c:ext xmlns:c16="http://schemas.microsoft.com/office/drawing/2014/chart" uri="{C3380CC4-5D6E-409C-BE32-E72D297353CC}">
                    <c16:uniqueId val="{00000005-D65F-4F87-83EF-28B71E8266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'Figure(34)'!$E$6</c15:sqref>
                        </c15:formulaRef>
                      </c:ext>
                    </c:extLst>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'Figure(34)'!$C$7:$C$16</c15:sqref>
                        </c15:formulaRef>
                      </c:ext>
                    </c:extLst>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extLst xmlns:c15="http://schemas.microsoft.com/office/drawing/2012/chart">
                      <c:ext xmlns:c15="http://schemas.microsoft.com/office/drawing/2012/chart" uri="{02D57815-91ED-43cb-92C2-25804820EDAC}">
                        <c15:formulaRef>
                          <c15:sqref>'Figure(34)'!$E$7:$E$16</c15:sqref>
                        </c15:formulaRef>
                      </c:ext>
                    </c:extLst>
                    <c:numCache>
                      <c:formatCode>0%</c:formatCode>
                      <c:ptCount val="10"/>
                      <c:pt idx="0">
                        <c:v>0.74099999999999999</c:v>
                      </c:pt>
                      <c:pt idx="1">
                        <c:v>0.70699999999999996</c:v>
                      </c:pt>
                      <c:pt idx="2">
                        <c:v>0.74099999999999999</c:v>
                      </c:pt>
                      <c:pt idx="3">
                        <c:v>0.5</c:v>
                      </c:pt>
                      <c:pt idx="4">
                        <c:v>0.53400000000000003</c:v>
                      </c:pt>
                      <c:pt idx="5">
                        <c:v>0.32800000000000001</c:v>
                      </c:pt>
                      <c:pt idx="6">
                        <c:v>0.379</c:v>
                      </c:pt>
                      <c:pt idx="7">
                        <c:v>0.41399999999999998</c:v>
                      </c:pt>
                      <c:pt idx="8">
                        <c:v>0.36199999999999999</c:v>
                      </c:pt>
                      <c:pt idx="9">
                        <c:v>0.29299999999999998</c:v>
                      </c:pt>
                    </c:numCache>
                  </c:numRef>
                </c:val>
                <c:extLst xmlns:c15="http://schemas.microsoft.com/office/drawing/2012/chart">
                  <c:ext xmlns:c16="http://schemas.microsoft.com/office/drawing/2014/chart" uri="{C3380CC4-5D6E-409C-BE32-E72D297353CC}">
                    <c16:uniqueId val="{00000006-D65F-4F87-83EF-28B71E8266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'Figure(34)'!$F$6</c15:sqref>
                        </c15:formulaRef>
                      </c:ext>
                    </c:extLst>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'Figure(34)'!$C$7:$C$16</c15:sqref>
                        </c15:formulaRef>
                      </c:ext>
                    </c:extLst>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extLst xmlns:c15="http://schemas.microsoft.com/office/drawing/2012/chart">
                      <c:ext xmlns:c15="http://schemas.microsoft.com/office/drawing/2012/chart" uri="{02D57815-91ED-43cb-92C2-25804820EDAC}">
                        <c15:formulaRef>
                          <c15:sqref>'Figure(34)'!$F$7:$F$16</c15:sqref>
                        </c15:formulaRef>
                      </c:ext>
                    </c:extLst>
                    <c:numCache>
                      <c:formatCode>0%</c:formatCode>
                      <c:ptCount val="10"/>
                      <c:pt idx="0">
                        <c:v>0.625</c:v>
                      </c:pt>
                      <c:pt idx="1">
                        <c:v>0.60699999999999998</c:v>
                      </c:pt>
                      <c:pt idx="2">
                        <c:v>0.66100000000000003</c:v>
                      </c:pt>
                      <c:pt idx="3">
                        <c:v>0.33900000000000002</c:v>
                      </c:pt>
                      <c:pt idx="4">
                        <c:v>0.33900000000000002</c:v>
                      </c:pt>
                      <c:pt idx="5">
                        <c:v>0.23200000000000001</c:v>
                      </c:pt>
                      <c:pt idx="6">
                        <c:v>0.30399999999999999</c:v>
                      </c:pt>
                      <c:pt idx="7">
                        <c:v>0.26800000000000002</c:v>
                      </c:pt>
                      <c:pt idx="8">
                        <c:v>0.17899999999999999</c:v>
                      </c:pt>
                      <c:pt idx="9">
                        <c:v>0.19600000000000001</c:v>
                      </c:pt>
                    </c:numCache>
                  </c:numRef>
                </c:val>
                <c:extLst xmlns:c15="http://schemas.microsoft.com/office/drawing/2012/chart">
                  <c:ext xmlns:c16="http://schemas.microsoft.com/office/drawing/2014/chart" uri="{C3380CC4-5D6E-409C-BE32-E72D297353CC}">
                    <c16:uniqueId val="{00000007-D65F-4F87-83EF-28B71E82662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'Figure(34)'!$G$6</c15:sqref>
                        </c15:formulaRef>
                      </c:ext>
                    </c:extLst>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'Figure(34)'!$C$7:$C$16</c15:sqref>
                        </c15:formulaRef>
                      </c:ext>
                    </c:extLst>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extLst xmlns:c15="http://schemas.microsoft.com/office/drawing/2012/chart">
                      <c:ext xmlns:c15="http://schemas.microsoft.com/office/drawing/2012/chart" uri="{02D57815-91ED-43cb-92C2-25804820EDAC}">
                        <c15:formulaRef>
                          <c15:sqref>'Figure(34)'!$G$7:$G$16</c15:sqref>
                        </c15:formulaRef>
                      </c:ext>
                    </c:extLst>
                    <c:numCache>
                      <c:formatCode>0%</c:formatCode>
                      <c:ptCount val="10"/>
                      <c:pt idx="0">
                        <c:v>0.63</c:v>
                      </c:pt>
                      <c:pt idx="1">
                        <c:v>0.67</c:v>
                      </c:pt>
                      <c:pt idx="2">
                        <c:v>0.65</c:v>
                      </c:pt>
                      <c:pt idx="3">
                        <c:v>0.33</c:v>
                      </c:pt>
                      <c:pt idx="4">
                        <c:v>0.35</c:v>
                      </c:pt>
                      <c:pt idx="5">
                        <c:v>0.23</c:v>
                      </c:pt>
                      <c:pt idx="6">
                        <c:v>0.33</c:v>
                      </c:pt>
                      <c:pt idx="7">
                        <c:v>0.33</c:v>
                      </c:pt>
                      <c:pt idx="8">
                        <c:v>0.27</c:v>
                      </c:pt>
                      <c:pt idx="9">
                        <c:v>0.33</c:v>
                      </c:pt>
                    </c:numCache>
                  </c:numRef>
                </c:val>
                <c:extLst xmlns:c15="http://schemas.microsoft.com/office/drawing/2012/chart">
                  <c:ext xmlns:c16="http://schemas.microsoft.com/office/drawing/2014/chart" uri="{C3380CC4-5D6E-409C-BE32-E72D297353CC}">
                    <c16:uniqueId val="{00000008-D65F-4F87-83EF-28B71E826627}"/>
                  </c:ext>
                </c:extLst>
              </c15:ser>
            </c15:filteredBarSeries>
          </c:ext>
        </c:extLst>
      </c:barChart>
      <c:lineChart>
        <c:grouping val="standard"/>
        <c:varyColors val="0"/>
        <c:ser>
          <c:idx val="7"/>
          <c:order val="7"/>
          <c:tx>
            <c:strRef>
              <c:f>'Figure(34)'!$K$6</c:f>
              <c:strCache>
                <c:ptCount val="1"/>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'Figure(34)'!$C$7:$C$16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'Figure(34)'!$K$7:$K$16</c:f>
              <c:numCache>
                <c:formatCode>General</c:formatCode>
                <c:ptCount val="10"/>
              </c:numCache>
            </c:numRef>
          </c:val>
          <c:smooth val="0"/>
          <c:extLst xmlns:c15="http://schemas.microsoft.com/office/drawing/2012/chart">
            <c:ext xmlns:c16="http://schemas.microsoft.com/office/drawing/2014/chart" uri="{C3380CC4-5D6E-409C-BE32-E72D297353CC}">
              <c16:uniqueId val="{00000003-D65F-4F87-83EF-28B71E826627}"/>
            </c:ext>
          </c:extLst>
        </c:ser>
        <c:ser>
          <c:idx val="8"/>
          <c:order val="8"/>
          <c:tx>
            <c:strRef>
              <c:f>'Figure(34)'!$L$6</c:f>
              <c:strCache>
                <c:ptCount val="1"/>
                <c:pt idx="0">
                  <c:v>7-year average</c:v>
                </c:pt>
              </c:strCache>
            </c:strRef>
          </c:tx>
          <c:spPr>
            <a:ln w="28575" cap="rnd">
              <a:noFill/>
              <a:round/>
            </a:ln>
            <a:effectLst/>
          </c:spPr>
          <c:marker>
            <c:symbol val="diamond"/>
            <c:size val="13"/>
            <c:spPr>
              <a:solidFill>
                <a:srgbClr val="FF0000"/>
              </a:solidFill>
              <a:ln w="9525">
                <a:noFill/>
              </a:ln>
              <a:effectLst/>
            </c:spPr>
          </c:marker>
          <c:dLbls>
            <c:dLbl>
              <c:idx val="0"/>
              <c:layout>
                <c:manualLayout>
                  <c:x val="-1.9977220393813114E-2"/>
                  <c:y val="3.1878241510455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24-454F-9B0D-2A7D4585E63E}"/>
                </c:ext>
              </c:extLst>
            </c:dLbl>
            <c:dLbl>
              <c:idx val="4"/>
              <c:layout>
                <c:manualLayout>
                  <c:x val="-2.340090085030384E-2"/>
                  <c:y val="3.1878241510455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24-454F-9B0D-2A7D4585E63E}"/>
                </c:ext>
              </c:extLst>
            </c:dLbl>
            <c:dLbl>
              <c:idx val="6"/>
              <c:layout>
                <c:manualLayout>
                  <c:x val="-2.111844721264344E-2"/>
                  <c:y val="3.1878241510455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24-454F-9B0D-2A7D4585E63E}"/>
                </c:ext>
              </c:extLst>
            </c:dLbl>
            <c:dLbl>
              <c:idx val="8"/>
              <c:layout>
                <c:manualLayout>
                  <c:x val="-2.2259674031473598E-2"/>
                  <c:y val="3.1878241510455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24-454F-9B0D-2A7D4585E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'Figure(34)'!$C$7:$C$16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'Figure(34)'!$L$7:$L$16</c:f>
              <c:numCache>
                <c:formatCode>0%</c:formatCode>
                <c:ptCount val="10"/>
                <c:pt idx="0">
                  <c:v>0.6755066929997805</c:v>
                </c:pt>
                <c:pt idx="1">
                  <c:v>0.70139104674127706</c:v>
                </c:pt>
                <c:pt idx="2">
                  <c:v>0.66716480140443279</c:v>
                </c:pt>
                <c:pt idx="3">
                  <c:v>0.40314965986394563</c:v>
                </c:pt>
                <c:pt idx="4">
                  <c:v>0.44020408163265312</c:v>
                </c:pt>
                <c:pt idx="5">
                  <c:v>0.31288435374149659</c:v>
                </c:pt>
                <c:pt idx="6">
                  <c:v>0.34291156462585037</c:v>
                </c:pt>
                <c:pt idx="7">
                  <c:v>0.33496598639455782</c:v>
                </c:pt>
                <c:pt idx="8">
                  <c:v>0.31316326530612243</c:v>
                </c:pt>
                <c:pt idx="9">
                  <c:v>0.25264625850340133</c:v>
                </c:pt>
              </c:numCache>
            </c:numRef>
          </c:val>
          <c:smooth val="0"/>
          <c:extLst>
            <c:ext xmlns:c16="http://schemas.microsoft.com/office/drawing/2014/chart" uri="{C3380CC4-5D6E-409C-BE32-E72D297353CC}">
              <c16:uniqueId val="{00000004-D65F-4F87-83EF-28B71E826627}"/>
            </c:ext>
          </c:extLst>
        </c:ser>
        <c:dLbls>
          <c:showLegendKey val="0"/>
          <c:showVal val="0"/>
          <c:showCatName val="0"/>
          <c:showSerName val="0"/>
          <c:showPercent val="0"/>
          <c:showBubbleSize val="0"/>
        </c:dLbls>
        <c:marker val="1"/>
        <c:smooth val="0"/>
        <c:axId val="1335891311"/>
        <c:axId val="1634526159"/>
      </c:line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a:noFill/>
        </a:ln>
        <a:effectLst/>
      </c:spPr>
    </c:plotArea>
    <c:legend>
      <c:legendPos val="t"/>
      <c:legendEntry>
        <c:idx val="3"/>
        <c:delete val="1"/>
      </c:legendEntry>
      <c:layout>
        <c:manualLayout>
          <c:xMode val="edge"/>
          <c:yMode val="edge"/>
          <c:x val="0.29325843401646562"/>
          <c:y val="0.11163527806878962"/>
          <c:w val="0.41348304601289981"/>
          <c:h val="3.457092996747633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'Figure(35)'!$C$1:$D$1</c:f>
          <c:strCache>
            <c:ptCount val="2"/>
            <c:pt idx="0">
              <c:v>Figure(35)</c:v>
            </c:pt>
            <c:pt idx="1">
              <c:v>Top ten most preferred locations by investor domicile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5.9482429982230522E-2"/>
          <c:y val="0.14893396526783637"/>
          <c:w val="0.93217118615572403"/>
          <c:h val="0.79361690291720166"/>
        </c:manualLayout>
      </c:layout>
      <c:barChart>
        <c:barDir val="col"/>
        <c:grouping val="clustered"/>
        <c:varyColors val="0"/>
        <c:ser>
          <c:idx val="0"/>
          <c:order val="0"/>
          <c:tx>
            <c:strRef>
              <c:f>'Figure(35)'!$D$6</c:f>
              <c:strCache>
                <c:ptCount val="1"/>
                <c:pt idx="0">
                  <c:v>European investors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'Figure(35)'!$C$7:$C$16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'Figure(35)'!$D$7:$D$16</c:f>
              <c:numCache>
                <c:formatCode>0%</c:formatCode>
                <c:ptCount val="10"/>
                <c:pt idx="0">
                  <c:v>0.67741935483870963</c:v>
                </c:pt>
                <c:pt idx="1">
                  <c:v>0.67741935483870963</c:v>
                </c:pt>
                <c:pt idx="2">
                  <c:v>0.58064516129032262</c:v>
                </c:pt>
                <c:pt idx="3">
                  <c:v>0.61290322580645162</c:v>
                </c:pt>
                <c:pt idx="4">
                  <c:v>0.64516129032258063</c:v>
                </c:pt>
                <c:pt idx="5">
                  <c:v>0.5161290322580645</c:v>
                </c:pt>
                <c:pt idx="6">
                  <c:v>0.45161290322580644</c:v>
                </c:pt>
                <c:pt idx="7">
                  <c:v>0.45161290322580644</c:v>
                </c:pt>
                <c:pt idx="8">
                  <c:v>0.38709677419354838</c:v>
                </c:pt>
                <c:pt idx="9">
                  <c:v>0.32258064516129031</c:v>
                </c:pt>
              </c:numCache>
            </c:numRef>
          </c:val>
          <c:extLst xmlns:c15="http://schemas.microsoft.com/office/drawing/2012/chart">
            <c:ext xmlns:c16="http://schemas.microsoft.com/office/drawing/2014/chart" uri="{C3380CC4-5D6E-409C-BE32-E72D297353CC}">
              <c16:uniqueId val="{00000000-22EC-4E28-A6A7-CBC27197796E}"/>
            </c:ext>
          </c:extLst>
        </c:ser>
        <c:ser>
          <c:idx val="1"/>
          <c:order val="1"/>
          <c:tx>
            <c:strRef>
              <c:f>'Figure(35)'!$E$6</c:f>
              <c:strCache>
                <c:ptCount val="1"/>
                <c:pt idx="0">
                  <c:v>Non-European investors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'Figure(35)'!$C$7:$C$16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'Figure(35)'!$E$7:$E$16</c:f>
              <c:numCache>
                <c:formatCode>0%</c:formatCode>
                <c:ptCount val="10"/>
                <c:pt idx="0">
                  <c:v>0.90909090909090906</c:v>
                </c:pt>
                <c:pt idx="1">
                  <c:v>0.81818181818181823</c:v>
                </c:pt>
                <c:pt idx="2">
                  <c:v>1</c:v>
                </c:pt>
                <c:pt idx="3">
                  <c:v>0.63636363636363635</c:v>
                </c:pt>
                <c:pt idx="4">
                  <c:v>0.36363636363636365</c:v>
                </c:pt>
                <c:pt idx="5">
                  <c:v>0.36363636363636365</c:v>
                </c:pt>
                <c:pt idx="6">
                  <c:v>0.45454545454545453</c:v>
                </c:pt>
                <c:pt idx="7">
                  <c:v>0.27272727272727271</c:v>
                </c:pt>
                <c:pt idx="8">
                  <c:v>0.27272727272727271</c:v>
                </c:pt>
                <c:pt idx="9">
                  <c:v>0.27272727272727271</c:v>
                </c:pt>
              </c:numCache>
            </c:numRef>
          </c:val>
          <c:extLst xmlns:c15="http://schemas.microsoft.com/office/drawing/2012/chart">
            <c:ext xmlns:c16="http://schemas.microsoft.com/office/drawing/2014/chart" uri="{C3380CC4-5D6E-409C-BE32-E72D297353CC}">
              <c16:uniqueId val="{00000001-22EC-4E28-A6A7-CBC27197796E}"/>
            </c:ext>
          </c:extLst>
        </c:ser>
        <c:ser>
          <c:idx val="2"/>
          <c:order val="2"/>
          <c:tx>
            <c:strRef>
              <c:f>'Figure(35)'!$F$6</c:f>
              <c:strCache>
                <c:ptCount val="1"/>
                <c:pt idx="0">
                  <c:v>All investors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'Figure(35)'!$C$7:$C$16</c:f>
              <c:strCache>
                <c:ptCount val="10"/>
                <c:pt idx="0">
                  <c:v>France</c:v>
                </c:pt>
                <c:pt idx="1">
                  <c:v>Germany</c:v>
                </c:pt>
                <c:pt idx="2">
                  <c:v>United Kingdom</c:v>
                </c:pt>
                <c:pt idx="3">
                  <c:v>Spain</c:v>
                </c:pt>
                <c:pt idx="4">
                  <c:v>Netherlands</c:v>
                </c:pt>
                <c:pt idx="5">
                  <c:v>Denmark</c:v>
                </c:pt>
                <c:pt idx="6">
                  <c:v>Italy</c:v>
                </c:pt>
                <c:pt idx="7">
                  <c:v>Finland</c:v>
                </c:pt>
                <c:pt idx="8">
                  <c:v>Sweden</c:v>
                </c:pt>
                <c:pt idx="9">
                  <c:v>Norway</c:v>
                </c:pt>
              </c:strCache>
            </c:strRef>
          </c:cat>
          <c:val>
            <c:numRef>
              <c:f>'Figure(35)'!$F$7:$F$16</c:f>
              <c:numCache>
                <c:formatCode>0%</c:formatCode>
                <c:ptCount val="10"/>
                <c:pt idx="0">
                  <c:v>0.73809523809523814</c:v>
                </c:pt>
                <c:pt idx="1">
                  <c:v>0.7142857142857143</c:v>
                </c:pt>
                <c:pt idx="2">
                  <c:v>0.69047619047619047</c:v>
                </c:pt>
                <c:pt idx="3">
                  <c:v>0.61904761904761907</c:v>
                </c:pt>
                <c:pt idx="4">
                  <c:v>0.5714285714285714</c:v>
                </c:pt>
                <c:pt idx="5">
                  <c:v>0.47619047619047616</c:v>
                </c:pt>
                <c:pt idx="6">
                  <c:v>0.45238095238095238</c:v>
                </c:pt>
                <c:pt idx="7">
                  <c:v>0.40476190476190477</c:v>
                </c:pt>
                <c:pt idx="8">
                  <c:v>0.35714285714285715</c:v>
                </c:pt>
                <c:pt idx="9">
                  <c:v>0.30952380952380953</c:v>
                </c:pt>
              </c:numCache>
            </c:numRef>
          </c:val>
          <c:extLst xmlns:c15="http://schemas.microsoft.com/office/drawing/2012/chart">
            <c:ext xmlns:c16="http://schemas.microsoft.com/office/drawing/2014/chart" uri="{C3380CC4-5D6E-409C-BE32-E72D297353CC}">
              <c16:uniqueId val="{00000002-22EC-4E28-A6A7-CBC27197796E}"/>
            </c:ext>
          </c:extLst>
        </c:ser>
        <c:dLbls>
          <c:dLblPos val="outEnd"/>
          <c:showLegendKey val="0"/>
          <c:showVal val="1"/>
          <c:showCatName val="0"/>
          <c:showSerName val="0"/>
          <c:showPercent val="0"/>
          <c:showBubbleSize val="0"/>
        </c:dLbls>
        <c:gapWidth val="219"/>
        <c:axId val="1335891311"/>
        <c:axId val="1634526159"/>
        <c:extLst/>
      </c:bar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a:noFill/>
        </a:ln>
        <a:effectLst/>
      </c:spPr>
    </c:plotArea>
    <c:legend>
      <c:legendPos val="b"/>
      <c:layout>
        <c:manualLayout>
          <c:xMode val="edge"/>
          <c:yMode val="edge"/>
          <c:x val="0.33257661496864155"/>
          <c:y val="9.1234945997150235E-2"/>
          <c:w val="0.3348467700627169"/>
          <c:h val="3.4532449535834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'Figure(2)'!$F$6</c:f>
          <c:strCache>
            <c:ptCount val="1"/>
            <c:pt idx="0">
              <c:v>North America (21)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3230384281660042"/>
          <c:y val="0.46702000464258742"/>
          <c:w val="0.4343939400064592"/>
          <c:h val="0.58181534326088213"/>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A-2A78-4094-8FA3-EBBF4489388E}"/>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E-2A78-4094-8FA3-EBBF4489388E}"/>
              </c:ext>
            </c:extLst>
          </c:dPt>
          <c:dPt>
            <c:idx val="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E-4F0D-48E3-B753-B22FF3E98D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3-32E8-441B-AEC9-03D1556EEFF3}"/>
              </c:ext>
            </c:extLst>
          </c:dPt>
          <c:dPt>
            <c:idx val="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C-2A78-4094-8FA3-EBBF448938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B-32E8-441B-AEC9-03D1556EEF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'Figure(2)'!$C$7:$C$21</c15:sqref>
                  </c15:fullRef>
                </c:ext>
              </c:extLst>
              <c:f>('Figure(2)'!$C$7,'Figure(2)'!$C$10,'Figure(2)'!$C$15:$C$16,'Figure(2)'!$C$19:$C$20)</c:f>
              <c:strCache>
                <c:ptCount val="6"/>
                <c:pt idx="0">
                  <c:v>Pension Fund</c:v>
                </c:pt>
                <c:pt idx="1">
                  <c:v>Family Office</c:v>
                </c:pt>
                <c:pt idx="2">
                  <c:v>High Net Worth Individual</c:v>
                </c:pt>
                <c:pt idx="3">
                  <c:v>Corporation</c:v>
                </c:pt>
                <c:pt idx="4">
                  <c:v>Endowment</c:v>
                </c:pt>
                <c:pt idx="5">
                  <c:v>Non-Profit Organisation</c:v>
                </c:pt>
              </c:strCache>
            </c:strRef>
          </c:cat>
          <c:val>
            <c:numRef>
              <c:extLst>
                <c:ext xmlns:c15="http://schemas.microsoft.com/office/drawing/2012/chart" uri="{02D57815-91ED-43cb-92C2-25804820EDAC}">
                  <c15:fullRef>
                    <c15:sqref>'Figure(2)'!$F$7:$F$21</c15:sqref>
                  </c15:fullRef>
                </c:ext>
              </c:extLst>
              <c:f>('Figure(2)'!$F$7,'Figure(2)'!$F$10,'Figure(2)'!$F$15:$F$16,'Figure(2)'!$F$19:$F$20)</c:f>
              <c:numCache>
                <c:formatCode>0%</c:formatCode>
                <c:ptCount val="6"/>
                <c:pt idx="0">
                  <c:v>0.80952380952380953</c:v>
                </c:pt>
                <c:pt idx="1">
                  <c:v>4.7619047619047616E-2</c:v>
                </c:pt>
                <c:pt idx="2">
                  <c:v>0</c:v>
                </c:pt>
                <c:pt idx="3">
                  <c:v>0</c:v>
                </c:pt>
                <c:pt idx="4">
                  <c:v>9.5238095238095233E-2</c:v>
                </c:pt>
                <c:pt idx="5">
                  <c:v>4.7619047619047616E-2</c:v>
                </c:pt>
              </c:numCache>
            </c:numRef>
          </c:val>
          <c:extLst>
            <c:ext xmlns:c15="http://schemas.microsoft.com/office/drawing/2012/chart" uri="{02D57815-91ED-43cb-92C2-25804820EDAC}">
              <c15:categoryFilterExceptions>
                <c15:categoryFilterException>
                  <c15:sqref>'Figure(2)'!$F$8</c15:sqref>
                  <c15:spPr xmlns:c15="http://schemas.microsoft.com/office/drawing/2012/chart">
                    <a:solidFill>
                      <a:schemeClr val="accent3"/>
                    </a:solidFill>
                    <a:ln w="19050">
                      <a:solidFill>
                        <a:schemeClr val="lt1"/>
                      </a:solidFill>
                    </a:ln>
                    <a:effectLst/>
                  </c15:spPr>
                  <c15:bubble3D val="0"/>
                </c15:categoryFilterException>
                <c15:categoryFilterException>
                  <c15:sqref>'Figure(2)'!$F$11</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'Figure(2)'!$F$13</c15:sqref>
                  <c15:spPr xmlns:c15="http://schemas.microsoft.com/office/drawing/2012/chart">
                    <a:solidFill>
                      <a:schemeClr val="accent6"/>
                    </a:solidFill>
                    <a:ln w="19050">
                      <a:solidFill>
                        <a:schemeClr val="lt1"/>
                      </a:solidFill>
                    </a:ln>
                    <a:effectLst/>
                  </c15:spPr>
                  <c15:bubble3D val="0"/>
                </c15:categoryFilterException>
                <c15:categoryFilterException>
                  <c15:sqref>'Figure(2)'!$F$17</c15:sqref>
                  <c15:spPr xmlns:c15="http://schemas.microsoft.com/office/drawing/2012/chart">
                    <a:solidFill>
                      <a:schemeClr val="accent5"/>
                    </a:solidFill>
                    <a:ln w="19050">
                      <a:solidFill>
                        <a:schemeClr val="lt1"/>
                      </a:solidFill>
                    </a:ln>
                    <a:effectLst/>
                  </c15:spPr>
                  <c15:bubble3D val="0"/>
                </c15:categoryFilterException>
                <c15:categoryFilterException>
                  <c15:sqref>'Figure(2)'!$F$18</c15:sqref>
                  <c15:spPr xmlns:c15="http://schemas.microsoft.com/office/drawing/2012/chart">
                    <a:solidFill>
                      <a:schemeClr val="accent6">
                        <a:lumMod val="60000"/>
                      </a:schemeClr>
                    </a:solidFill>
                    <a:ln w="19050">
                      <a:solidFill>
                        <a:schemeClr val="lt1"/>
                      </a:solidFill>
                    </a:ln>
                    <a:effectLst/>
                  </c15:spPr>
                  <c15:bubble3D val="0"/>
                </c15:categoryFilterException>
                <c15:categoryFilterException>
                  <c15:sqref>'Figure(2)'!$F$21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E-32E8-441B-AEC9-03D1556EEFF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'Figure(36)'!$C$1:$D$1</c:f>
          <c:strCache>
            <c:ptCount val="2"/>
            <c:pt idx="0">
              <c:v>Figure(36)</c:v>
            </c:pt>
            <c:pt idx="1">
              <c:v>Top ten most preferred sectors over time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9615917799383961E-2"/>
          <c:y val="6.9903877453554433E-2"/>
          <c:w val="0.92152640750935522"/>
          <c:h val="0.83079562761809489"/>
        </c:manualLayout>
      </c:layout>
      <c:barChart>
        <c:barDir val="col"/>
        <c:grouping val="clustered"/>
        <c:varyColors val="0"/>
        <c:ser>
          <c:idx val="4"/>
          <c:order val="4"/>
          <c:tx>
            <c:strRef>
              <c:f>'Figure(36)'!$H$6</c:f>
              <c:strCache>
                <c:ptCount val="1"/>
                <c:pt idx="0">
                  <c:v>2020 (51)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'Figure(36)'!$C$7:$C$14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'Figure(36)'!$H$7:$H$14</c:f>
              <c:numCache>
                <c:formatCode>0%</c:formatCode>
                <c:ptCount val="8"/>
                <c:pt idx="0">
                  <c:v>0.72499999999999998</c:v>
                </c:pt>
                <c:pt idx="1">
                  <c:v>0.84299999999999997</c:v>
                </c:pt>
                <c:pt idx="2">
                  <c:v>0.72499999999999998</c:v>
                </c:pt>
                <c:pt idx="3">
                  <c:v>0.43099999999999999</c:v>
                </c:pt>
                <c:pt idx="4">
                  <c:v>0.39200000000000002</c:v>
                </c:pt>
                <c:pt idx="5">
                  <c:v>0.19600000000000001</c:v>
                </c:pt>
                <c:pt idx="6">
                  <c:v>0.19600000000000001</c:v>
                </c:pt>
                <c:pt idx="7">
                  <c:v>0.216</c:v>
                </c:pt>
              </c:numCache>
            </c:numRef>
          </c:val>
          <c:extLst>
            <c:ext xmlns:c16="http://schemas.microsoft.com/office/drawing/2014/chart" uri="{C3380CC4-5D6E-409C-BE32-E72D297353CC}">
              <c16:uniqueId val="{00000000-9FDB-4B2D-87E5-21398A74BDEA}"/>
            </c:ext>
          </c:extLst>
        </c:ser>
        <c:ser>
          <c:idx val="5"/>
          <c:order val="5"/>
          <c:tx>
            <c:strRef>
              <c:f>'Figure(36)'!$I$6</c:f>
              <c:strCache>
                <c:ptCount val="1"/>
                <c:pt idx="0">
                  <c:v>2021 (31)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'Figure(36)'!$C$7:$C$14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'Figure(36)'!$I$7:$I$14</c:f>
              <c:numCache>
                <c:formatCode>0%</c:formatCode>
                <c:ptCount val="8"/>
                <c:pt idx="0">
                  <c:v>0.83899999999999997</c:v>
                </c:pt>
                <c:pt idx="1">
                  <c:v>0.83899999999999997</c:v>
                </c:pt>
                <c:pt idx="2">
                  <c:v>0.83899999999999997</c:v>
                </c:pt>
                <c:pt idx="3">
                  <c:v>0.28999999999999998</c:v>
                </c:pt>
                <c:pt idx="4">
                  <c:v>0.38700000000000001</c:v>
                </c:pt>
                <c:pt idx="5">
                  <c:v>0.25800000000000001</c:v>
                </c:pt>
                <c:pt idx="6">
                  <c:v>0.22600000000000001</c:v>
                </c:pt>
                <c:pt idx="7">
                  <c:v>0.161</c:v>
                </c:pt>
              </c:numCache>
            </c:numRef>
          </c:val>
          <c:extLst>
            <c:ext xmlns:c16="http://schemas.microsoft.com/office/drawing/2014/chart" uri="{C3380CC4-5D6E-409C-BE32-E72D297353CC}">
              <c16:uniqueId val="{00000001-9FDB-4B2D-87E5-21398A74BDEA}"/>
            </c:ext>
          </c:extLst>
        </c:ser>
        <c:ser>
          <c:idx val="6"/>
          <c:order val="6"/>
          <c:tx>
            <c:strRef>
              <c:f>'Figure(36)'!$J$6</c:f>
              <c:strCache>
                <c:ptCount val="1"/>
                <c:pt idx="0">
                  <c:v>2022 (42)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'Figure(36)'!$C$7:$C$14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'Figure(36)'!$J$7:$J$14</c:f>
              <c:numCache>
                <c:formatCode>0%</c:formatCode>
                <c:ptCount val="8"/>
                <c:pt idx="0">
                  <c:v>0.7142857142857143</c:v>
                </c:pt>
                <c:pt idx="1">
                  <c:v>0.69047619047619047</c:v>
                </c:pt>
                <c:pt idx="2">
                  <c:v>0.69047619047619047</c:v>
                </c:pt>
                <c:pt idx="3">
                  <c:v>0.35714285714285715</c:v>
                </c:pt>
                <c:pt idx="4">
                  <c:v>0.2857142857142857</c:v>
                </c:pt>
                <c:pt idx="5">
                  <c:v>0.23809523809523808</c:v>
                </c:pt>
                <c:pt idx="6">
                  <c:v>0.23809523809523808</c:v>
                </c:pt>
                <c:pt idx="7">
                  <c:v>0.19047619047619047</c:v>
                </c:pt>
              </c:numCache>
            </c:numRef>
          </c:val>
          <c:extLst>
            <c:ext xmlns:c16="http://schemas.microsoft.com/office/drawing/2014/chart" uri="{C3380CC4-5D6E-409C-BE32-E72D297353CC}">
              <c16:uniqueId val="{00000002-9FDB-4B2D-87E5-21398A74BDEA}"/>
            </c:ext>
          </c:extLst>
        </c:ser>
        <c:dLbls>
          <c:dLblPos val="outEnd"/>
          <c:showLegendKey val="0"/>
          <c:showVal val="1"/>
          <c:showCatName val="0"/>
          <c:showSerName val="0"/>
          <c:showPercent val="0"/>
          <c:showBubbleSize val="0"/>
        </c:dLbls>
        <c:gapWidth val="219"/>
        <c:axId val="1335891311"/>
        <c:axId val="1634526159"/>
        <c:extLst>
          <c:ext xmlns:c15="http://schemas.microsoft.com/office/drawing/2012/chart" uri="{02D57815-91ED-43cb-92C2-25804820EDAC}">
            <c15:filteredBarSeries>
              <c15:ser>
                <c:idx val="0"/>
                <c:order val="0"/>
                <c:tx>
                  <c:strRef>
                    <c:extLst>
                      <c:ext uri="{02D57815-91ED-43cb-92C2-25804820EDAC}">
                        <c15:formulaRef>
                          <c15:sqref>'Figure(36)'!$D$6</c15:sqref>
                        </c15:formulaRef>
                      </c:ext>
                    </c:extLst>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'Figure(36)'!$C$7:$C$14</c15:sqref>
                        </c15:formulaRef>
                      </c:ext>
                    </c:extLst>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extLst>
                      <c:ext uri="{02D57815-91ED-43cb-92C2-25804820EDAC}">
                        <c15:formulaRef>
                          <c15:sqref>'Figure(36)'!$D$7:$D$14</c15:sqref>
                        </c15:formulaRef>
                      </c:ext>
                    </c:extLst>
                    <c:numCache>
                      <c:formatCode>0%</c:formatCode>
                      <c:ptCount val="8"/>
                      <c:pt idx="0">
                        <c:v>0.58799999999999997</c:v>
                      </c:pt>
                      <c:pt idx="1">
                        <c:v>0.88200000000000001</c:v>
                      </c:pt>
                      <c:pt idx="2">
                        <c:v>0.54400000000000004</c:v>
                      </c:pt>
                      <c:pt idx="3">
                        <c:v>0.77900000000000003</c:v>
                      </c:pt>
                      <c:pt idx="4">
                        <c:v>0.29399999999999998</c:v>
                      </c:pt>
                      <c:pt idx="5">
                        <c:v>0.191</c:v>
                      </c:pt>
                      <c:pt idx="6">
                        <c:v>0.14699999999999999</c:v>
                      </c:pt>
                      <c:pt idx="7">
                        <c:v>0.14699999999999999</c:v>
                      </c:pt>
                    </c:numCache>
                  </c:numRef>
                </c:val>
                <c:extLst>
                  <c:ext xmlns:c16="http://schemas.microsoft.com/office/drawing/2014/chart" uri="{C3380CC4-5D6E-409C-BE32-E72D297353CC}">
                    <c16:uniqueId val="{00000005-9FDB-4B2D-87E5-21398A74BDE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'Figure(36)'!$E$6</c15:sqref>
                        </c15:formulaRef>
                      </c:ext>
                    </c:extLst>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'Figure(36)'!$C$7:$C$14</c15:sqref>
                        </c15:formulaRef>
                      </c:ext>
                    </c:extLst>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extLst xmlns:c15="http://schemas.microsoft.com/office/drawing/2012/chart">
                      <c:ext xmlns:c15="http://schemas.microsoft.com/office/drawing/2012/chart" uri="{02D57815-91ED-43cb-92C2-25804820EDAC}">
                        <c15:formulaRef>
                          <c15:sqref>'Figure(36)'!$E$7:$E$14</c15:sqref>
                        </c15:formulaRef>
                      </c:ext>
                    </c:extLst>
                    <c:numCache>
                      <c:formatCode>0%</c:formatCode>
                      <c:ptCount val="8"/>
                      <c:pt idx="0">
                        <c:v>0.60299999999999998</c:v>
                      </c:pt>
                      <c:pt idx="1">
                        <c:v>0.82799999999999996</c:v>
                      </c:pt>
                      <c:pt idx="2">
                        <c:v>0.58599999999999997</c:v>
                      </c:pt>
                      <c:pt idx="3">
                        <c:v>0.75900000000000001</c:v>
                      </c:pt>
                      <c:pt idx="4">
                        <c:v>0.25900000000000001</c:v>
                      </c:pt>
                      <c:pt idx="5">
                        <c:v>0.24099999999999999</c:v>
                      </c:pt>
                      <c:pt idx="6">
                        <c:v>0.34499999999999997</c:v>
                      </c:pt>
                      <c:pt idx="7">
                        <c:v>0.19</c:v>
                      </c:pt>
                    </c:numCache>
                  </c:numRef>
                </c:val>
                <c:extLst xmlns:c15="http://schemas.microsoft.com/office/drawing/2012/chart">
                  <c:ext xmlns:c16="http://schemas.microsoft.com/office/drawing/2014/chart" uri="{C3380CC4-5D6E-409C-BE32-E72D297353CC}">
                    <c16:uniqueId val="{00000006-9FDB-4B2D-87E5-21398A74BDE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'Figure(36)'!$F$6</c15:sqref>
                        </c15:formulaRef>
                      </c:ext>
                    </c:extLst>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'Figure(36)'!$C$7:$C$14</c15:sqref>
                        </c15:formulaRef>
                      </c:ext>
                    </c:extLst>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extLst xmlns:c15="http://schemas.microsoft.com/office/drawing/2012/chart">
                      <c:ext xmlns:c15="http://schemas.microsoft.com/office/drawing/2012/chart" uri="{02D57815-91ED-43cb-92C2-25804820EDAC}">
                        <c15:formulaRef>
                          <c15:sqref>'Figure(36)'!$F$7:$F$14</c15:sqref>
                        </c15:formulaRef>
                      </c:ext>
                    </c:extLst>
                    <c:numCache>
                      <c:formatCode>0%</c:formatCode>
                      <c:ptCount val="8"/>
                      <c:pt idx="0">
                        <c:v>0.64300000000000002</c:v>
                      </c:pt>
                      <c:pt idx="1">
                        <c:v>0.89300000000000002</c:v>
                      </c:pt>
                      <c:pt idx="2">
                        <c:v>0.73199999999999998</c:v>
                      </c:pt>
                      <c:pt idx="3">
                        <c:v>0.75</c:v>
                      </c:pt>
                      <c:pt idx="4">
                        <c:v>0.33900000000000002</c:v>
                      </c:pt>
                      <c:pt idx="5">
                        <c:v>0.214</c:v>
                      </c:pt>
                      <c:pt idx="6">
                        <c:v>0.25</c:v>
                      </c:pt>
                      <c:pt idx="7">
                        <c:v>0.25</c:v>
                      </c:pt>
                    </c:numCache>
                  </c:numRef>
                </c:val>
                <c:extLst xmlns:c15="http://schemas.microsoft.com/office/drawing/2012/chart">
                  <c:ext xmlns:c16="http://schemas.microsoft.com/office/drawing/2014/chart" uri="{C3380CC4-5D6E-409C-BE32-E72D297353CC}">
                    <c16:uniqueId val="{00000007-9FDB-4B2D-87E5-21398A74BDE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'Figure(36)'!$G$6</c15:sqref>
                        </c15:formulaRef>
                      </c:ext>
                    </c:extLst>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'Figure(36)'!$C$7:$C$14</c15:sqref>
                        </c15:formulaRef>
                      </c:ext>
                    </c:extLst>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extLst xmlns:c15="http://schemas.microsoft.com/office/drawing/2012/chart">
                      <c:ext xmlns:c15="http://schemas.microsoft.com/office/drawing/2012/chart" uri="{02D57815-91ED-43cb-92C2-25804820EDAC}">
                        <c15:formulaRef>
                          <c15:sqref>'Figure(36)'!$G$7:$G$14</c15:sqref>
                        </c15:formulaRef>
                      </c:ext>
                    </c:extLst>
                    <c:numCache>
                      <c:formatCode>0%</c:formatCode>
                      <c:ptCount val="8"/>
                      <c:pt idx="0">
                        <c:v>0.60416666666666663</c:v>
                      </c:pt>
                      <c:pt idx="1">
                        <c:v>0.9375</c:v>
                      </c:pt>
                      <c:pt idx="2">
                        <c:v>0.70833333333333337</c:v>
                      </c:pt>
                      <c:pt idx="3">
                        <c:v>0.75</c:v>
                      </c:pt>
                      <c:pt idx="4">
                        <c:v>0.3125</c:v>
                      </c:pt>
                      <c:pt idx="5">
                        <c:v>0.33333333333333331</c:v>
                      </c:pt>
                      <c:pt idx="6">
                        <c:v>0.3125</c:v>
                      </c:pt>
                      <c:pt idx="7">
                        <c:v>0.1875</c:v>
                      </c:pt>
                    </c:numCache>
                  </c:numRef>
                </c:val>
                <c:extLst xmlns:c15="http://schemas.microsoft.com/office/drawing/2012/chart">
                  <c:ext xmlns:c16="http://schemas.microsoft.com/office/drawing/2014/chart" uri="{C3380CC4-5D6E-409C-BE32-E72D297353CC}">
                    <c16:uniqueId val="{00000008-9FDB-4B2D-87E5-21398A74BDEA}"/>
                  </c:ext>
                </c:extLst>
              </c15:ser>
            </c15:filteredBarSeries>
          </c:ext>
        </c:extLst>
      </c:barChart>
      <c:lineChart>
        <c:grouping val="standard"/>
        <c:varyColors val="0"/>
        <c:ser>
          <c:idx val="7"/>
          <c:order val="7"/>
          <c:tx>
            <c:strRef>
              <c:f>'Figure(36)'!#REF!</c:f>
              <c:strCache>
                <c:ptCount val="1"/>
                <c:pt idx="0">
                  <c:v>#REF!</c:v>
                </c:pt>
              </c:strCache>
            </c:strRef>
          </c:tx>
          <c:spPr>
            <a:ln w="28575" cap="rnd">
              <a:solidFill>
                <a:schemeClr val="accent2">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974-4369-8BFE-D60A586BC7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'Figure(36)'!$C$7:$C$14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'Figure(36)'!#REF!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3-9FDB-4B2D-87E5-21398A74BDEA}"/>
            </c:ext>
          </c:extLst>
        </c:ser>
        <c:ser>
          <c:idx val="8"/>
          <c:order val="8"/>
          <c:tx>
            <c:strRef>
              <c:f>'Figure(36)'!$K$6</c:f>
              <c:strCache>
                <c:ptCount val="1"/>
                <c:pt idx="0">
                  <c:v>7-year average</c:v>
                </c:pt>
              </c:strCache>
            </c:strRef>
          </c:tx>
          <c:spPr>
            <a:ln w="28575" cap="rnd">
              <a:noFill/>
              <a:round/>
            </a:ln>
            <a:effectLst/>
          </c:spPr>
          <c:marker>
            <c:symbol val="diamond"/>
            <c:size val="13"/>
            <c:spPr>
              <a:solidFill>
                <a:srgbClr val="FF0000"/>
              </a:solidFill>
              <a:ln w="9525">
                <a:noFill/>
              </a:ln>
              <a:effectLst/>
            </c:spPr>
          </c:marker>
          <c:dLbls>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1-A24D-4FCB-8731-6AF6D2614E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'Figure(36)'!$C$7:$C$14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'Figure(36)'!$K$7:$K$14</c:f>
              <c:numCache>
                <c:formatCode>0%</c:formatCode>
                <c:ptCount val="8"/>
                <c:pt idx="0">
                  <c:v>0.67377891156462588</c:v>
                </c:pt>
                <c:pt idx="1">
                  <c:v>0.84471088435374153</c:v>
                </c:pt>
                <c:pt idx="2">
                  <c:v>0.68925850340136052</c:v>
                </c:pt>
                <c:pt idx="3">
                  <c:v>0.58802040816326528</c:v>
                </c:pt>
                <c:pt idx="4">
                  <c:v>0.32417346938775504</c:v>
                </c:pt>
                <c:pt idx="5">
                  <c:v>0.23877551020408164</c:v>
                </c:pt>
                <c:pt idx="6">
                  <c:v>0.24494217687074829</c:v>
                </c:pt>
                <c:pt idx="7">
                  <c:v>0.19171088435374148</c:v>
                </c:pt>
              </c:numCache>
            </c:numRef>
          </c:val>
          <c:smooth val="0"/>
          <c:extLst>
            <c:ext xmlns:c16="http://schemas.microsoft.com/office/drawing/2014/chart" uri="{C3380CC4-5D6E-409C-BE32-E72D297353CC}">
              <c16:uniqueId val="{00000004-9FDB-4B2D-87E5-21398A74BDEA}"/>
            </c:ext>
          </c:extLst>
        </c:ser>
        <c:dLbls>
          <c:showLegendKey val="0"/>
          <c:showVal val="0"/>
          <c:showCatName val="0"/>
          <c:showSerName val="0"/>
          <c:showPercent val="0"/>
          <c:showBubbleSize val="0"/>
        </c:dLbls>
        <c:marker val="1"/>
        <c:smooth val="0"/>
        <c:axId val="1335891311"/>
        <c:axId val="1634526159"/>
      </c:line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w="25400">
          <a:noFill/>
        </a:ln>
        <a:effectLst/>
      </c:spPr>
    </c:plotArea>
    <c:legend>
      <c:legendPos val="b"/>
      <c:legendEntry>
        <c:idx val="3"/>
        <c:delete val="1"/>
      </c:legendEntry>
      <c:layout>
        <c:manualLayout>
          <c:xMode val="edge"/>
          <c:yMode val="edge"/>
          <c:x val="0.34985477123138009"/>
          <c:y val="0.10053934523738658"/>
          <c:w val="0.30029037400281827"/>
          <c:h val="3.350564199678492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'Figure(37)'!$C$1:$D$1</c:f>
          <c:strCache>
            <c:ptCount val="2"/>
            <c:pt idx="0">
              <c:v>Figure(37)</c:v>
            </c:pt>
            <c:pt idx="1">
              <c:v>Top ten most preferred sectors in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4.9998060017410861E-2"/>
          <c:y val="8.1681440067644134E-2"/>
          <c:w val="0.94054273555626455"/>
          <c:h val="0.8542541825636788"/>
        </c:manualLayout>
      </c:layout>
      <c:barChart>
        <c:barDir val="col"/>
        <c:grouping val="clustered"/>
        <c:varyColors val="0"/>
        <c:ser>
          <c:idx val="0"/>
          <c:order val="0"/>
          <c:tx>
            <c:strRef>
              <c:f>'Figure(37)'!$D$6</c:f>
              <c:strCache>
                <c:ptCount val="1"/>
                <c:pt idx="0">
                  <c:v>European investors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'Figure(37)'!$C$7:$C$14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'Figure(37)'!$D$7:$D$14</c:f>
              <c:numCache>
                <c:formatCode>0%</c:formatCode>
                <c:ptCount val="8"/>
                <c:pt idx="0">
                  <c:v>0.64516129032258063</c:v>
                </c:pt>
                <c:pt idx="1">
                  <c:v>0.64516129032258063</c:v>
                </c:pt>
                <c:pt idx="2">
                  <c:v>0.67741935483870963</c:v>
                </c:pt>
                <c:pt idx="3">
                  <c:v>0.35483870967741937</c:v>
                </c:pt>
                <c:pt idx="4">
                  <c:v>0.22580645161290322</c:v>
                </c:pt>
                <c:pt idx="5">
                  <c:v>0.25806451612903225</c:v>
                </c:pt>
                <c:pt idx="6">
                  <c:v>0.25806451612903225</c:v>
                </c:pt>
                <c:pt idx="7">
                  <c:v>0.25806451612903225</c:v>
                </c:pt>
              </c:numCache>
            </c:numRef>
          </c:val>
          <c:extLst xmlns:c15="http://schemas.microsoft.com/office/drawing/2012/chart">
            <c:ext xmlns:c16="http://schemas.microsoft.com/office/drawing/2014/chart" uri="{C3380CC4-5D6E-409C-BE32-E72D297353CC}">
              <c16:uniqueId val="{00000000-1B7C-48AC-9310-E2B7F4A7C783}"/>
            </c:ext>
          </c:extLst>
        </c:ser>
        <c:ser>
          <c:idx val="1"/>
          <c:order val="1"/>
          <c:tx>
            <c:strRef>
              <c:f>'Figure(37)'!$E$6</c:f>
              <c:strCache>
                <c:ptCount val="1"/>
                <c:pt idx="0">
                  <c:v>Non-European investors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'Figure(37)'!$C$7:$C$14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'Figure(37)'!$E$7:$E$14</c:f>
              <c:numCache>
                <c:formatCode>0%</c:formatCode>
                <c:ptCount val="8"/>
                <c:pt idx="0">
                  <c:v>0.90909090909090906</c:v>
                </c:pt>
                <c:pt idx="1">
                  <c:v>0.81818181818181823</c:v>
                </c:pt>
                <c:pt idx="2">
                  <c:v>0.72727272727272729</c:v>
                </c:pt>
                <c:pt idx="3">
                  <c:v>0.36363636363636365</c:v>
                </c:pt>
                <c:pt idx="4">
                  <c:v>0.45454545454545453</c:v>
                </c:pt>
                <c:pt idx="5">
                  <c:v>0.18181818181818182</c:v>
                </c:pt>
                <c:pt idx="6">
                  <c:v>0.18181818181818182</c:v>
                </c:pt>
                <c:pt idx="7">
                  <c:v>0</c:v>
                </c:pt>
              </c:numCache>
            </c:numRef>
          </c:val>
          <c:extLst xmlns:c15="http://schemas.microsoft.com/office/drawing/2012/chart">
            <c:ext xmlns:c16="http://schemas.microsoft.com/office/drawing/2014/chart" uri="{C3380CC4-5D6E-409C-BE32-E72D297353CC}">
              <c16:uniqueId val="{00000001-1B7C-48AC-9310-E2B7F4A7C783}"/>
            </c:ext>
          </c:extLst>
        </c:ser>
        <c:ser>
          <c:idx val="2"/>
          <c:order val="2"/>
          <c:tx>
            <c:strRef>
              <c:f>'Figure(37)'!$F$6</c:f>
              <c:strCache>
                <c:ptCount val="1"/>
                <c:pt idx="0">
                  <c:v>All investors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'Figure(37)'!$C$7:$C$14</c:f>
              <c:strCache>
                <c:ptCount val="8"/>
                <c:pt idx="0">
                  <c:v>Industrial / Logistics</c:v>
                </c:pt>
                <c:pt idx="1">
                  <c:v>Office</c:v>
                </c:pt>
                <c:pt idx="2">
                  <c:v>Residential</c:v>
                </c:pt>
                <c:pt idx="3">
                  <c:v>Retail</c:v>
                </c:pt>
                <c:pt idx="4">
                  <c:v>Development</c:v>
                </c:pt>
                <c:pt idx="5">
                  <c:v>Healthcare</c:v>
                </c:pt>
                <c:pt idx="6">
                  <c:v>Student accomodation</c:v>
                </c:pt>
                <c:pt idx="7">
                  <c:v>Other</c:v>
                </c:pt>
              </c:strCache>
            </c:strRef>
          </c:cat>
          <c:val>
            <c:numRef>
              <c:f>'Figure(37)'!$F$7:$F$14</c:f>
              <c:numCache>
                <c:formatCode>0%</c:formatCode>
                <c:ptCount val="8"/>
                <c:pt idx="0">
                  <c:v>0.7142857142857143</c:v>
                </c:pt>
                <c:pt idx="1">
                  <c:v>0.69047619047619047</c:v>
                </c:pt>
                <c:pt idx="2">
                  <c:v>0.69047619047619047</c:v>
                </c:pt>
                <c:pt idx="3">
                  <c:v>0.35714285714285715</c:v>
                </c:pt>
                <c:pt idx="4">
                  <c:v>0.2857142857142857</c:v>
                </c:pt>
                <c:pt idx="5">
                  <c:v>0.23809523809523808</c:v>
                </c:pt>
                <c:pt idx="6">
                  <c:v>0.23809523809523808</c:v>
                </c:pt>
                <c:pt idx="7">
                  <c:v>0.19047619047619047</c:v>
                </c:pt>
              </c:numCache>
            </c:numRef>
          </c:val>
          <c:extLst xmlns:c15="http://schemas.microsoft.com/office/drawing/2012/chart">
            <c:ext xmlns:c16="http://schemas.microsoft.com/office/drawing/2014/chart" uri="{C3380CC4-5D6E-409C-BE32-E72D297353CC}">
              <c16:uniqueId val="{00000002-1B7C-48AC-9310-E2B7F4A7C783}"/>
            </c:ext>
          </c:extLst>
        </c:ser>
        <c:dLbls>
          <c:dLblPos val="outEnd"/>
          <c:showLegendKey val="0"/>
          <c:showVal val="1"/>
          <c:showCatName val="0"/>
          <c:showSerName val="0"/>
          <c:showPercent val="0"/>
          <c:showBubbleSize val="0"/>
        </c:dLbls>
        <c:gapWidth val="219"/>
        <c:axId val="1335891311"/>
        <c:axId val="1634526159"/>
        <c:extLst/>
      </c:bar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w="25400">
          <a:noFill/>
        </a:ln>
        <a:effectLst/>
      </c:spPr>
    </c:plotArea>
    <c:legend>
      <c:legendPos val="b"/>
      <c:layout>
        <c:manualLayout>
          <c:xMode val="edge"/>
          <c:yMode val="edge"/>
          <c:x val="0.31570975298936249"/>
          <c:y val="0.11096957419608609"/>
          <c:w val="0.36858045197960276"/>
          <c:h val="3.860800730032213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'Figure(38)'!$C$1:$D$1</c:f>
          <c:strCache>
            <c:ptCount val="2"/>
            <c:pt idx="0">
              <c:v>Figure(38)</c:v>
            </c:pt>
            <c:pt idx="1">
              <c:v>Most preferred country/sector combinations over time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4.4872042074856497E-2"/>
          <c:y val="6.5098814763574236E-2"/>
          <c:w val="0.95165779220558988"/>
          <c:h val="0.83510369788357464"/>
        </c:manualLayout>
      </c:layout>
      <c:barChart>
        <c:barDir val="col"/>
        <c:grouping val="clustered"/>
        <c:varyColors val="0"/>
        <c:ser>
          <c:idx val="4"/>
          <c:order val="4"/>
          <c:tx>
            <c:strRef>
              <c:f>'Figure(38)'!$H$6</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'Figure(38)'!$C$7:$C$16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f>'Figure(38)'!$H$7:$H$16</c:f>
              <c:numCache>
                <c:formatCode>0%</c:formatCode>
                <c:ptCount val="10"/>
                <c:pt idx="0">
                  <c:v>0.33333333333333331</c:v>
                </c:pt>
                <c:pt idx="1">
                  <c:v>0.45098039215686275</c:v>
                </c:pt>
                <c:pt idx="2">
                  <c:v>0.43137254901960786</c:v>
                </c:pt>
                <c:pt idx="3">
                  <c:v>0.47058823529411764</c:v>
                </c:pt>
                <c:pt idx="4">
                  <c:v>0.45098039215686275</c:v>
                </c:pt>
                <c:pt idx="5">
                  <c:v>0.31372549019607843</c:v>
                </c:pt>
                <c:pt idx="6">
                  <c:v>0.35294117647058826</c:v>
                </c:pt>
                <c:pt idx="7">
                  <c:v>0.23529411764705882</c:v>
                </c:pt>
                <c:pt idx="8">
                  <c:v>0.29411764705882354</c:v>
                </c:pt>
                <c:pt idx="9">
                  <c:v>0.11764705882352941</c:v>
                </c:pt>
              </c:numCache>
            </c:numRef>
          </c:val>
          <c:extLst>
            <c:ext xmlns:c16="http://schemas.microsoft.com/office/drawing/2014/chart" uri="{C3380CC4-5D6E-409C-BE32-E72D297353CC}">
              <c16:uniqueId val="{00000000-018B-414F-B366-303A701D4A1E}"/>
            </c:ext>
          </c:extLst>
        </c:ser>
        <c:ser>
          <c:idx val="5"/>
          <c:order val="5"/>
          <c:tx>
            <c:strRef>
              <c:f>'Figure(38)'!$I$6</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'Figure(38)'!$C$7:$C$16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f>'Figure(38)'!$I$7:$I$16</c:f>
              <c:numCache>
                <c:formatCode>0%</c:formatCode>
                <c:ptCount val="10"/>
                <c:pt idx="0">
                  <c:v>0.58064516129032262</c:v>
                </c:pt>
                <c:pt idx="1">
                  <c:v>0.64516129032258063</c:v>
                </c:pt>
                <c:pt idx="2">
                  <c:v>0.54838709677419351</c:v>
                </c:pt>
                <c:pt idx="3">
                  <c:v>0.61290322580645162</c:v>
                </c:pt>
                <c:pt idx="4">
                  <c:v>0.61290322580645162</c:v>
                </c:pt>
                <c:pt idx="5">
                  <c:v>0.4838709677419355</c:v>
                </c:pt>
                <c:pt idx="6">
                  <c:v>0.67741935483870963</c:v>
                </c:pt>
                <c:pt idx="7">
                  <c:v>0.4838709677419355</c:v>
                </c:pt>
                <c:pt idx="8">
                  <c:v>0.41935483870967744</c:v>
                </c:pt>
                <c:pt idx="9">
                  <c:v>0.25806451612903225</c:v>
                </c:pt>
              </c:numCache>
            </c:numRef>
          </c:val>
          <c:extLst>
            <c:ext xmlns:c16="http://schemas.microsoft.com/office/drawing/2014/chart" uri="{C3380CC4-5D6E-409C-BE32-E72D297353CC}">
              <c16:uniqueId val="{00000001-018B-414F-B366-303A701D4A1E}"/>
            </c:ext>
          </c:extLst>
        </c:ser>
        <c:ser>
          <c:idx val="6"/>
          <c:order val="6"/>
          <c:tx>
            <c:strRef>
              <c:f>'Figure(38)'!$J$6</c:f>
              <c:strCache>
                <c:ptCount val="1"/>
                <c:pt idx="0">
                  <c:v>2022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'Figure(38)'!$C$7:$C$16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f>'Figure(38)'!$J$7:$J$16</c:f>
              <c:numCache>
                <c:formatCode>0%</c:formatCode>
                <c:ptCount val="10"/>
                <c:pt idx="0">
                  <c:v>0.5</c:v>
                </c:pt>
                <c:pt idx="1">
                  <c:v>0.5</c:v>
                </c:pt>
                <c:pt idx="2">
                  <c:v>0.5</c:v>
                </c:pt>
                <c:pt idx="3">
                  <c:v>0.42857142857142855</c:v>
                </c:pt>
                <c:pt idx="4">
                  <c:v>0.42857142857142855</c:v>
                </c:pt>
                <c:pt idx="5">
                  <c:v>0.42857142857142855</c:v>
                </c:pt>
                <c:pt idx="6">
                  <c:v>0.38095238095238093</c:v>
                </c:pt>
                <c:pt idx="7">
                  <c:v>0.35714285714285715</c:v>
                </c:pt>
                <c:pt idx="8">
                  <c:v>0.35714285714285715</c:v>
                </c:pt>
                <c:pt idx="9">
                  <c:v>0.35714285714285715</c:v>
                </c:pt>
              </c:numCache>
            </c:numRef>
          </c:val>
          <c:extLst>
            <c:ext xmlns:c16="http://schemas.microsoft.com/office/drawing/2014/chart" uri="{C3380CC4-5D6E-409C-BE32-E72D297353CC}">
              <c16:uniqueId val="{00000002-018B-414F-B366-303A701D4A1E}"/>
            </c:ext>
          </c:extLst>
        </c:ser>
        <c:dLbls>
          <c:dLblPos val="outEnd"/>
          <c:showLegendKey val="0"/>
          <c:showVal val="1"/>
          <c:showCatName val="0"/>
          <c:showSerName val="0"/>
          <c:showPercent val="0"/>
          <c:showBubbleSize val="0"/>
        </c:dLbls>
        <c:gapWidth val="219"/>
        <c:axId val="1335891311"/>
        <c:axId val="1634526159"/>
        <c:extLst>
          <c:ext xmlns:c15="http://schemas.microsoft.com/office/drawing/2012/chart" uri="{02D57815-91ED-43cb-92C2-25804820EDAC}">
            <c15:filteredBarSeries>
              <c15:ser>
                <c:idx val="0"/>
                <c:order val="0"/>
                <c:tx>
                  <c:strRef>
                    <c:extLst>
                      <c:ext uri="{02D57815-91ED-43cb-92C2-25804820EDAC}">
                        <c15:formulaRef>
                          <c15:sqref>'Figure(38)'!$D$6</c15:sqref>
                        </c15:formulaRef>
                      </c:ext>
                    </c:extLst>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'Figure(38)'!$C$7:$C$16</c15:sqref>
                        </c15:formulaRef>
                      </c:ext>
                    </c:extLst>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extLst>
                      <c:ext uri="{02D57815-91ED-43cb-92C2-25804820EDAC}">
                        <c15:formulaRef>
                          <c15:sqref>'Figure(38)'!$D$7:$D$16</c15:sqref>
                        </c15:formulaRef>
                      </c:ext>
                    </c:extLst>
                    <c:numCache>
                      <c:formatCode>0%</c:formatCode>
                      <c:ptCount val="10"/>
                      <c:pt idx="0">
                        <c:v>0.30882352941176472</c:v>
                      </c:pt>
                      <c:pt idx="1">
                        <c:v>0.3235294117647059</c:v>
                      </c:pt>
                      <c:pt idx="2">
                        <c:v>0.5</c:v>
                      </c:pt>
                      <c:pt idx="3">
                        <c:v>0.51470588235294112</c:v>
                      </c:pt>
                      <c:pt idx="4">
                        <c:v>0.55882352941176472</c:v>
                      </c:pt>
                      <c:pt idx="5">
                        <c:v>0.30882352941176472</c:v>
                      </c:pt>
                      <c:pt idx="6">
                        <c:v>0.3235294117647059</c:v>
                      </c:pt>
                      <c:pt idx="7">
                        <c:v>0.11764705882352941</c:v>
                      </c:pt>
                      <c:pt idx="8">
                        <c:v>0.29411764705882354</c:v>
                      </c:pt>
                      <c:pt idx="9">
                        <c:v>0.13235294117647059</c:v>
                      </c:pt>
                    </c:numCache>
                  </c:numRef>
                </c:val>
                <c:extLst>
                  <c:ext xmlns:c16="http://schemas.microsoft.com/office/drawing/2014/chart" uri="{C3380CC4-5D6E-409C-BE32-E72D297353CC}">
                    <c16:uniqueId val="{00000004-018B-414F-B366-303A701D4A1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'Figure(38)'!$E$6</c15:sqref>
                        </c15:formulaRef>
                      </c:ext>
                    </c:extLst>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'Figure(38)'!$C$7:$C$16</c15:sqref>
                        </c15:formulaRef>
                      </c:ext>
                    </c:extLst>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extLst xmlns:c15="http://schemas.microsoft.com/office/drawing/2012/chart">
                      <c:ext xmlns:c15="http://schemas.microsoft.com/office/drawing/2012/chart" uri="{02D57815-91ED-43cb-92C2-25804820EDAC}">
                        <c15:formulaRef>
                          <c15:sqref>'Figure(38)'!$E$7:$E$16</c15:sqref>
                        </c15:formulaRef>
                      </c:ext>
                    </c:extLst>
                    <c:numCache>
                      <c:formatCode>0%</c:formatCode>
                      <c:ptCount val="10"/>
                      <c:pt idx="0">
                        <c:v>0.43103448275862066</c:v>
                      </c:pt>
                      <c:pt idx="1">
                        <c:v>0.39655172413793105</c:v>
                      </c:pt>
                      <c:pt idx="2">
                        <c:v>0.5</c:v>
                      </c:pt>
                      <c:pt idx="3">
                        <c:v>0.55172413793103448</c:v>
                      </c:pt>
                      <c:pt idx="4">
                        <c:v>0.56896551724137934</c:v>
                      </c:pt>
                      <c:pt idx="5">
                        <c:v>0.34482758620689657</c:v>
                      </c:pt>
                      <c:pt idx="6">
                        <c:v>0.37931034482758619</c:v>
                      </c:pt>
                      <c:pt idx="7">
                        <c:v>0.15517241379310345</c:v>
                      </c:pt>
                      <c:pt idx="8">
                        <c:v>0.34482758620689657</c:v>
                      </c:pt>
                      <c:pt idx="9">
                        <c:v>0.17241379310344829</c:v>
                      </c:pt>
                    </c:numCache>
                  </c:numRef>
                </c:val>
                <c:extLst xmlns:c15="http://schemas.microsoft.com/office/drawing/2012/chart">
                  <c:ext xmlns:c16="http://schemas.microsoft.com/office/drawing/2014/chart" uri="{C3380CC4-5D6E-409C-BE32-E72D297353CC}">
                    <c16:uniqueId val="{00000005-018B-414F-B366-303A701D4A1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'Figure(38)'!$F$6</c15:sqref>
                        </c15:formulaRef>
                      </c:ext>
                    </c:extLst>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'Figure(38)'!$C$7:$C$16</c15:sqref>
                        </c15:formulaRef>
                      </c:ext>
                    </c:extLst>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extLst xmlns:c15="http://schemas.microsoft.com/office/drawing/2012/chart">
                      <c:ext xmlns:c15="http://schemas.microsoft.com/office/drawing/2012/chart" uri="{02D57815-91ED-43cb-92C2-25804820EDAC}">
                        <c15:formulaRef>
                          <c15:sqref>'Figure(38)'!$F$7:$F$16</c15:sqref>
                        </c15:formulaRef>
                      </c:ext>
                    </c:extLst>
                    <c:numCache>
                      <c:formatCode>0%</c:formatCode>
                      <c:ptCount val="10"/>
                      <c:pt idx="0">
                        <c:v>0.44642857142857145</c:v>
                      </c:pt>
                      <c:pt idx="1">
                        <c:v>0.2857142857142857</c:v>
                      </c:pt>
                      <c:pt idx="2">
                        <c:v>0.5178571428571429</c:v>
                      </c:pt>
                      <c:pt idx="3">
                        <c:v>0.5535714285714286</c:v>
                      </c:pt>
                      <c:pt idx="4">
                        <c:v>0.5</c:v>
                      </c:pt>
                      <c:pt idx="5">
                        <c:v>0.39285714285714285</c:v>
                      </c:pt>
                      <c:pt idx="6">
                        <c:v>0.3392857142857143</c:v>
                      </c:pt>
                      <c:pt idx="7">
                        <c:v>0.19642857142857142</c:v>
                      </c:pt>
                      <c:pt idx="8">
                        <c:v>0.32142857142857145</c:v>
                      </c:pt>
                      <c:pt idx="9">
                        <c:v>0.16071428571428573</c:v>
                      </c:pt>
                    </c:numCache>
                  </c:numRef>
                </c:val>
                <c:extLst xmlns:c15="http://schemas.microsoft.com/office/drawing/2012/chart">
                  <c:ext xmlns:c16="http://schemas.microsoft.com/office/drawing/2014/chart" uri="{C3380CC4-5D6E-409C-BE32-E72D297353CC}">
                    <c16:uniqueId val="{00000006-018B-414F-B366-303A701D4A1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'Figure(38)'!$G$6</c15:sqref>
                        </c15:formulaRef>
                      </c:ext>
                    </c:extLst>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'Figure(38)'!$C$7:$C$16</c15:sqref>
                        </c15:formulaRef>
                      </c:ext>
                    </c:extLst>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extLst xmlns:c15="http://schemas.microsoft.com/office/drawing/2012/chart">
                      <c:ext xmlns:c15="http://schemas.microsoft.com/office/drawing/2012/chart" uri="{02D57815-91ED-43cb-92C2-25804820EDAC}">
                        <c15:formulaRef>
                          <c15:sqref>'Figure(38)'!$G$7:$G$16</c15:sqref>
                        </c15:formulaRef>
                      </c:ext>
                    </c:extLst>
                    <c:numCache>
                      <c:formatCode>0%</c:formatCode>
                      <c:ptCount val="10"/>
                      <c:pt idx="0">
                        <c:v>0.375</c:v>
                      </c:pt>
                      <c:pt idx="1">
                        <c:v>0.33333333333333331</c:v>
                      </c:pt>
                      <c:pt idx="2">
                        <c:v>0.58333333333333337</c:v>
                      </c:pt>
                      <c:pt idx="3">
                        <c:v>0.58333333333333337</c:v>
                      </c:pt>
                      <c:pt idx="4">
                        <c:v>0.5625</c:v>
                      </c:pt>
                      <c:pt idx="5">
                        <c:v>0.3125</c:v>
                      </c:pt>
                      <c:pt idx="6">
                        <c:v>0.29166666666666669</c:v>
                      </c:pt>
                      <c:pt idx="7">
                        <c:v>0.29166666666666669</c:v>
                      </c:pt>
                      <c:pt idx="8">
                        <c:v>0.33333333333333331</c:v>
                      </c:pt>
                      <c:pt idx="9">
                        <c:v>0.1875</c:v>
                      </c:pt>
                    </c:numCache>
                  </c:numRef>
                </c:val>
                <c:extLst xmlns:c15="http://schemas.microsoft.com/office/drawing/2012/chart">
                  <c:ext xmlns:c16="http://schemas.microsoft.com/office/drawing/2014/chart" uri="{C3380CC4-5D6E-409C-BE32-E72D297353CC}">
                    <c16:uniqueId val="{00000007-018B-414F-B366-303A701D4A1E}"/>
                  </c:ext>
                </c:extLst>
              </c15:ser>
            </c15:filteredBarSeries>
          </c:ext>
        </c:extLst>
      </c:barChart>
      <c:lineChart>
        <c:grouping val="standard"/>
        <c:varyColors val="0"/>
        <c:ser>
          <c:idx val="7"/>
          <c:order val="7"/>
          <c:tx>
            <c:strRef>
              <c:f>'Figure(38)'!$K$6</c:f>
              <c:strCache>
                <c:ptCount val="1"/>
                <c:pt idx="0">
                  <c:v>7-year average</c:v>
                </c:pt>
              </c:strCache>
            </c:strRef>
          </c:tx>
          <c:spPr>
            <a:ln w="28575" cap="rnd">
              <a:noFill/>
              <a:round/>
            </a:ln>
            <a:effectLst/>
          </c:spPr>
          <c:marker>
            <c:symbol val="diamond"/>
            <c:size val="17"/>
            <c:spPr>
              <a:solidFill>
                <a:srgbClr val="FF0000"/>
              </a:solidFill>
              <a:ln w="9525">
                <a:noFill/>
              </a:ln>
              <a:effectLst/>
            </c:spPr>
          </c:marker>
          <c:dLbls>
            <c:dLbl>
              <c:idx val="2"/>
              <c:layout>
                <c:manualLayout>
                  <c:x val="-1.8375022701425228E-2"/>
                  <c:y val="3.93406872539271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69-44F5-89EE-A3F1BEF4AE55}"/>
                </c:ext>
              </c:extLst>
            </c:dLbl>
            <c:dLbl>
              <c:idx val="3"/>
              <c:layout>
                <c:manualLayout>
                  <c:x val="-1.9173936731922008E-2"/>
                  <c:y val="3.312899979278063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69-44F5-89EE-A3F1BEF4AE55}"/>
                </c:ext>
              </c:extLst>
            </c:dLbl>
            <c:dLbl>
              <c:idx val="4"/>
              <c:layout>
                <c:manualLayout>
                  <c:x val="-1.7576108670928566E-2"/>
                  <c:y val="3.51995622798295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69-44F5-89EE-A3F1BEF4AE55}"/>
                </c:ext>
              </c:extLst>
            </c:dLbl>
            <c:dLbl>
              <c:idx val="5"/>
              <c:layout>
                <c:manualLayout>
                  <c:x val="-1.9173936731922008E-2"/>
                  <c:y val="3.934068725392702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69-44F5-89EE-A3F1BEF4AE55}"/>
                </c:ext>
              </c:extLst>
            </c:dLbl>
            <c:dLbl>
              <c:idx val="6"/>
              <c:layout>
                <c:manualLayout>
                  <c:x val="-1.8375022701425256E-2"/>
                  <c:y val="3.934068725392717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69-44F5-89EE-A3F1BEF4AE55}"/>
                </c:ext>
              </c:extLst>
            </c:dLbl>
            <c:dLbl>
              <c:idx val="7"/>
              <c:layout>
                <c:manualLayout>
                  <c:x val="-1.7576108670928622E-2"/>
                  <c:y val="3.72701247668783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69-44F5-89EE-A3F1BEF4AE55}"/>
                </c:ext>
              </c:extLst>
            </c:dLbl>
            <c:dLbl>
              <c:idx val="8"/>
              <c:layout>
                <c:manualLayout>
                  <c:x val="-1.7576108670928507E-2"/>
                  <c:y val="3.93406872539271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69-44F5-89EE-A3F1BEF4AE55}"/>
                </c:ext>
              </c:extLst>
            </c:dLbl>
            <c:dLbl>
              <c:idx val="9"/>
              <c:layout>
                <c:manualLayout>
                  <c:x val="-1.6777194640431873E-2"/>
                  <c:y val="3.519956227982935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69-44F5-89EE-A3F1BEF4AE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'Figure(38)'!$C$7:$C$16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France - Residential</c:v>
                </c:pt>
                <c:pt idx="8">
                  <c:v>UK - Residential</c:v>
                </c:pt>
                <c:pt idx="9">
                  <c:v>Denmark - Residential</c:v>
                </c:pt>
              </c:strCache>
            </c:strRef>
          </c:cat>
          <c:val>
            <c:numRef>
              <c:f>'Figure(38)'!$K$7:$K$16</c:f>
              <c:numCache>
                <c:formatCode>0%</c:formatCode>
                <c:ptCount val="10"/>
                <c:pt idx="0">
                  <c:v>0.42503786831751611</c:v>
                </c:pt>
                <c:pt idx="1">
                  <c:v>0.41932434820424275</c:v>
                </c:pt>
                <c:pt idx="2">
                  <c:v>0.51156430314061108</c:v>
                </c:pt>
                <c:pt idx="3">
                  <c:v>0.53077109598010508</c:v>
                </c:pt>
                <c:pt idx="4">
                  <c:v>0.52610629902684092</c:v>
                </c:pt>
                <c:pt idx="5">
                  <c:v>0.36931087785503519</c:v>
                </c:pt>
                <c:pt idx="6">
                  <c:v>0.39215786425805027</c:v>
                </c:pt>
                <c:pt idx="7">
                  <c:v>0.2624603790348175</c:v>
                </c:pt>
                <c:pt idx="8">
                  <c:v>0.33776035441985469</c:v>
                </c:pt>
                <c:pt idx="9">
                  <c:v>0.19797649315566049</c:v>
                </c:pt>
              </c:numCache>
            </c:numRef>
          </c:val>
          <c:smooth val="0"/>
          <c:extLst>
            <c:ext xmlns:c16="http://schemas.microsoft.com/office/drawing/2014/chart" uri="{C3380CC4-5D6E-409C-BE32-E72D297353CC}">
              <c16:uniqueId val="{00000003-018B-414F-B366-303A701D4A1E}"/>
            </c:ext>
          </c:extLst>
        </c:ser>
        <c:dLbls>
          <c:showLegendKey val="0"/>
          <c:showVal val="0"/>
          <c:showCatName val="0"/>
          <c:showSerName val="0"/>
          <c:showPercent val="0"/>
          <c:showBubbleSize val="0"/>
        </c:dLbls>
        <c:marker val="1"/>
        <c:smooth val="0"/>
        <c:axId val="1335891311"/>
        <c:axId val="1634526159"/>
      </c:line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layout>
            <c:manualLayout>
              <c:xMode val="edge"/>
              <c:yMode val="edge"/>
              <c:x val="8.3398352189459034E-3"/>
              <c:y val="0.401240031821079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a:noFill/>
        </a:ln>
        <a:effectLst/>
      </c:spPr>
    </c:plotArea>
    <c:legend>
      <c:legendPos val="b"/>
      <c:layout>
        <c:manualLayout>
          <c:xMode val="edge"/>
          <c:yMode val="edge"/>
          <c:x val="0.39913023205159143"/>
          <c:y val="0.10331541097505129"/>
          <c:w val="0.200144230666565"/>
          <c:h val="4.03581130516466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'Figure(39)'!$C$1:$D$1</c:f>
          <c:strCache>
            <c:ptCount val="2"/>
            <c:pt idx="0">
              <c:v>Figure(39)</c:v>
            </c:pt>
            <c:pt idx="1">
              <c:v>Most preferred country/sector combinations for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7080612121615257E-2"/>
          <c:y val="7.7274722281588978E-2"/>
          <c:w val="0.92834547838800197"/>
          <c:h val="0.82556816228180474"/>
        </c:manualLayout>
      </c:layout>
      <c:barChart>
        <c:barDir val="col"/>
        <c:grouping val="clustered"/>
        <c:varyColors val="0"/>
        <c:ser>
          <c:idx val="0"/>
          <c:order val="0"/>
          <c:tx>
            <c:strRef>
              <c:f>'Figure(39)'!$D$6</c:f>
              <c:strCache>
                <c:ptCount val="1"/>
                <c:pt idx="0">
                  <c:v>European investors (31)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'Figure(39)'!$C$7:$C$16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Denmark - Residential</c:v>
                </c:pt>
                <c:pt idx="8">
                  <c:v>France - Residential</c:v>
                </c:pt>
                <c:pt idx="9">
                  <c:v>UK - Residential</c:v>
                </c:pt>
              </c:strCache>
            </c:strRef>
          </c:cat>
          <c:val>
            <c:numRef>
              <c:f>'Figure(39)'!$D$7:$D$16</c:f>
              <c:numCache>
                <c:formatCode>0%</c:formatCode>
                <c:ptCount val="10"/>
                <c:pt idx="0">
                  <c:v>0.38709677419354838</c:v>
                </c:pt>
                <c:pt idx="1">
                  <c:v>0.41935483870967744</c:v>
                </c:pt>
                <c:pt idx="2">
                  <c:v>0.45161290322580644</c:v>
                </c:pt>
                <c:pt idx="3">
                  <c:v>0.41935483870967744</c:v>
                </c:pt>
                <c:pt idx="4">
                  <c:v>0.41935483870967744</c:v>
                </c:pt>
                <c:pt idx="5">
                  <c:v>0.38709677419354838</c:v>
                </c:pt>
                <c:pt idx="6">
                  <c:v>0.29032258064516131</c:v>
                </c:pt>
                <c:pt idx="7">
                  <c:v>0.38709677419354838</c:v>
                </c:pt>
                <c:pt idx="8">
                  <c:v>0.35483870967741937</c:v>
                </c:pt>
                <c:pt idx="9">
                  <c:v>0.25806451612903225</c:v>
                </c:pt>
              </c:numCache>
            </c:numRef>
          </c:val>
          <c:extLst xmlns:c15="http://schemas.microsoft.com/office/drawing/2012/chart">
            <c:ext xmlns:c16="http://schemas.microsoft.com/office/drawing/2014/chart" uri="{C3380CC4-5D6E-409C-BE32-E72D297353CC}">
              <c16:uniqueId val="{00000000-694C-4667-A78F-D5603835AD9A}"/>
            </c:ext>
          </c:extLst>
        </c:ser>
        <c:ser>
          <c:idx val="1"/>
          <c:order val="1"/>
          <c:tx>
            <c:strRef>
              <c:f>'Figure(39)'!$E$6</c:f>
              <c:strCache>
                <c:ptCount val="1"/>
                <c:pt idx="0">
                  <c:v>Non European investors (11)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'Figure(39)'!$C$7:$C$16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Denmark - Residential</c:v>
                </c:pt>
                <c:pt idx="8">
                  <c:v>France - Residential</c:v>
                </c:pt>
                <c:pt idx="9">
                  <c:v>UK - Residential</c:v>
                </c:pt>
              </c:strCache>
            </c:strRef>
          </c:cat>
          <c:val>
            <c:numRef>
              <c:f>'Figure(39)'!$E$7:$E$16</c:f>
              <c:numCache>
                <c:formatCode>0%</c:formatCode>
                <c:ptCount val="10"/>
                <c:pt idx="0">
                  <c:v>0.81818181818181823</c:v>
                </c:pt>
                <c:pt idx="1">
                  <c:v>0.72727272727272729</c:v>
                </c:pt>
                <c:pt idx="2">
                  <c:v>0.63636363636363635</c:v>
                </c:pt>
                <c:pt idx="3">
                  <c:v>0.45454545454545453</c:v>
                </c:pt>
                <c:pt idx="4">
                  <c:v>0.45454545454545453</c:v>
                </c:pt>
                <c:pt idx="5">
                  <c:v>0.54545454545454541</c:v>
                </c:pt>
                <c:pt idx="6">
                  <c:v>0.63636363636363635</c:v>
                </c:pt>
                <c:pt idx="7">
                  <c:v>0.27272727272727271</c:v>
                </c:pt>
                <c:pt idx="8">
                  <c:v>0.36363636363636365</c:v>
                </c:pt>
                <c:pt idx="9">
                  <c:v>0.63636363636363635</c:v>
                </c:pt>
              </c:numCache>
            </c:numRef>
          </c:val>
          <c:extLst xmlns:c15="http://schemas.microsoft.com/office/drawing/2012/chart">
            <c:ext xmlns:c16="http://schemas.microsoft.com/office/drawing/2014/chart" uri="{C3380CC4-5D6E-409C-BE32-E72D297353CC}">
              <c16:uniqueId val="{00000001-694C-4667-A78F-D5603835AD9A}"/>
            </c:ext>
          </c:extLst>
        </c:ser>
        <c:ser>
          <c:idx val="2"/>
          <c:order val="2"/>
          <c:tx>
            <c:strRef>
              <c:f>'Figure(39)'!$F$6</c:f>
              <c:strCache>
                <c:ptCount val="1"/>
                <c:pt idx="0">
                  <c:v>All investors (42)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'Figure(39)'!$C$7:$C$16</c:f>
              <c:strCache>
                <c:ptCount val="10"/>
                <c:pt idx="0">
                  <c:v>France - Industrial/logistics</c:v>
                </c:pt>
                <c:pt idx="1">
                  <c:v>Germany - Industrial/logistics</c:v>
                </c:pt>
                <c:pt idx="2">
                  <c:v>UK - Office</c:v>
                </c:pt>
                <c:pt idx="3">
                  <c:v>France - Office</c:v>
                </c:pt>
                <c:pt idx="4">
                  <c:v>Germany - Office</c:v>
                </c:pt>
                <c:pt idx="5">
                  <c:v>Germany - Residential</c:v>
                </c:pt>
                <c:pt idx="6">
                  <c:v>UK - Industrial/logistics</c:v>
                </c:pt>
                <c:pt idx="7">
                  <c:v>Denmark - Residential</c:v>
                </c:pt>
                <c:pt idx="8">
                  <c:v>France - Residential</c:v>
                </c:pt>
                <c:pt idx="9">
                  <c:v>UK - Residential</c:v>
                </c:pt>
              </c:strCache>
            </c:strRef>
          </c:cat>
          <c:val>
            <c:numRef>
              <c:f>'Figure(39)'!$F$7:$F$16</c:f>
              <c:numCache>
                <c:formatCode>0%</c:formatCode>
                <c:ptCount val="10"/>
                <c:pt idx="0">
                  <c:v>0.5</c:v>
                </c:pt>
                <c:pt idx="1">
                  <c:v>0.5</c:v>
                </c:pt>
                <c:pt idx="2">
                  <c:v>0.5</c:v>
                </c:pt>
                <c:pt idx="3">
                  <c:v>0.42857142857142855</c:v>
                </c:pt>
                <c:pt idx="4">
                  <c:v>0.42857142857142855</c:v>
                </c:pt>
                <c:pt idx="5">
                  <c:v>0.42857142857142855</c:v>
                </c:pt>
                <c:pt idx="6">
                  <c:v>0.38095238095238093</c:v>
                </c:pt>
                <c:pt idx="7">
                  <c:v>0.35714285714285715</c:v>
                </c:pt>
                <c:pt idx="8">
                  <c:v>0.35714285714285715</c:v>
                </c:pt>
                <c:pt idx="9">
                  <c:v>0.35714285714285715</c:v>
                </c:pt>
              </c:numCache>
            </c:numRef>
          </c:val>
          <c:extLst>
            <c:ext xmlns:c16="http://schemas.microsoft.com/office/drawing/2014/chart" uri="{C3380CC4-5D6E-409C-BE32-E72D297353CC}">
              <c16:uniqueId val="{00000002-694C-4667-A78F-D5603835AD9A}"/>
            </c:ext>
          </c:extLst>
        </c:ser>
        <c:dLbls>
          <c:dLblPos val="outEnd"/>
          <c:showLegendKey val="0"/>
          <c:showVal val="1"/>
          <c:showCatName val="0"/>
          <c:showSerName val="0"/>
          <c:showPercent val="0"/>
          <c:showBubbleSize val="0"/>
        </c:dLbls>
        <c:gapWidth val="219"/>
        <c:axId val="1335891311"/>
        <c:axId val="1634526159"/>
        <c:extLst/>
      </c:bar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a:noFill/>
        </a:ln>
        <a:effectLst/>
      </c:spPr>
    </c:plotArea>
    <c:legend>
      <c:legendPos val="b"/>
      <c:layout>
        <c:manualLayout>
          <c:xMode val="edge"/>
          <c:yMode val="edge"/>
          <c:x val="0.28072265564018783"/>
          <c:y val="0.12651045308030287"/>
          <c:w val="0.43855468871962433"/>
          <c:h val="3.652510337118497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Retail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1'!$C$7:$C$24</c:f>
              <c:numCache>
                <c:formatCode>0%</c:formatCode>
                <c:ptCount val="18"/>
                <c:pt idx="0">
                  <c:v>0.11764705882352941</c:v>
                </c:pt>
                <c:pt idx="1">
                  <c:v>0.41176470588235292</c:v>
                </c:pt>
                <c:pt idx="3">
                  <c:v>0.23529411764705882</c:v>
                </c:pt>
                <c:pt idx="4">
                  <c:v>0.4264705882352941</c:v>
                </c:pt>
                <c:pt idx="5">
                  <c:v>0.16176470588235295</c:v>
                </c:pt>
                <c:pt idx="6">
                  <c:v>0.17647058823529413</c:v>
                </c:pt>
                <c:pt idx="7">
                  <c:v>0.25</c:v>
                </c:pt>
                <c:pt idx="8">
                  <c:v>0.44117647058823528</c:v>
                </c:pt>
                <c:pt idx="9">
                  <c:v>0.22058823529411764</c:v>
                </c:pt>
                <c:pt idx="10">
                  <c:v>0.11764705882352941</c:v>
                </c:pt>
                <c:pt idx="11">
                  <c:v>7.3529411764705885E-2</c:v>
                </c:pt>
                <c:pt idx="12">
                  <c:v>0</c:v>
                </c:pt>
                <c:pt idx="13">
                  <c:v>0.23529411764705882</c:v>
                </c:pt>
                <c:pt idx="14">
                  <c:v>8.8235294117647065E-2</c:v>
                </c:pt>
                <c:pt idx="15">
                  <c:v>0.17647058823529413</c:v>
                </c:pt>
              </c:numCache>
            </c:numRef>
          </c:val>
          <c:extLst>
            <c:ext xmlns:c16="http://schemas.microsoft.com/office/drawing/2014/chart" uri="{C3380CC4-5D6E-409C-BE32-E72D297353CC}">
              <c16:uniqueId val="{00000000-2131-427F-8DF4-E9A301178522}"/>
            </c:ext>
          </c:extLst>
        </c:ser>
        <c:ser>
          <c:idx val="1"/>
          <c:order val="1"/>
          <c:tx>
            <c:strRef>
              <c:f>'Table 1'!$D$6</c:f>
              <c:strCache>
                <c:ptCount val="1"/>
                <c:pt idx="0">
                  <c:v>2017</c:v>
                </c:pt>
              </c:strCache>
            </c:strRef>
          </c:tx>
          <c:spPr>
            <a:solidFill>
              <a:schemeClr val="accent2"/>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1'!$D$7:$D$24</c:f>
              <c:numCache>
                <c:formatCode>0%</c:formatCode>
                <c:ptCount val="18"/>
                <c:pt idx="0">
                  <c:v>0.13793103448275862</c:v>
                </c:pt>
                <c:pt idx="1">
                  <c:v>0.41379310344827586</c:v>
                </c:pt>
                <c:pt idx="3">
                  <c:v>0.18965517241379309</c:v>
                </c:pt>
                <c:pt idx="4">
                  <c:v>0.41379310344827586</c:v>
                </c:pt>
                <c:pt idx="5">
                  <c:v>0.29310344827586204</c:v>
                </c:pt>
                <c:pt idx="6">
                  <c:v>0.20689655172413793</c:v>
                </c:pt>
                <c:pt idx="7">
                  <c:v>0.2413793103448276</c:v>
                </c:pt>
                <c:pt idx="8">
                  <c:v>0.51724137931034486</c:v>
                </c:pt>
                <c:pt idx="9">
                  <c:v>0.36206896551724138</c:v>
                </c:pt>
                <c:pt idx="10">
                  <c:v>8.6206896551724144E-2</c:v>
                </c:pt>
                <c:pt idx="11">
                  <c:v>0.17241379310344829</c:v>
                </c:pt>
                <c:pt idx="12">
                  <c:v>0.13793103448275862</c:v>
                </c:pt>
                <c:pt idx="13">
                  <c:v>0.25862068965517243</c:v>
                </c:pt>
                <c:pt idx="14">
                  <c:v>0.13793103448275862</c:v>
                </c:pt>
                <c:pt idx="15">
                  <c:v>0.17241379310344829</c:v>
                </c:pt>
              </c:numCache>
            </c:numRef>
          </c:val>
          <c:extLst>
            <c:ext xmlns:c16="http://schemas.microsoft.com/office/drawing/2014/chart" uri="{C3380CC4-5D6E-409C-BE32-E72D297353CC}">
              <c16:uniqueId val="{00000001-2131-427F-8DF4-E9A301178522}"/>
            </c:ext>
          </c:extLst>
        </c:ser>
        <c:ser>
          <c:idx val="2"/>
          <c:order val="2"/>
          <c:tx>
            <c:strRef>
              <c:f>'Table 1'!$E$6</c:f>
              <c:strCache>
                <c:ptCount val="1"/>
                <c:pt idx="0">
                  <c:v>2018</c:v>
                </c:pt>
              </c:strCache>
            </c:strRef>
          </c:tx>
          <c:spPr>
            <a:solidFill>
              <a:schemeClr val="accent3"/>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1'!$E$7:$E$24</c:f>
              <c:numCache>
                <c:formatCode>0%</c:formatCode>
                <c:ptCount val="18"/>
                <c:pt idx="0">
                  <c:v>7.1428571428571425E-2</c:v>
                </c:pt>
                <c:pt idx="1">
                  <c:v>0.4642857142857143</c:v>
                </c:pt>
                <c:pt idx="3">
                  <c:v>0.16071428571428573</c:v>
                </c:pt>
                <c:pt idx="4">
                  <c:v>0.30357142857142855</c:v>
                </c:pt>
                <c:pt idx="5">
                  <c:v>0.17857142857142858</c:v>
                </c:pt>
                <c:pt idx="6">
                  <c:v>0.125</c:v>
                </c:pt>
                <c:pt idx="7">
                  <c:v>0.23214285714285715</c:v>
                </c:pt>
                <c:pt idx="8">
                  <c:v>0.35714285714285715</c:v>
                </c:pt>
                <c:pt idx="9">
                  <c:v>0.21428571428571427</c:v>
                </c:pt>
                <c:pt idx="10">
                  <c:v>3.5714285714285712E-2</c:v>
                </c:pt>
                <c:pt idx="11">
                  <c:v>5.3571428571428568E-2</c:v>
                </c:pt>
                <c:pt idx="12">
                  <c:v>1.7857142857142856E-2</c:v>
                </c:pt>
                <c:pt idx="13">
                  <c:v>0.17857142857142858</c:v>
                </c:pt>
                <c:pt idx="14">
                  <c:v>5.3571428571428568E-2</c:v>
                </c:pt>
                <c:pt idx="15">
                  <c:v>0.125</c:v>
                </c:pt>
              </c:numCache>
            </c:numRef>
          </c:val>
          <c:extLst>
            <c:ext xmlns:c16="http://schemas.microsoft.com/office/drawing/2014/chart" uri="{C3380CC4-5D6E-409C-BE32-E72D297353CC}">
              <c16:uniqueId val="{00000002-2131-427F-8DF4-E9A301178522}"/>
            </c:ext>
          </c:extLst>
        </c:ser>
        <c:ser>
          <c:idx val="3"/>
          <c:order val="3"/>
          <c:tx>
            <c:strRef>
              <c:f>'Table 1'!$F$6</c:f>
              <c:strCache>
                <c:ptCount val="1"/>
                <c:pt idx="0">
                  <c:v>2019</c:v>
                </c:pt>
              </c:strCache>
            </c:strRef>
          </c:tx>
          <c:spPr>
            <a:solidFill>
              <a:schemeClr val="accent4"/>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1'!$F$7:$F$24</c:f>
              <c:numCache>
                <c:formatCode>0%</c:formatCode>
                <c:ptCount val="18"/>
                <c:pt idx="0">
                  <c:v>0.14583333333333334</c:v>
                </c:pt>
                <c:pt idx="1">
                  <c:v>0.41666666666666669</c:v>
                </c:pt>
                <c:pt idx="2">
                  <c:v>0</c:v>
                </c:pt>
                <c:pt idx="3">
                  <c:v>0.16666666666666666</c:v>
                </c:pt>
                <c:pt idx="4">
                  <c:v>0.375</c:v>
                </c:pt>
                <c:pt idx="5">
                  <c:v>0.16666666666666666</c:v>
                </c:pt>
                <c:pt idx="6">
                  <c:v>0</c:v>
                </c:pt>
                <c:pt idx="7">
                  <c:v>0.20833333333333334</c:v>
                </c:pt>
                <c:pt idx="8">
                  <c:v>0.29166666666666669</c:v>
                </c:pt>
                <c:pt idx="9">
                  <c:v>0.20833333333333334</c:v>
                </c:pt>
                <c:pt idx="10">
                  <c:v>6.25E-2</c:v>
                </c:pt>
                <c:pt idx="11">
                  <c:v>8.3333333333333329E-2</c:v>
                </c:pt>
                <c:pt idx="12">
                  <c:v>8.3333333333333329E-2</c:v>
                </c:pt>
                <c:pt idx="13">
                  <c:v>0.22916666666666666</c:v>
                </c:pt>
                <c:pt idx="14">
                  <c:v>0</c:v>
                </c:pt>
                <c:pt idx="15">
                  <c:v>0.1875</c:v>
                </c:pt>
                <c:pt idx="16">
                  <c:v>0</c:v>
                </c:pt>
                <c:pt idx="17">
                  <c:v>0</c:v>
                </c:pt>
              </c:numCache>
            </c:numRef>
          </c:val>
          <c:extLst>
            <c:ext xmlns:c16="http://schemas.microsoft.com/office/drawing/2014/chart" uri="{C3380CC4-5D6E-409C-BE32-E72D297353CC}">
              <c16:uniqueId val="{00000003-2131-427F-8DF4-E9A301178522}"/>
            </c:ext>
          </c:extLst>
        </c:ser>
        <c:ser>
          <c:idx val="4"/>
          <c:order val="4"/>
          <c:tx>
            <c:strRef>
              <c:f>'Table 1'!$G$6</c:f>
              <c:strCache>
                <c:ptCount val="1"/>
                <c:pt idx="0">
                  <c:v>2020</c:v>
                </c:pt>
              </c:strCache>
            </c:strRef>
          </c:tx>
          <c:spPr>
            <a:solidFill>
              <a:schemeClr val="accent5"/>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1'!$G$7:$G$24</c:f>
              <c:numCache>
                <c:formatCode>0%</c:formatCode>
                <c:ptCount val="18"/>
                <c:pt idx="0">
                  <c:v>3.9215686274509803E-2</c:v>
                </c:pt>
                <c:pt idx="1">
                  <c:v>0.13725490196078433</c:v>
                </c:pt>
                <c:pt idx="2">
                  <c:v>0</c:v>
                </c:pt>
                <c:pt idx="3">
                  <c:v>7.8431372549019607E-2</c:v>
                </c:pt>
                <c:pt idx="4">
                  <c:v>0.17647058823529413</c:v>
                </c:pt>
                <c:pt idx="5">
                  <c:v>0.11764705882352941</c:v>
                </c:pt>
                <c:pt idx="6">
                  <c:v>7.8431372549019607E-2</c:v>
                </c:pt>
                <c:pt idx="7">
                  <c:v>9.8039215686274508E-2</c:v>
                </c:pt>
                <c:pt idx="8">
                  <c:v>0.13725490196078433</c:v>
                </c:pt>
                <c:pt idx="9">
                  <c:v>5.8823529411764705E-2</c:v>
                </c:pt>
                <c:pt idx="10">
                  <c:v>5.8823529411764705E-2</c:v>
                </c:pt>
                <c:pt idx="11">
                  <c:v>5.8823529411764705E-2</c:v>
                </c:pt>
                <c:pt idx="12">
                  <c:v>5.8823529411764705E-2</c:v>
                </c:pt>
                <c:pt idx="13">
                  <c:v>9.8039215686274508E-2</c:v>
                </c:pt>
                <c:pt idx="14">
                  <c:v>5.8823529411764705E-2</c:v>
                </c:pt>
                <c:pt idx="15">
                  <c:v>3.9215686274509803E-2</c:v>
                </c:pt>
                <c:pt idx="16">
                  <c:v>0</c:v>
                </c:pt>
                <c:pt idx="17">
                  <c:v>0</c:v>
                </c:pt>
              </c:numCache>
            </c:numRef>
          </c:val>
          <c:extLst>
            <c:ext xmlns:c16="http://schemas.microsoft.com/office/drawing/2014/chart" uri="{C3380CC4-5D6E-409C-BE32-E72D297353CC}">
              <c16:uniqueId val="{00000004-2131-427F-8DF4-E9A301178522}"/>
            </c:ext>
          </c:extLst>
        </c:ser>
        <c:ser>
          <c:idx val="5"/>
          <c:order val="5"/>
          <c:tx>
            <c:strRef>
              <c:f>'Table 1'!$H$6</c:f>
              <c:strCache>
                <c:ptCount val="1"/>
                <c:pt idx="0">
                  <c:v>2021</c:v>
                </c:pt>
              </c:strCache>
            </c:strRef>
          </c:tx>
          <c:spPr>
            <a:solidFill>
              <a:schemeClr val="accent6"/>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1'!$H$7:$H$24</c:f>
              <c:numCache>
                <c:formatCode>0%</c:formatCode>
                <c:ptCount val="18"/>
                <c:pt idx="0">
                  <c:v>9.6774193548387094E-2</c:v>
                </c:pt>
                <c:pt idx="1">
                  <c:v>9.6774193548387094E-2</c:v>
                </c:pt>
                <c:pt idx="2">
                  <c:v>0</c:v>
                </c:pt>
                <c:pt idx="3">
                  <c:v>6.4516129032258063E-2</c:v>
                </c:pt>
                <c:pt idx="4">
                  <c:v>0.16129032258064516</c:v>
                </c:pt>
                <c:pt idx="5">
                  <c:v>0.12903225806451613</c:v>
                </c:pt>
                <c:pt idx="6">
                  <c:v>6.4516129032258063E-2</c:v>
                </c:pt>
                <c:pt idx="7">
                  <c:v>6.4516129032258063E-2</c:v>
                </c:pt>
                <c:pt idx="8">
                  <c:v>0.12903225806451613</c:v>
                </c:pt>
                <c:pt idx="9">
                  <c:v>9.6774193548387094E-2</c:v>
                </c:pt>
                <c:pt idx="10">
                  <c:v>6.4516129032258063E-2</c:v>
                </c:pt>
                <c:pt idx="11">
                  <c:v>6.4516129032258063E-2</c:v>
                </c:pt>
                <c:pt idx="12">
                  <c:v>6.4516129032258063E-2</c:v>
                </c:pt>
                <c:pt idx="13">
                  <c:v>0.12903225806451613</c:v>
                </c:pt>
                <c:pt idx="14">
                  <c:v>0</c:v>
                </c:pt>
                <c:pt idx="15">
                  <c:v>6.4516129032258063E-2</c:v>
                </c:pt>
                <c:pt idx="16">
                  <c:v>0</c:v>
                </c:pt>
                <c:pt idx="17">
                  <c:v>0</c:v>
                </c:pt>
              </c:numCache>
            </c:numRef>
          </c:val>
          <c:extLst>
            <c:ext xmlns:c16="http://schemas.microsoft.com/office/drawing/2014/chart" uri="{C3380CC4-5D6E-409C-BE32-E72D297353CC}">
              <c16:uniqueId val="{00000005-2131-427F-8DF4-E9A301178522}"/>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1'!$I$7:$I$24</c:f>
              <c:numCache>
                <c:formatCode>0%</c:formatCode>
                <c:ptCount val="18"/>
                <c:pt idx="0">
                  <c:v>0.11904761904761904</c:v>
                </c:pt>
                <c:pt idx="1">
                  <c:v>0.11904761904761904</c:v>
                </c:pt>
                <c:pt idx="2">
                  <c:v>9.5238095238095233E-2</c:v>
                </c:pt>
                <c:pt idx="3">
                  <c:v>9.5238095238095233E-2</c:v>
                </c:pt>
                <c:pt idx="4">
                  <c:v>9.5238095238095233E-2</c:v>
                </c:pt>
                <c:pt idx="5">
                  <c:v>9.5238095238095233E-2</c:v>
                </c:pt>
                <c:pt idx="6">
                  <c:v>7.1428571428571425E-2</c:v>
                </c:pt>
                <c:pt idx="7">
                  <c:v>7.1428571428571425E-2</c:v>
                </c:pt>
                <c:pt idx="8">
                  <c:v>7.1428571428571425E-2</c:v>
                </c:pt>
                <c:pt idx="9">
                  <c:v>7.1428571428571425E-2</c:v>
                </c:pt>
                <c:pt idx="10">
                  <c:v>7.1428571428571425E-2</c:v>
                </c:pt>
                <c:pt idx="11">
                  <c:v>4.7619047619047616E-2</c:v>
                </c:pt>
                <c:pt idx="12">
                  <c:v>4.7619047619047616E-2</c:v>
                </c:pt>
                <c:pt idx="13">
                  <c:v>4.7619047619047616E-2</c:v>
                </c:pt>
                <c:pt idx="14">
                  <c:v>2.3809523809523808E-2</c:v>
                </c:pt>
                <c:pt idx="15">
                  <c:v>2.3809523809523808E-2</c:v>
                </c:pt>
                <c:pt idx="16">
                  <c:v>0</c:v>
                </c:pt>
                <c:pt idx="17">
                  <c:v>0</c:v>
                </c:pt>
              </c:numCache>
            </c:numRef>
          </c:val>
          <c:extLst>
            <c:ext xmlns:c16="http://schemas.microsoft.com/office/drawing/2014/chart" uri="{C3380CC4-5D6E-409C-BE32-E72D297353CC}">
              <c16:uniqueId val="{00000006-2131-427F-8DF4-E9A301178522}"/>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1'!$B$7:$B$24</c:f>
              <c:strCache>
                <c:ptCount val="18"/>
                <c:pt idx="0">
                  <c:v>Portugal</c:v>
                </c:pt>
                <c:pt idx="1">
                  <c:v>UK</c:v>
                </c:pt>
                <c:pt idx="2">
                  <c:v>Core CEE</c:v>
                </c:pt>
                <c:pt idx="3">
                  <c:v>Denmark</c:v>
                </c:pt>
                <c:pt idx="4">
                  <c:v>France</c:v>
                </c:pt>
                <c:pt idx="5">
                  <c:v>Italy</c:v>
                </c:pt>
                <c:pt idx="6">
                  <c:v>Belgium</c:v>
                </c:pt>
                <c:pt idx="7">
                  <c:v>Finland</c:v>
                </c:pt>
                <c:pt idx="8">
                  <c:v>Germany</c:v>
                </c:pt>
                <c:pt idx="9">
                  <c:v>Spain</c:v>
                </c:pt>
                <c:pt idx="10">
                  <c:v>Switzerland</c:v>
                </c:pt>
                <c:pt idx="11">
                  <c:v>Austria</c:v>
                </c:pt>
                <c:pt idx="12">
                  <c:v>Ireland</c:v>
                </c:pt>
                <c:pt idx="13">
                  <c:v>Netherlands</c:v>
                </c:pt>
                <c:pt idx="14">
                  <c:v>Luxembourg</c:v>
                </c:pt>
                <c:pt idx="15">
                  <c:v>Norway</c:v>
                </c:pt>
                <c:pt idx="16">
                  <c:v>Fringe CEE</c:v>
                </c:pt>
                <c:pt idx="17">
                  <c:v>Greece</c:v>
                </c:pt>
              </c:strCache>
            </c:strRef>
          </c:cat>
          <c:val>
            <c:numRef>
              <c:f>'Table 1'!$J$7:$J$24</c:f>
              <c:numCache>
                <c:formatCode>0%</c:formatCode>
                <c:ptCount val="18"/>
                <c:pt idx="0">
                  <c:v>0.10398249956267268</c:v>
                </c:pt>
                <c:pt idx="1">
                  <c:v>0.2942267006914</c:v>
                </c:pt>
                <c:pt idx="3">
                  <c:v>0.14150226275159675</c:v>
                </c:pt>
                <c:pt idx="4">
                  <c:v>0.27883344661557619</c:v>
                </c:pt>
                <c:pt idx="5">
                  <c:v>0.16314623736035014</c:v>
                </c:pt>
                <c:pt idx="6">
                  <c:v>0.103249030424183</c:v>
                </c:pt>
                <c:pt idx="7">
                  <c:v>0.16654848813830317</c:v>
                </c:pt>
                <c:pt idx="8">
                  <c:v>0.27784901502313936</c:v>
                </c:pt>
                <c:pt idx="9">
                  <c:v>0.17604322040273285</c:v>
                </c:pt>
                <c:pt idx="10">
                  <c:v>7.0976638708876202E-2</c:v>
                </c:pt>
                <c:pt idx="11">
                  <c:v>7.9115238976569496E-2</c:v>
                </c:pt>
                <c:pt idx="12">
                  <c:v>5.8582888105186456E-2</c:v>
                </c:pt>
                <c:pt idx="13">
                  <c:v>0.16804906055859495</c:v>
                </c:pt>
                <c:pt idx="14">
                  <c:v>5.176725862758897E-2</c:v>
                </c:pt>
                <c:pt idx="15">
                  <c:v>0.11270367435071915</c:v>
                </c:pt>
              </c:numCache>
            </c:numRef>
          </c:val>
          <c:extLst>
            <c:ext xmlns:c16="http://schemas.microsoft.com/office/drawing/2014/chart" uri="{C3380CC4-5D6E-409C-BE32-E72D297353CC}">
              <c16:uniqueId val="{00000007-2131-427F-8DF4-E9A301178522}"/>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Office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1'!$C$29:$C$46</c:f>
              <c:numCache>
                <c:formatCode>0%</c:formatCode>
                <c:ptCount val="18"/>
                <c:pt idx="0">
                  <c:v>0.5</c:v>
                </c:pt>
                <c:pt idx="1">
                  <c:v>0.51470588235294112</c:v>
                </c:pt>
                <c:pt idx="2">
                  <c:v>0.55882352941176472</c:v>
                </c:pt>
                <c:pt idx="3">
                  <c:v>0.22058823529411764</c:v>
                </c:pt>
                <c:pt idx="4">
                  <c:v>0.20588235294117646</c:v>
                </c:pt>
                <c:pt idx="5">
                  <c:v>0.20588235294117646</c:v>
                </c:pt>
                <c:pt idx="6">
                  <c:v>0.22058823529411764</c:v>
                </c:pt>
                <c:pt idx="7">
                  <c:v>0.26470588235294118</c:v>
                </c:pt>
                <c:pt idx="8">
                  <c:v>0.26470588235294118</c:v>
                </c:pt>
                <c:pt idx="9">
                  <c:v>7.3529411764705885E-2</c:v>
                </c:pt>
                <c:pt idx="10">
                  <c:v>0.10294117647058823</c:v>
                </c:pt>
                <c:pt idx="12">
                  <c:v>0.19117647058823528</c:v>
                </c:pt>
                <c:pt idx="13">
                  <c:v>0.13235294117647059</c:v>
                </c:pt>
                <c:pt idx="14">
                  <c:v>0</c:v>
                </c:pt>
                <c:pt idx="15">
                  <c:v>0.14705882352941177</c:v>
                </c:pt>
              </c:numCache>
            </c:numRef>
          </c:val>
          <c:extLst>
            <c:ext xmlns:c16="http://schemas.microsoft.com/office/drawing/2014/chart" uri="{C3380CC4-5D6E-409C-BE32-E72D297353CC}">
              <c16:uniqueId val="{00000000-AE43-4F12-B4E9-2C1602A27423}"/>
            </c:ext>
          </c:extLst>
        </c:ser>
        <c:ser>
          <c:idx val="1"/>
          <c:order val="1"/>
          <c:tx>
            <c:strRef>
              <c:f>'Table 1'!$D$6</c:f>
              <c:strCache>
                <c:ptCount val="1"/>
                <c:pt idx="0">
                  <c:v>2017</c:v>
                </c:pt>
              </c:strCache>
            </c:strRef>
          </c:tx>
          <c:spPr>
            <a:solidFill>
              <a:schemeClr val="accent2"/>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1'!$D$29:$D$46</c:f>
              <c:numCache>
                <c:formatCode>0%</c:formatCode>
                <c:ptCount val="18"/>
                <c:pt idx="0">
                  <c:v>0.5</c:v>
                </c:pt>
                <c:pt idx="1">
                  <c:v>0.55172413793103448</c:v>
                </c:pt>
                <c:pt idx="2">
                  <c:v>0.56896551724137934</c:v>
                </c:pt>
                <c:pt idx="3">
                  <c:v>0.29310344827586204</c:v>
                </c:pt>
                <c:pt idx="4">
                  <c:v>0.1206896551724138</c:v>
                </c:pt>
                <c:pt idx="5">
                  <c:v>0.2413793103448276</c:v>
                </c:pt>
                <c:pt idx="6">
                  <c:v>0.27586206896551724</c:v>
                </c:pt>
                <c:pt idx="7">
                  <c:v>0.20689655172413793</c:v>
                </c:pt>
                <c:pt idx="8">
                  <c:v>0.22413793103448276</c:v>
                </c:pt>
                <c:pt idx="9">
                  <c:v>8.6206896551724144E-2</c:v>
                </c:pt>
                <c:pt idx="10">
                  <c:v>0.15517241379310345</c:v>
                </c:pt>
                <c:pt idx="12">
                  <c:v>0.15517241379310345</c:v>
                </c:pt>
                <c:pt idx="13">
                  <c:v>6.8965517241379309E-2</c:v>
                </c:pt>
                <c:pt idx="14">
                  <c:v>0.17241379310344829</c:v>
                </c:pt>
                <c:pt idx="15">
                  <c:v>0.17241379310344829</c:v>
                </c:pt>
              </c:numCache>
            </c:numRef>
          </c:val>
          <c:extLst>
            <c:ext xmlns:c16="http://schemas.microsoft.com/office/drawing/2014/chart" uri="{C3380CC4-5D6E-409C-BE32-E72D297353CC}">
              <c16:uniqueId val="{00000001-AE43-4F12-B4E9-2C1602A27423}"/>
            </c:ext>
          </c:extLst>
        </c:ser>
        <c:ser>
          <c:idx val="2"/>
          <c:order val="2"/>
          <c:tx>
            <c:strRef>
              <c:f>'Table 1'!$E$6</c:f>
              <c:strCache>
                <c:ptCount val="1"/>
                <c:pt idx="0">
                  <c:v>2018</c:v>
                </c:pt>
              </c:strCache>
            </c:strRef>
          </c:tx>
          <c:spPr>
            <a:solidFill>
              <a:schemeClr val="accent3"/>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1'!$E$29:$E$46</c:f>
              <c:numCache>
                <c:formatCode>0%</c:formatCode>
                <c:ptCount val="18"/>
                <c:pt idx="0">
                  <c:v>0.5178571428571429</c:v>
                </c:pt>
                <c:pt idx="1">
                  <c:v>0.5535714285714286</c:v>
                </c:pt>
                <c:pt idx="2">
                  <c:v>0.5</c:v>
                </c:pt>
                <c:pt idx="3">
                  <c:v>0.2857142857142857</c:v>
                </c:pt>
                <c:pt idx="4">
                  <c:v>0.125</c:v>
                </c:pt>
                <c:pt idx="5">
                  <c:v>0.21428571428571427</c:v>
                </c:pt>
                <c:pt idx="6">
                  <c:v>0.21428571428571427</c:v>
                </c:pt>
                <c:pt idx="7">
                  <c:v>0.25</c:v>
                </c:pt>
                <c:pt idx="8">
                  <c:v>0.17857142857142858</c:v>
                </c:pt>
                <c:pt idx="9">
                  <c:v>5.3571428571428568E-2</c:v>
                </c:pt>
                <c:pt idx="10">
                  <c:v>7.1428571428571425E-2</c:v>
                </c:pt>
                <c:pt idx="12">
                  <c:v>0.16071428571428573</c:v>
                </c:pt>
                <c:pt idx="13">
                  <c:v>7.1428571428571425E-2</c:v>
                </c:pt>
                <c:pt idx="14">
                  <c:v>7.1428571428571425E-2</c:v>
                </c:pt>
                <c:pt idx="15">
                  <c:v>0.125</c:v>
                </c:pt>
              </c:numCache>
            </c:numRef>
          </c:val>
          <c:extLst>
            <c:ext xmlns:c16="http://schemas.microsoft.com/office/drawing/2014/chart" uri="{C3380CC4-5D6E-409C-BE32-E72D297353CC}">
              <c16:uniqueId val="{00000002-AE43-4F12-B4E9-2C1602A27423}"/>
            </c:ext>
          </c:extLst>
        </c:ser>
        <c:ser>
          <c:idx val="3"/>
          <c:order val="3"/>
          <c:tx>
            <c:strRef>
              <c:f>'Table 1'!$F$6</c:f>
              <c:strCache>
                <c:ptCount val="1"/>
                <c:pt idx="0">
                  <c:v>2019</c:v>
                </c:pt>
              </c:strCache>
            </c:strRef>
          </c:tx>
          <c:spPr>
            <a:solidFill>
              <a:schemeClr val="accent4"/>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1'!$F$29:$F$46</c:f>
              <c:numCache>
                <c:formatCode>0%</c:formatCode>
                <c:ptCount val="18"/>
                <c:pt idx="0">
                  <c:v>0.58333333333333337</c:v>
                </c:pt>
                <c:pt idx="1">
                  <c:v>0.58333333333333337</c:v>
                </c:pt>
                <c:pt idx="2">
                  <c:v>0.5625</c:v>
                </c:pt>
                <c:pt idx="3">
                  <c:v>0.25</c:v>
                </c:pt>
                <c:pt idx="4">
                  <c:v>0.20833333333333334</c:v>
                </c:pt>
                <c:pt idx="5">
                  <c:v>0.29166666666666669</c:v>
                </c:pt>
                <c:pt idx="6">
                  <c:v>0.3125</c:v>
                </c:pt>
                <c:pt idx="7">
                  <c:v>0.3125</c:v>
                </c:pt>
                <c:pt idx="8">
                  <c:v>0</c:v>
                </c:pt>
                <c:pt idx="9">
                  <c:v>0.16666666666666666</c:v>
                </c:pt>
                <c:pt idx="10">
                  <c:v>0.10416666666666667</c:v>
                </c:pt>
                <c:pt idx="11">
                  <c:v>0</c:v>
                </c:pt>
                <c:pt idx="12">
                  <c:v>0.29166666666666669</c:v>
                </c:pt>
                <c:pt idx="13">
                  <c:v>0.10416666666666667</c:v>
                </c:pt>
                <c:pt idx="14">
                  <c:v>0.10416666666666667</c:v>
                </c:pt>
                <c:pt idx="15">
                  <c:v>0</c:v>
                </c:pt>
                <c:pt idx="16">
                  <c:v>0</c:v>
                </c:pt>
                <c:pt idx="17">
                  <c:v>0</c:v>
                </c:pt>
              </c:numCache>
            </c:numRef>
          </c:val>
          <c:extLst>
            <c:ext xmlns:c16="http://schemas.microsoft.com/office/drawing/2014/chart" uri="{C3380CC4-5D6E-409C-BE32-E72D297353CC}">
              <c16:uniqueId val="{00000003-AE43-4F12-B4E9-2C1602A27423}"/>
            </c:ext>
          </c:extLst>
        </c:ser>
        <c:ser>
          <c:idx val="4"/>
          <c:order val="4"/>
          <c:tx>
            <c:strRef>
              <c:f>'Table 1'!$G$6</c:f>
              <c:strCache>
                <c:ptCount val="1"/>
                <c:pt idx="0">
                  <c:v>2020</c:v>
                </c:pt>
              </c:strCache>
            </c:strRef>
          </c:tx>
          <c:spPr>
            <a:solidFill>
              <a:schemeClr val="accent5"/>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1'!$G$29:$G$46</c:f>
              <c:numCache>
                <c:formatCode>0%</c:formatCode>
                <c:ptCount val="18"/>
                <c:pt idx="0">
                  <c:v>0.43137254901960786</c:v>
                </c:pt>
                <c:pt idx="1">
                  <c:v>0.47058823529411764</c:v>
                </c:pt>
                <c:pt idx="2">
                  <c:v>0.45098039215686275</c:v>
                </c:pt>
                <c:pt idx="3">
                  <c:v>0.13725490196078433</c:v>
                </c:pt>
                <c:pt idx="4">
                  <c:v>5.8823529411764705E-2</c:v>
                </c:pt>
                <c:pt idx="5">
                  <c:v>0.15686274509803921</c:v>
                </c:pt>
                <c:pt idx="6">
                  <c:v>0.19607843137254902</c:v>
                </c:pt>
                <c:pt idx="7">
                  <c:v>0.15686274509803921</c:v>
                </c:pt>
                <c:pt idx="8">
                  <c:v>0.11764705882352941</c:v>
                </c:pt>
                <c:pt idx="9">
                  <c:v>9.8039215686274508E-2</c:v>
                </c:pt>
                <c:pt idx="10">
                  <c:v>5.8823529411764705E-2</c:v>
                </c:pt>
                <c:pt idx="11">
                  <c:v>0</c:v>
                </c:pt>
                <c:pt idx="12">
                  <c:v>3.9215686274509803E-2</c:v>
                </c:pt>
                <c:pt idx="13">
                  <c:v>7.8431372549019607E-2</c:v>
                </c:pt>
                <c:pt idx="14">
                  <c:v>9.8039215686274508E-2</c:v>
                </c:pt>
                <c:pt idx="15">
                  <c:v>0.13725490196078433</c:v>
                </c:pt>
                <c:pt idx="16">
                  <c:v>0</c:v>
                </c:pt>
                <c:pt idx="17">
                  <c:v>0</c:v>
                </c:pt>
              </c:numCache>
            </c:numRef>
          </c:val>
          <c:extLst>
            <c:ext xmlns:c16="http://schemas.microsoft.com/office/drawing/2014/chart" uri="{C3380CC4-5D6E-409C-BE32-E72D297353CC}">
              <c16:uniqueId val="{00000004-AE43-4F12-B4E9-2C1602A27423}"/>
            </c:ext>
          </c:extLst>
        </c:ser>
        <c:ser>
          <c:idx val="5"/>
          <c:order val="5"/>
          <c:tx>
            <c:strRef>
              <c:f>'Table 1'!$H$6</c:f>
              <c:strCache>
                <c:ptCount val="1"/>
                <c:pt idx="0">
                  <c:v>2021</c:v>
                </c:pt>
              </c:strCache>
            </c:strRef>
          </c:tx>
          <c:spPr>
            <a:solidFill>
              <a:schemeClr val="accent6"/>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1'!$H$29:$H$46</c:f>
              <c:numCache>
                <c:formatCode>0%</c:formatCode>
                <c:ptCount val="18"/>
                <c:pt idx="0">
                  <c:v>0.54838709677419351</c:v>
                </c:pt>
                <c:pt idx="1">
                  <c:v>0.61290322580645162</c:v>
                </c:pt>
                <c:pt idx="2">
                  <c:v>0.61290322580645162</c:v>
                </c:pt>
                <c:pt idx="3">
                  <c:v>0.25806451612903225</c:v>
                </c:pt>
                <c:pt idx="4">
                  <c:v>0.22580645161290322</c:v>
                </c:pt>
                <c:pt idx="5">
                  <c:v>0.22580645161290322</c:v>
                </c:pt>
                <c:pt idx="6">
                  <c:v>0.32258064516129031</c:v>
                </c:pt>
                <c:pt idx="7">
                  <c:v>0.29032258064516131</c:v>
                </c:pt>
                <c:pt idx="8">
                  <c:v>0.16129032258064516</c:v>
                </c:pt>
                <c:pt idx="9">
                  <c:v>0.12903225806451613</c:v>
                </c:pt>
                <c:pt idx="10">
                  <c:v>0.12903225806451613</c:v>
                </c:pt>
                <c:pt idx="11">
                  <c:v>0</c:v>
                </c:pt>
                <c:pt idx="12">
                  <c:v>0.12903225806451613</c:v>
                </c:pt>
                <c:pt idx="13">
                  <c:v>0.12903225806451613</c:v>
                </c:pt>
                <c:pt idx="14">
                  <c:v>0.16129032258064516</c:v>
                </c:pt>
                <c:pt idx="15">
                  <c:v>0.12903225806451613</c:v>
                </c:pt>
                <c:pt idx="16">
                  <c:v>0</c:v>
                </c:pt>
                <c:pt idx="17">
                  <c:v>0</c:v>
                </c:pt>
              </c:numCache>
            </c:numRef>
          </c:val>
          <c:extLst>
            <c:ext xmlns:c16="http://schemas.microsoft.com/office/drawing/2014/chart" uri="{C3380CC4-5D6E-409C-BE32-E72D297353CC}">
              <c16:uniqueId val="{00000005-AE43-4F12-B4E9-2C1602A27423}"/>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1'!$I$29:$I$46</c:f>
              <c:numCache>
                <c:formatCode>0%</c:formatCode>
                <c:ptCount val="18"/>
                <c:pt idx="0">
                  <c:v>0.5</c:v>
                </c:pt>
                <c:pt idx="1">
                  <c:v>0.42857142857142855</c:v>
                </c:pt>
                <c:pt idx="2">
                  <c:v>0.42857142857142855</c:v>
                </c:pt>
                <c:pt idx="3">
                  <c:v>0.2857142857142857</c:v>
                </c:pt>
                <c:pt idx="4">
                  <c:v>0.23809523809523808</c:v>
                </c:pt>
                <c:pt idx="5">
                  <c:v>0.21428571428571427</c:v>
                </c:pt>
                <c:pt idx="6">
                  <c:v>0.19047619047619047</c:v>
                </c:pt>
                <c:pt idx="7">
                  <c:v>0.16666666666666666</c:v>
                </c:pt>
                <c:pt idx="8">
                  <c:v>0.14285714285714285</c:v>
                </c:pt>
                <c:pt idx="9">
                  <c:v>0.14285714285714285</c:v>
                </c:pt>
                <c:pt idx="10">
                  <c:v>0.11904761904761904</c:v>
                </c:pt>
                <c:pt idx="11">
                  <c:v>0.11904761904761904</c:v>
                </c:pt>
                <c:pt idx="12">
                  <c:v>0.11904761904761904</c:v>
                </c:pt>
                <c:pt idx="13">
                  <c:v>0.11904761904761904</c:v>
                </c:pt>
                <c:pt idx="14">
                  <c:v>9.5238095238095233E-2</c:v>
                </c:pt>
                <c:pt idx="15">
                  <c:v>7.1428571428571425E-2</c:v>
                </c:pt>
                <c:pt idx="16">
                  <c:v>4.7619047619047616E-2</c:v>
                </c:pt>
                <c:pt idx="17">
                  <c:v>2.3809523809523808E-2</c:v>
                </c:pt>
              </c:numCache>
            </c:numRef>
          </c:val>
          <c:extLst>
            <c:ext xmlns:c16="http://schemas.microsoft.com/office/drawing/2014/chart" uri="{C3380CC4-5D6E-409C-BE32-E72D297353CC}">
              <c16:uniqueId val="{00000006-AE43-4F12-B4E9-2C1602A27423}"/>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1'!$B$29:$B$46</c:f>
              <c:strCache>
                <c:ptCount val="18"/>
                <c:pt idx="0">
                  <c:v>UK</c:v>
                </c:pt>
                <c:pt idx="1">
                  <c:v>France</c:v>
                </c:pt>
                <c:pt idx="2">
                  <c:v>Germany</c:v>
                </c:pt>
                <c:pt idx="3">
                  <c:v>Spain</c:v>
                </c:pt>
                <c:pt idx="4">
                  <c:v>Denmark</c:v>
                </c:pt>
                <c:pt idx="5">
                  <c:v>Italy</c:v>
                </c:pt>
                <c:pt idx="6">
                  <c:v>Netherlands</c:v>
                </c:pt>
                <c:pt idx="7">
                  <c:v>Finland</c:v>
                </c:pt>
                <c:pt idx="8">
                  <c:v>Belgium</c:v>
                </c:pt>
                <c:pt idx="9">
                  <c:v>Portugal</c:v>
                </c:pt>
                <c:pt idx="10">
                  <c:v>Austria</c:v>
                </c:pt>
                <c:pt idx="11">
                  <c:v>Core CEE</c:v>
                </c:pt>
                <c:pt idx="12">
                  <c:v>Norway</c:v>
                </c:pt>
                <c:pt idx="13">
                  <c:v>Switzerland</c:v>
                </c:pt>
                <c:pt idx="14">
                  <c:v>Ireland</c:v>
                </c:pt>
                <c:pt idx="15">
                  <c:v>Luxembourg</c:v>
                </c:pt>
                <c:pt idx="16">
                  <c:v>Fringe CEE</c:v>
                </c:pt>
                <c:pt idx="17">
                  <c:v>Greece</c:v>
                </c:pt>
              </c:strCache>
            </c:strRef>
          </c:cat>
          <c:val>
            <c:numRef>
              <c:f>'Table 1'!$J$29:$J$46</c:f>
              <c:numCache>
                <c:formatCode>0%</c:formatCode>
                <c:ptCount val="18"/>
                <c:pt idx="0">
                  <c:v>0.51156430314061108</c:v>
                </c:pt>
                <c:pt idx="1">
                  <c:v>0.53077109598010508</c:v>
                </c:pt>
                <c:pt idx="2">
                  <c:v>0.52610629902684092</c:v>
                </c:pt>
                <c:pt idx="3">
                  <c:v>0.24720566758405255</c:v>
                </c:pt>
                <c:pt idx="4">
                  <c:v>0.16894722293811854</c:v>
                </c:pt>
                <c:pt idx="5">
                  <c:v>0.22145270789072022</c:v>
                </c:pt>
                <c:pt idx="6">
                  <c:v>0.24748161222219697</c:v>
                </c:pt>
                <c:pt idx="7">
                  <c:v>0.23542206092670659</c:v>
                </c:pt>
                <c:pt idx="8">
                  <c:v>0.15560139517430999</c:v>
                </c:pt>
                <c:pt idx="9">
                  <c:v>0.10712900288035125</c:v>
                </c:pt>
                <c:pt idx="10">
                  <c:v>0.10580174784040423</c:v>
                </c:pt>
                <c:pt idx="12">
                  <c:v>0.15514648573556228</c:v>
                </c:pt>
                <c:pt idx="13">
                  <c:v>0.10048927802489183</c:v>
                </c:pt>
                <c:pt idx="14">
                  <c:v>0.10036809495767161</c:v>
                </c:pt>
                <c:pt idx="15">
                  <c:v>0.11174119258381884</c:v>
                </c:pt>
              </c:numCache>
            </c:numRef>
          </c:val>
          <c:extLst>
            <c:ext xmlns:c16="http://schemas.microsoft.com/office/drawing/2014/chart" uri="{C3380CC4-5D6E-409C-BE32-E72D297353CC}">
              <c16:uniqueId val="{00000007-AE43-4F12-B4E9-2C1602A27423}"/>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Industrial/Logistics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1'!$C$51:$C$68</c:f>
              <c:numCache>
                <c:formatCode>0%</c:formatCode>
                <c:ptCount val="18"/>
                <c:pt idx="0">
                  <c:v>0.30882352941176472</c:v>
                </c:pt>
                <c:pt idx="1">
                  <c:v>0.3235294117647059</c:v>
                </c:pt>
                <c:pt idx="2">
                  <c:v>0.3235294117647059</c:v>
                </c:pt>
                <c:pt idx="3">
                  <c:v>0.17647058823529413</c:v>
                </c:pt>
                <c:pt idx="4">
                  <c:v>8.8235294117647065E-2</c:v>
                </c:pt>
                <c:pt idx="5">
                  <c:v>0.10294117647058823</c:v>
                </c:pt>
                <c:pt idx="7">
                  <c:v>0.14705882352941177</c:v>
                </c:pt>
                <c:pt idx="8">
                  <c:v>0.17647058823529413</c:v>
                </c:pt>
                <c:pt idx="9">
                  <c:v>5.8823529411764705E-2</c:v>
                </c:pt>
                <c:pt idx="10">
                  <c:v>0.16176470588235295</c:v>
                </c:pt>
                <c:pt idx="11">
                  <c:v>0.13235294117647059</c:v>
                </c:pt>
                <c:pt idx="12">
                  <c:v>0</c:v>
                </c:pt>
                <c:pt idx="13">
                  <c:v>7.3529411764705885E-2</c:v>
                </c:pt>
                <c:pt idx="14">
                  <c:v>7.3529411764705885E-2</c:v>
                </c:pt>
                <c:pt idx="15">
                  <c:v>4.4117647058823532E-2</c:v>
                </c:pt>
              </c:numCache>
            </c:numRef>
          </c:val>
          <c:extLst>
            <c:ext xmlns:c16="http://schemas.microsoft.com/office/drawing/2014/chart" uri="{C3380CC4-5D6E-409C-BE32-E72D297353CC}">
              <c16:uniqueId val="{00000000-02FF-4FD4-A4DA-561623A24BC6}"/>
            </c:ext>
          </c:extLst>
        </c:ser>
        <c:ser>
          <c:idx val="1"/>
          <c:order val="1"/>
          <c:tx>
            <c:strRef>
              <c:f>'Table 1'!$D$6</c:f>
              <c:strCache>
                <c:ptCount val="1"/>
                <c:pt idx="0">
                  <c:v>2017</c:v>
                </c:pt>
              </c:strCache>
            </c:strRef>
          </c:tx>
          <c:spPr>
            <a:solidFill>
              <a:schemeClr val="accent2"/>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1'!$D$51:$D$68</c:f>
              <c:numCache>
                <c:formatCode>0%</c:formatCode>
                <c:ptCount val="18"/>
                <c:pt idx="0">
                  <c:v>0.43103448275862066</c:v>
                </c:pt>
                <c:pt idx="1">
                  <c:v>0.39655172413793105</c:v>
                </c:pt>
                <c:pt idx="2">
                  <c:v>0.37931034482758619</c:v>
                </c:pt>
                <c:pt idx="3">
                  <c:v>0.29310344827586204</c:v>
                </c:pt>
                <c:pt idx="4">
                  <c:v>0.20689655172413793</c:v>
                </c:pt>
                <c:pt idx="5">
                  <c:v>0.18965517241379309</c:v>
                </c:pt>
                <c:pt idx="7">
                  <c:v>0.17241379310344829</c:v>
                </c:pt>
                <c:pt idx="8">
                  <c:v>0.17241379310344829</c:v>
                </c:pt>
                <c:pt idx="9">
                  <c:v>0.1206896551724138</c:v>
                </c:pt>
                <c:pt idx="10">
                  <c:v>0.22413793103448276</c:v>
                </c:pt>
                <c:pt idx="11">
                  <c:v>0.15517241379310345</c:v>
                </c:pt>
                <c:pt idx="12">
                  <c:v>6.8965517241379309E-2</c:v>
                </c:pt>
                <c:pt idx="13">
                  <c:v>8.6206896551724144E-2</c:v>
                </c:pt>
                <c:pt idx="14">
                  <c:v>0.10344827586206896</c:v>
                </c:pt>
                <c:pt idx="15">
                  <c:v>6.8965517241379309E-2</c:v>
                </c:pt>
              </c:numCache>
            </c:numRef>
          </c:val>
          <c:extLst>
            <c:ext xmlns:c16="http://schemas.microsoft.com/office/drawing/2014/chart" uri="{C3380CC4-5D6E-409C-BE32-E72D297353CC}">
              <c16:uniqueId val="{00000001-02FF-4FD4-A4DA-561623A24BC6}"/>
            </c:ext>
          </c:extLst>
        </c:ser>
        <c:ser>
          <c:idx val="2"/>
          <c:order val="2"/>
          <c:tx>
            <c:strRef>
              <c:f>'Table 1'!$E$6</c:f>
              <c:strCache>
                <c:ptCount val="1"/>
                <c:pt idx="0">
                  <c:v>2018</c:v>
                </c:pt>
              </c:strCache>
            </c:strRef>
          </c:tx>
          <c:spPr>
            <a:solidFill>
              <a:schemeClr val="accent3"/>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1'!$E$51:$E$68</c:f>
              <c:numCache>
                <c:formatCode>0%</c:formatCode>
                <c:ptCount val="18"/>
                <c:pt idx="0">
                  <c:v>0.44642857142857145</c:v>
                </c:pt>
                <c:pt idx="1">
                  <c:v>0.2857142857142857</c:v>
                </c:pt>
                <c:pt idx="2">
                  <c:v>0.3392857142857143</c:v>
                </c:pt>
                <c:pt idx="3">
                  <c:v>0.17857142857142858</c:v>
                </c:pt>
                <c:pt idx="4">
                  <c:v>0.19642857142857142</c:v>
                </c:pt>
                <c:pt idx="5">
                  <c:v>0.17857142857142858</c:v>
                </c:pt>
                <c:pt idx="7">
                  <c:v>8.9285714285714288E-2</c:v>
                </c:pt>
                <c:pt idx="8">
                  <c:v>0.16071428571428573</c:v>
                </c:pt>
                <c:pt idx="9">
                  <c:v>5.3571428571428568E-2</c:v>
                </c:pt>
                <c:pt idx="10">
                  <c:v>0.14285714285714285</c:v>
                </c:pt>
                <c:pt idx="11">
                  <c:v>0.10714285714285714</c:v>
                </c:pt>
                <c:pt idx="12">
                  <c:v>3.5714285714285712E-2</c:v>
                </c:pt>
                <c:pt idx="13">
                  <c:v>1.7857142857142856E-2</c:v>
                </c:pt>
                <c:pt idx="14">
                  <c:v>3.5714285714285712E-2</c:v>
                </c:pt>
                <c:pt idx="15">
                  <c:v>3.5714285714285712E-2</c:v>
                </c:pt>
              </c:numCache>
            </c:numRef>
          </c:val>
          <c:extLst>
            <c:ext xmlns:c16="http://schemas.microsoft.com/office/drawing/2014/chart" uri="{C3380CC4-5D6E-409C-BE32-E72D297353CC}">
              <c16:uniqueId val="{00000002-02FF-4FD4-A4DA-561623A24BC6}"/>
            </c:ext>
          </c:extLst>
        </c:ser>
        <c:ser>
          <c:idx val="3"/>
          <c:order val="3"/>
          <c:tx>
            <c:strRef>
              <c:f>'Table 1'!$F$6</c:f>
              <c:strCache>
                <c:ptCount val="1"/>
                <c:pt idx="0">
                  <c:v>2019</c:v>
                </c:pt>
              </c:strCache>
            </c:strRef>
          </c:tx>
          <c:spPr>
            <a:solidFill>
              <a:schemeClr val="accent4"/>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1'!$F$51:$F$68</c:f>
              <c:numCache>
                <c:formatCode>0%</c:formatCode>
                <c:ptCount val="18"/>
                <c:pt idx="0">
                  <c:v>0.375</c:v>
                </c:pt>
                <c:pt idx="1">
                  <c:v>0.33333333333333331</c:v>
                </c:pt>
                <c:pt idx="2">
                  <c:v>0.29166666666666669</c:v>
                </c:pt>
                <c:pt idx="3">
                  <c:v>0.25</c:v>
                </c:pt>
                <c:pt idx="4">
                  <c:v>0.1875</c:v>
                </c:pt>
                <c:pt idx="5">
                  <c:v>0.20833333333333334</c:v>
                </c:pt>
                <c:pt idx="6">
                  <c:v>0</c:v>
                </c:pt>
                <c:pt idx="7">
                  <c:v>0.14583333333333334</c:v>
                </c:pt>
                <c:pt idx="8">
                  <c:v>0.1875</c:v>
                </c:pt>
                <c:pt idx="9">
                  <c:v>4.1666666666666664E-2</c:v>
                </c:pt>
                <c:pt idx="10">
                  <c:v>0</c:v>
                </c:pt>
                <c:pt idx="11">
                  <c:v>8.3333333333333329E-2</c:v>
                </c:pt>
                <c:pt idx="12">
                  <c:v>6.25E-2</c:v>
                </c:pt>
                <c:pt idx="13">
                  <c:v>4.1666666666666664E-2</c:v>
                </c:pt>
                <c:pt idx="14">
                  <c:v>0</c:v>
                </c:pt>
                <c:pt idx="15">
                  <c:v>0.10416666666666667</c:v>
                </c:pt>
                <c:pt idx="16">
                  <c:v>0</c:v>
                </c:pt>
                <c:pt idx="17">
                  <c:v>0</c:v>
                </c:pt>
              </c:numCache>
            </c:numRef>
          </c:val>
          <c:extLst>
            <c:ext xmlns:c16="http://schemas.microsoft.com/office/drawing/2014/chart" uri="{C3380CC4-5D6E-409C-BE32-E72D297353CC}">
              <c16:uniqueId val="{00000003-02FF-4FD4-A4DA-561623A24BC6}"/>
            </c:ext>
          </c:extLst>
        </c:ser>
        <c:ser>
          <c:idx val="4"/>
          <c:order val="4"/>
          <c:tx>
            <c:strRef>
              <c:f>'Table 1'!$G$6</c:f>
              <c:strCache>
                <c:ptCount val="1"/>
                <c:pt idx="0">
                  <c:v>2020</c:v>
                </c:pt>
              </c:strCache>
            </c:strRef>
          </c:tx>
          <c:spPr>
            <a:solidFill>
              <a:schemeClr val="accent5"/>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1'!$G$51:$G$68</c:f>
              <c:numCache>
                <c:formatCode>0%</c:formatCode>
                <c:ptCount val="18"/>
                <c:pt idx="0">
                  <c:v>0.33333333333333331</c:v>
                </c:pt>
                <c:pt idx="1">
                  <c:v>0.45098039215686275</c:v>
                </c:pt>
                <c:pt idx="2">
                  <c:v>0.35294117647058826</c:v>
                </c:pt>
                <c:pt idx="3">
                  <c:v>0.27450980392156865</c:v>
                </c:pt>
                <c:pt idx="4">
                  <c:v>0.17647058823529413</c:v>
                </c:pt>
                <c:pt idx="5">
                  <c:v>0.11764705882352941</c:v>
                </c:pt>
                <c:pt idx="6">
                  <c:v>0</c:v>
                </c:pt>
                <c:pt idx="7">
                  <c:v>7.8431372549019607E-2</c:v>
                </c:pt>
                <c:pt idx="8">
                  <c:v>0.13725490196078433</c:v>
                </c:pt>
                <c:pt idx="9">
                  <c:v>3.9215686274509803E-2</c:v>
                </c:pt>
                <c:pt idx="10">
                  <c:v>0.11764705882352941</c:v>
                </c:pt>
                <c:pt idx="11">
                  <c:v>7.8431372549019607E-2</c:v>
                </c:pt>
                <c:pt idx="12">
                  <c:v>3.9215686274509803E-2</c:v>
                </c:pt>
                <c:pt idx="13">
                  <c:v>3.9215686274509803E-2</c:v>
                </c:pt>
                <c:pt idx="14">
                  <c:v>7.8431372549019607E-2</c:v>
                </c:pt>
                <c:pt idx="15">
                  <c:v>5.8823529411764705E-2</c:v>
                </c:pt>
                <c:pt idx="16">
                  <c:v>0</c:v>
                </c:pt>
                <c:pt idx="17">
                  <c:v>0</c:v>
                </c:pt>
              </c:numCache>
            </c:numRef>
          </c:val>
          <c:extLst>
            <c:ext xmlns:c16="http://schemas.microsoft.com/office/drawing/2014/chart" uri="{C3380CC4-5D6E-409C-BE32-E72D297353CC}">
              <c16:uniqueId val="{00000004-02FF-4FD4-A4DA-561623A24BC6}"/>
            </c:ext>
          </c:extLst>
        </c:ser>
        <c:ser>
          <c:idx val="5"/>
          <c:order val="5"/>
          <c:tx>
            <c:strRef>
              <c:f>'Table 1'!$H$6</c:f>
              <c:strCache>
                <c:ptCount val="1"/>
                <c:pt idx="0">
                  <c:v>2021</c:v>
                </c:pt>
              </c:strCache>
            </c:strRef>
          </c:tx>
          <c:spPr>
            <a:solidFill>
              <a:schemeClr val="accent6"/>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1'!$H$51:$H$68</c:f>
              <c:numCache>
                <c:formatCode>0%</c:formatCode>
                <c:ptCount val="18"/>
                <c:pt idx="0">
                  <c:v>0.58064516129032262</c:v>
                </c:pt>
                <c:pt idx="1">
                  <c:v>0.64516129032258063</c:v>
                </c:pt>
                <c:pt idx="2">
                  <c:v>0.67741935483870963</c:v>
                </c:pt>
                <c:pt idx="3">
                  <c:v>0.41935483870967744</c:v>
                </c:pt>
                <c:pt idx="4">
                  <c:v>0.35483870967741937</c:v>
                </c:pt>
                <c:pt idx="5">
                  <c:v>0.35483870967741937</c:v>
                </c:pt>
                <c:pt idx="6">
                  <c:v>0</c:v>
                </c:pt>
                <c:pt idx="7">
                  <c:v>0.22580645161290322</c:v>
                </c:pt>
                <c:pt idx="8">
                  <c:v>0.22580645161290322</c:v>
                </c:pt>
                <c:pt idx="9">
                  <c:v>0.12903225806451613</c:v>
                </c:pt>
                <c:pt idx="10">
                  <c:v>0.12903225806451613</c:v>
                </c:pt>
                <c:pt idx="11">
                  <c:v>0.16129032258064516</c:v>
                </c:pt>
                <c:pt idx="12">
                  <c:v>9.6774193548387094E-2</c:v>
                </c:pt>
                <c:pt idx="13">
                  <c:v>3.2258064516129031E-2</c:v>
                </c:pt>
                <c:pt idx="14">
                  <c:v>3.2258064516129031E-2</c:v>
                </c:pt>
                <c:pt idx="15">
                  <c:v>0.12903225806451613</c:v>
                </c:pt>
                <c:pt idx="16">
                  <c:v>0</c:v>
                </c:pt>
                <c:pt idx="17">
                  <c:v>0</c:v>
                </c:pt>
              </c:numCache>
            </c:numRef>
          </c:val>
          <c:extLst>
            <c:ext xmlns:c16="http://schemas.microsoft.com/office/drawing/2014/chart" uri="{C3380CC4-5D6E-409C-BE32-E72D297353CC}">
              <c16:uniqueId val="{00000005-02FF-4FD4-A4DA-561623A24BC6}"/>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1'!$I$51:$I$68</c:f>
              <c:numCache>
                <c:formatCode>0%</c:formatCode>
                <c:ptCount val="18"/>
                <c:pt idx="0">
                  <c:v>0.5</c:v>
                </c:pt>
                <c:pt idx="1">
                  <c:v>0.5</c:v>
                </c:pt>
                <c:pt idx="2">
                  <c:v>0.38095238095238093</c:v>
                </c:pt>
                <c:pt idx="3">
                  <c:v>0.30952380952380953</c:v>
                </c:pt>
                <c:pt idx="4">
                  <c:v>0.30952380952380953</c:v>
                </c:pt>
                <c:pt idx="5">
                  <c:v>0.26190476190476192</c:v>
                </c:pt>
                <c:pt idx="6">
                  <c:v>0.21428571428571427</c:v>
                </c:pt>
                <c:pt idx="7">
                  <c:v>0.21428571428571427</c:v>
                </c:pt>
                <c:pt idx="8">
                  <c:v>0.21428571428571427</c:v>
                </c:pt>
                <c:pt idx="9">
                  <c:v>0.16666666666666666</c:v>
                </c:pt>
                <c:pt idx="10">
                  <c:v>0.16666666666666666</c:v>
                </c:pt>
                <c:pt idx="11">
                  <c:v>0.14285714285714285</c:v>
                </c:pt>
                <c:pt idx="12">
                  <c:v>9.5238095238095233E-2</c:v>
                </c:pt>
                <c:pt idx="13">
                  <c:v>9.5238095238095233E-2</c:v>
                </c:pt>
                <c:pt idx="14">
                  <c:v>7.1428571428571425E-2</c:v>
                </c:pt>
                <c:pt idx="15">
                  <c:v>7.1428571428571425E-2</c:v>
                </c:pt>
                <c:pt idx="16">
                  <c:v>4.7619047619047616E-2</c:v>
                </c:pt>
                <c:pt idx="17">
                  <c:v>2.3809523809523808E-2</c:v>
                </c:pt>
              </c:numCache>
            </c:numRef>
          </c:val>
          <c:extLst>
            <c:ext xmlns:c16="http://schemas.microsoft.com/office/drawing/2014/chart" uri="{C3380CC4-5D6E-409C-BE32-E72D297353CC}">
              <c16:uniqueId val="{00000006-02FF-4FD4-A4DA-561623A24BC6}"/>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1'!$B$51:$B$68</c:f>
              <c:strCache>
                <c:ptCount val="18"/>
                <c:pt idx="0">
                  <c:v>France</c:v>
                </c:pt>
                <c:pt idx="1">
                  <c:v>Germany</c:v>
                </c:pt>
                <c:pt idx="2">
                  <c:v>UK</c:v>
                </c:pt>
                <c:pt idx="3">
                  <c:v>Netherlands</c:v>
                </c:pt>
                <c:pt idx="4">
                  <c:v>Spain</c:v>
                </c:pt>
                <c:pt idx="5">
                  <c:v>Italy</c:v>
                </c:pt>
                <c:pt idx="6">
                  <c:v>Core CEE</c:v>
                </c:pt>
                <c:pt idx="7">
                  <c:v>Denmark</c:v>
                </c:pt>
                <c:pt idx="8">
                  <c:v>Finland</c:v>
                </c:pt>
                <c:pt idx="9">
                  <c:v>Austria</c:v>
                </c:pt>
                <c:pt idx="10">
                  <c:v>Belgium</c:v>
                </c:pt>
                <c:pt idx="11">
                  <c:v>Norway</c:v>
                </c:pt>
                <c:pt idx="12">
                  <c:v>Ireland</c:v>
                </c:pt>
                <c:pt idx="13">
                  <c:v>Switzerland</c:v>
                </c:pt>
                <c:pt idx="14">
                  <c:v>Luxembourg</c:v>
                </c:pt>
                <c:pt idx="15">
                  <c:v>Portugal</c:v>
                </c:pt>
                <c:pt idx="16">
                  <c:v>Fringe CEE</c:v>
                </c:pt>
                <c:pt idx="17">
                  <c:v>Greece</c:v>
                </c:pt>
              </c:strCache>
            </c:strRef>
          </c:cat>
          <c:val>
            <c:numRef>
              <c:f>'Table 1'!$J$51:$J$68</c:f>
              <c:numCache>
                <c:formatCode>0%</c:formatCode>
                <c:ptCount val="18"/>
                <c:pt idx="0">
                  <c:v>0.42503786831751611</c:v>
                </c:pt>
                <c:pt idx="1">
                  <c:v>0.41932434820424275</c:v>
                </c:pt>
                <c:pt idx="2">
                  <c:v>0.39215786425805027</c:v>
                </c:pt>
                <c:pt idx="3">
                  <c:v>0.27164770246252007</c:v>
                </c:pt>
                <c:pt idx="4">
                  <c:v>0.21712764638669707</c:v>
                </c:pt>
                <c:pt idx="5">
                  <c:v>0.20198452017069343</c:v>
                </c:pt>
                <c:pt idx="7">
                  <c:v>0.15330217181422068</c:v>
                </c:pt>
                <c:pt idx="8">
                  <c:v>0.18206367641606142</c:v>
                </c:pt>
                <c:pt idx="9">
                  <c:v>8.7095127261138036E-2</c:v>
                </c:pt>
                <c:pt idx="10">
                  <c:v>0.13458653761838438</c:v>
                </c:pt>
                <c:pt idx="11">
                  <c:v>0.12294005477608172</c:v>
                </c:pt>
                <c:pt idx="12">
                  <c:v>5.6915396859522453E-2</c:v>
                </c:pt>
                <c:pt idx="13">
                  <c:v>5.513885198128194E-2</c:v>
                </c:pt>
                <c:pt idx="14">
                  <c:v>5.6401425976397225E-2</c:v>
                </c:pt>
                <c:pt idx="15">
                  <c:v>7.3178353655143927E-2</c:v>
                </c:pt>
              </c:numCache>
            </c:numRef>
          </c:val>
          <c:extLst>
            <c:ext xmlns:c16="http://schemas.microsoft.com/office/drawing/2014/chart" uri="{C3380CC4-5D6E-409C-BE32-E72D297353CC}">
              <c16:uniqueId val="{00000007-02FF-4FD4-A4DA-561623A24BC6}"/>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1'!$C$73:$C$90</c:f>
              <c:numCache>
                <c:formatCode>0%</c:formatCode>
                <c:ptCount val="18"/>
                <c:pt idx="0">
                  <c:v>0.30882352941176472</c:v>
                </c:pt>
                <c:pt idx="1">
                  <c:v>0.13235294117647059</c:v>
                </c:pt>
                <c:pt idx="2">
                  <c:v>0.11764705882352941</c:v>
                </c:pt>
                <c:pt idx="3">
                  <c:v>0.29411764705882354</c:v>
                </c:pt>
                <c:pt idx="4">
                  <c:v>0.11764705882352941</c:v>
                </c:pt>
                <c:pt idx="5">
                  <c:v>5.8823529411764705E-2</c:v>
                </c:pt>
                <c:pt idx="6">
                  <c:v>0.10294117647058823</c:v>
                </c:pt>
                <c:pt idx="7">
                  <c:v>0</c:v>
                </c:pt>
                <c:pt idx="8">
                  <c:v>4.4117647058823532E-2</c:v>
                </c:pt>
                <c:pt idx="9">
                  <c:v>1.4705882352941176E-2</c:v>
                </c:pt>
                <c:pt idx="10">
                  <c:v>4.4117647058823532E-2</c:v>
                </c:pt>
                <c:pt idx="11">
                  <c:v>7.3529411764705885E-2</c:v>
                </c:pt>
                <c:pt idx="12">
                  <c:v>0.10294117647058823</c:v>
                </c:pt>
                <c:pt idx="14">
                  <c:v>2.9411764705882353E-2</c:v>
                </c:pt>
                <c:pt idx="15">
                  <c:v>1.4705882352941176E-2</c:v>
                </c:pt>
              </c:numCache>
            </c:numRef>
          </c:val>
          <c:extLst>
            <c:ext xmlns:c16="http://schemas.microsoft.com/office/drawing/2014/chart" uri="{C3380CC4-5D6E-409C-BE32-E72D297353CC}">
              <c16:uniqueId val="{00000000-4024-4EEE-8898-D38960C316B4}"/>
            </c:ext>
          </c:extLst>
        </c:ser>
        <c:ser>
          <c:idx val="1"/>
          <c:order val="1"/>
          <c:tx>
            <c:strRef>
              <c:f>'Table 1'!$D$6</c:f>
              <c:strCache>
                <c:ptCount val="1"/>
                <c:pt idx="0">
                  <c:v>2017</c:v>
                </c:pt>
              </c:strCache>
            </c:strRef>
          </c:tx>
          <c:spPr>
            <a:solidFill>
              <a:schemeClr val="accent2"/>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1'!$D$73:$D$90</c:f>
              <c:numCache>
                <c:formatCode>0%</c:formatCode>
                <c:ptCount val="18"/>
                <c:pt idx="0">
                  <c:v>0.34482758620689657</c:v>
                </c:pt>
                <c:pt idx="1">
                  <c:v>0.17241379310344829</c:v>
                </c:pt>
                <c:pt idx="2">
                  <c:v>0.15517241379310345</c:v>
                </c:pt>
                <c:pt idx="3">
                  <c:v>0.34482758620689657</c:v>
                </c:pt>
                <c:pt idx="4">
                  <c:v>0.15517241379310345</c:v>
                </c:pt>
                <c:pt idx="5">
                  <c:v>6.8965517241379309E-2</c:v>
                </c:pt>
                <c:pt idx="6">
                  <c:v>0.17241379310344829</c:v>
                </c:pt>
                <c:pt idx="7">
                  <c:v>0.10344827586206896</c:v>
                </c:pt>
                <c:pt idx="8">
                  <c:v>6.8965517241379309E-2</c:v>
                </c:pt>
                <c:pt idx="9">
                  <c:v>3.4482758620689655E-2</c:v>
                </c:pt>
                <c:pt idx="10">
                  <c:v>8.6206896551724144E-2</c:v>
                </c:pt>
                <c:pt idx="11">
                  <c:v>0.10344827586206896</c:v>
                </c:pt>
                <c:pt idx="12">
                  <c:v>8.6206896551724144E-2</c:v>
                </c:pt>
                <c:pt idx="14">
                  <c:v>3.4482758620689655E-2</c:v>
                </c:pt>
                <c:pt idx="15">
                  <c:v>1.7241379310344827E-2</c:v>
                </c:pt>
              </c:numCache>
            </c:numRef>
          </c:val>
          <c:extLst>
            <c:ext xmlns:c16="http://schemas.microsoft.com/office/drawing/2014/chart" uri="{C3380CC4-5D6E-409C-BE32-E72D297353CC}">
              <c16:uniqueId val="{00000001-4024-4EEE-8898-D38960C316B4}"/>
            </c:ext>
          </c:extLst>
        </c:ser>
        <c:ser>
          <c:idx val="2"/>
          <c:order val="2"/>
          <c:tx>
            <c:strRef>
              <c:f>'Table 1'!$E$6</c:f>
              <c:strCache>
                <c:ptCount val="1"/>
                <c:pt idx="0">
                  <c:v>2018</c:v>
                </c:pt>
              </c:strCache>
            </c:strRef>
          </c:tx>
          <c:spPr>
            <a:solidFill>
              <a:schemeClr val="accent3"/>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1'!$E$73:$E$90</c:f>
              <c:numCache>
                <c:formatCode>0%</c:formatCode>
                <c:ptCount val="18"/>
                <c:pt idx="0">
                  <c:v>0.39285714285714285</c:v>
                </c:pt>
                <c:pt idx="1">
                  <c:v>0.16071428571428573</c:v>
                </c:pt>
                <c:pt idx="2">
                  <c:v>0.19642857142857142</c:v>
                </c:pt>
                <c:pt idx="3">
                  <c:v>0.32142857142857145</c:v>
                </c:pt>
                <c:pt idx="4">
                  <c:v>0.16071428571428573</c:v>
                </c:pt>
                <c:pt idx="5">
                  <c:v>0.16071428571428573</c:v>
                </c:pt>
                <c:pt idx="6">
                  <c:v>0.16071428571428573</c:v>
                </c:pt>
                <c:pt idx="7">
                  <c:v>7.1428571428571425E-2</c:v>
                </c:pt>
                <c:pt idx="8">
                  <c:v>7.1428571428571425E-2</c:v>
                </c:pt>
                <c:pt idx="9">
                  <c:v>5.3571428571428568E-2</c:v>
                </c:pt>
                <c:pt idx="10">
                  <c:v>5.3571428571428568E-2</c:v>
                </c:pt>
                <c:pt idx="11">
                  <c:v>0.125</c:v>
                </c:pt>
                <c:pt idx="12">
                  <c:v>3.5714285714285712E-2</c:v>
                </c:pt>
                <c:pt idx="14">
                  <c:v>1.7857142857142856E-2</c:v>
                </c:pt>
                <c:pt idx="15">
                  <c:v>5.3571428571428568E-2</c:v>
                </c:pt>
              </c:numCache>
            </c:numRef>
          </c:val>
          <c:extLst>
            <c:ext xmlns:c16="http://schemas.microsoft.com/office/drawing/2014/chart" uri="{C3380CC4-5D6E-409C-BE32-E72D297353CC}">
              <c16:uniqueId val="{00000002-4024-4EEE-8898-D38960C316B4}"/>
            </c:ext>
          </c:extLst>
        </c:ser>
        <c:ser>
          <c:idx val="3"/>
          <c:order val="3"/>
          <c:tx>
            <c:strRef>
              <c:f>'Table 1'!$F$6</c:f>
              <c:strCache>
                <c:ptCount val="1"/>
                <c:pt idx="0">
                  <c:v>2019</c:v>
                </c:pt>
              </c:strCache>
            </c:strRef>
          </c:tx>
          <c:spPr>
            <a:solidFill>
              <a:schemeClr val="accent4"/>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1'!$F$73:$F$90</c:f>
              <c:numCache>
                <c:formatCode>0%</c:formatCode>
                <c:ptCount val="18"/>
                <c:pt idx="0">
                  <c:v>0.3125</c:v>
                </c:pt>
                <c:pt idx="1">
                  <c:v>0.1875</c:v>
                </c:pt>
                <c:pt idx="2">
                  <c:v>0.29166666666666669</c:v>
                </c:pt>
                <c:pt idx="3">
                  <c:v>0.33333333333333331</c:v>
                </c:pt>
                <c:pt idx="4">
                  <c:v>0.20833333333333334</c:v>
                </c:pt>
                <c:pt idx="5">
                  <c:v>0.1875</c:v>
                </c:pt>
                <c:pt idx="6">
                  <c:v>0.20833333333333334</c:v>
                </c:pt>
                <c:pt idx="7">
                  <c:v>6.25E-2</c:v>
                </c:pt>
                <c:pt idx="8">
                  <c:v>0</c:v>
                </c:pt>
                <c:pt idx="9">
                  <c:v>6.25E-2</c:v>
                </c:pt>
                <c:pt idx="10">
                  <c:v>0.10416666666666667</c:v>
                </c:pt>
                <c:pt idx="11">
                  <c:v>0.14583333333333334</c:v>
                </c:pt>
                <c:pt idx="12">
                  <c:v>4.1666666666666664E-2</c:v>
                </c:pt>
                <c:pt idx="13">
                  <c:v>0</c:v>
                </c:pt>
                <c:pt idx="14">
                  <c:v>0</c:v>
                </c:pt>
                <c:pt idx="15">
                  <c:v>0.10416666666666667</c:v>
                </c:pt>
                <c:pt idx="16">
                  <c:v>0</c:v>
                </c:pt>
                <c:pt idx="17">
                  <c:v>0</c:v>
                </c:pt>
              </c:numCache>
            </c:numRef>
          </c:val>
          <c:extLst>
            <c:ext xmlns:c16="http://schemas.microsoft.com/office/drawing/2014/chart" uri="{C3380CC4-5D6E-409C-BE32-E72D297353CC}">
              <c16:uniqueId val="{00000003-4024-4EEE-8898-D38960C316B4}"/>
            </c:ext>
          </c:extLst>
        </c:ser>
        <c:ser>
          <c:idx val="4"/>
          <c:order val="4"/>
          <c:tx>
            <c:strRef>
              <c:f>'Table 1'!$G$6</c:f>
              <c:strCache>
                <c:ptCount val="1"/>
                <c:pt idx="0">
                  <c:v>2020</c:v>
                </c:pt>
              </c:strCache>
            </c:strRef>
          </c:tx>
          <c:spPr>
            <a:solidFill>
              <a:schemeClr val="accent5"/>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1'!$G$73:$G$90</c:f>
              <c:numCache>
                <c:formatCode>0%</c:formatCode>
                <c:ptCount val="18"/>
                <c:pt idx="0">
                  <c:v>0.31372549019607843</c:v>
                </c:pt>
                <c:pt idx="1">
                  <c:v>0.11764705882352941</c:v>
                </c:pt>
                <c:pt idx="2">
                  <c:v>0.23529411764705882</c:v>
                </c:pt>
                <c:pt idx="3">
                  <c:v>0.29411764705882354</c:v>
                </c:pt>
                <c:pt idx="4">
                  <c:v>0.15686274509803921</c:v>
                </c:pt>
                <c:pt idx="5">
                  <c:v>0.11764705882352941</c:v>
                </c:pt>
                <c:pt idx="6">
                  <c:v>0.23529411764705882</c:v>
                </c:pt>
                <c:pt idx="7">
                  <c:v>0.23529411764705882</c:v>
                </c:pt>
                <c:pt idx="8">
                  <c:v>9.8039215686274508E-2</c:v>
                </c:pt>
                <c:pt idx="9">
                  <c:v>3.9215686274509803E-2</c:v>
                </c:pt>
                <c:pt idx="10">
                  <c:v>3.9215686274509803E-2</c:v>
                </c:pt>
                <c:pt idx="11">
                  <c:v>7.8431372549019607E-2</c:v>
                </c:pt>
                <c:pt idx="12">
                  <c:v>5.8823529411764705E-2</c:v>
                </c:pt>
                <c:pt idx="13">
                  <c:v>0</c:v>
                </c:pt>
                <c:pt idx="14">
                  <c:v>3.9215686274509803E-2</c:v>
                </c:pt>
                <c:pt idx="15">
                  <c:v>5.8823529411764705E-2</c:v>
                </c:pt>
                <c:pt idx="16">
                  <c:v>0</c:v>
                </c:pt>
                <c:pt idx="17">
                  <c:v>0</c:v>
                </c:pt>
              </c:numCache>
            </c:numRef>
          </c:val>
          <c:extLst>
            <c:ext xmlns:c16="http://schemas.microsoft.com/office/drawing/2014/chart" uri="{C3380CC4-5D6E-409C-BE32-E72D297353CC}">
              <c16:uniqueId val="{00000004-4024-4EEE-8898-D38960C316B4}"/>
            </c:ext>
          </c:extLst>
        </c:ser>
        <c:ser>
          <c:idx val="5"/>
          <c:order val="5"/>
          <c:tx>
            <c:strRef>
              <c:f>'Table 1'!$H$6</c:f>
              <c:strCache>
                <c:ptCount val="1"/>
                <c:pt idx="0">
                  <c:v>2021</c:v>
                </c:pt>
              </c:strCache>
            </c:strRef>
          </c:tx>
          <c:spPr>
            <a:solidFill>
              <a:schemeClr val="accent6"/>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1'!$H$73:$H$90</c:f>
              <c:numCache>
                <c:formatCode>0%</c:formatCode>
                <c:ptCount val="18"/>
                <c:pt idx="0">
                  <c:v>0.4838709677419355</c:v>
                </c:pt>
                <c:pt idx="1">
                  <c:v>0.25806451612903225</c:v>
                </c:pt>
                <c:pt idx="2">
                  <c:v>0.4838709677419355</c:v>
                </c:pt>
                <c:pt idx="3">
                  <c:v>0.41935483870967744</c:v>
                </c:pt>
                <c:pt idx="4">
                  <c:v>0.22580645161290322</c:v>
                </c:pt>
                <c:pt idx="5">
                  <c:v>0.19354838709677419</c:v>
                </c:pt>
                <c:pt idx="6">
                  <c:v>0.35483870967741937</c:v>
                </c:pt>
                <c:pt idx="7">
                  <c:v>0.16129032258064516</c:v>
                </c:pt>
                <c:pt idx="8">
                  <c:v>0.12903225806451613</c:v>
                </c:pt>
                <c:pt idx="9">
                  <c:v>0.16129032258064516</c:v>
                </c:pt>
                <c:pt idx="10">
                  <c:v>9.6774193548387094E-2</c:v>
                </c:pt>
                <c:pt idx="11">
                  <c:v>0.12903225806451613</c:v>
                </c:pt>
                <c:pt idx="12">
                  <c:v>9.6774193548387094E-2</c:v>
                </c:pt>
                <c:pt idx="13">
                  <c:v>0</c:v>
                </c:pt>
                <c:pt idx="14">
                  <c:v>6.4516129032258063E-2</c:v>
                </c:pt>
                <c:pt idx="15">
                  <c:v>9.6774193548387094E-2</c:v>
                </c:pt>
                <c:pt idx="16">
                  <c:v>0</c:v>
                </c:pt>
                <c:pt idx="17">
                  <c:v>0</c:v>
                </c:pt>
              </c:numCache>
            </c:numRef>
          </c:val>
          <c:extLst>
            <c:ext xmlns:c16="http://schemas.microsoft.com/office/drawing/2014/chart" uri="{C3380CC4-5D6E-409C-BE32-E72D297353CC}">
              <c16:uniqueId val="{00000005-4024-4EEE-8898-D38960C316B4}"/>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1'!$I$73:$I$90</c:f>
              <c:numCache>
                <c:formatCode>0%</c:formatCode>
                <c:ptCount val="18"/>
                <c:pt idx="0">
                  <c:v>0.42857142857142855</c:v>
                </c:pt>
                <c:pt idx="1">
                  <c:v>0.35714285714285715</c:v>
                </c:pt>
                <c:pt idx="2">
                  <c:v>0.35714285714285715</c:v>
                </c:pt>
                <c:pt idx="3">
                  <c:v>0.35714285714285715</c:v>
                </c:pt>
                <c:pt idx="4">
                  <c:v>0.30952380952380953</c:v>
                </c:pt>
                <c:pt idx="5">
                  <c:v>0.30952380952380953</c:v>
                </c:pt>
                <c:pt idx="6">
                  <c:v>0.2857142857142857</c:v>
                </c:pt>
                <c:pt idx="7">
                  <c:v>0.21428571428571427</c:v>
                </c:pt>
                <c:pt idx="8">
                  <c:v>0.19047619047619047</c:v>
                </c:pt>
                <c:pt idx="9">
                  <c:v>0.16666666666666666</c:v>
                </c:pt>
                <c:pt idx="10">
                  <c:v>0.16666666666666666</c:v>
                </c:pt>
                <c:pt idx="11">
                  <c:v>0.16666666666666666</c:v>
                </c:pt>
                <c:pt idx="12">
                  <c:v>0.16666666666666666</c:v>
                </c:pt>
                <c:pt idx="13">
                  <c:v>0.14285714285714285</c:v>
                </c:pt>
                <c:pt idx="14">
                  <c:v>7.1428571428571425E-2</c:v>
                </c:pt>
                <c:pt idx="15">
                  <c:v>7.1428571428571425E-2</c:v>
                </c:pt>
                <c:pt idx="16">
                  <c:v>4.7619047619047616E-2</c:v>
                </c:pt>
                <c:pt idx="17">
                  <c:v>2.3809523809523808E-2</c:v>
                </c:pt>
              </c:numCache>
            </c:numRef>
          </c:val>
          <c:extLst>
            <c:ext xmlns:c16="http://schemas.microsoft.com/office/drawing/2014/chart" uri="{C3380CC4-5D6E-409C-BE32-E72D297353CC}">
              <c16:uniqueId val="{00000006-4024-4EEE-8898-D38960C316B4}"/>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1'!$B$73:$B$90</c:f>
              <c:strCache>
                <c:ptCount val="18"/>
                <c:pt idx="0">
                  <c:v>Germany</c:v>
                </c:pt>
                <c:pt idx="1">
                  <c:v>Denmark</c:v>
                </c:pt>
                <c:pt idx="2">
                  <c:v>France</c:v>
                </c:pt>
                <c:pt idx="3">
                  <c:v>UK</c:v>
                </c:pt>
                <c:pt idx="4">
                  <c:v>Finland</c:v>
                </c:pt>
                <c:pt idx="5">
                  <c:v>Spain</c:v>
                </c:pt>
                <c:pt idx="6">
                  <c:v>Netherlands</c:v>
                </c:pt>
                <c:pt idx="7">
                  <c:v>Ireland</c:v>
                </c:pt>
                <c:pt idx="8">
                  <c:v>Belgium</c:v>
                </c:pt>
                <c:pt idx="9">
                  <c:v>Austria</c:v>
                </c:pt>
                <c:pt idx="10">
                  <c:v>Italy</c:v>
                </c:pt>
                <c:pt idx="11">
                  <c:v>Norway</c:v>
                </c:pt>
                <c:pt idx="12">
                  <c:v>Switzerland</c:v>
                </c:pt>
                <c:pt idx="13">
                  <c:v>Core CEE</c:v>
                </c:pt>
                <c:pt idx="14">
                  <c:v>Luxembourg</c:v>
                </c:pt>
                <c:pt idx="15">
                  <c:v>Portugal</c:v>
                </c:pt>
                <c:pt idx="16">
                  <c:v>Fringe CEE</c:v>
                </c:pt>
                <c:pt idx="17">
                  <c:v>Greece</c:v>
                </c:pt>
              </c:strCache>
            </c:strRef>
          </c:cat>
          <c:val>
            <c:numRef>
              <c:f>'Table 1'!$J$73:$J$90</c:f>
              <c:numCache>
                <c:formatCode>0%</c:formatCode>
                <c:ptCount val="18"/>
                <c:pt idx="0">
                  <c:v>0.36931087785503519</c:v>
                </c:pt>
                <c:pt idx="1">
                  <c:v>0.19797649315566049</c:v>
                </c:pt>
                <c:pt idx="2">
                  <c:v>0.2624603790348175</c:v>
                </c:pt>
                <c:pt idx="3">
                  <c:v>0.33776035441985469</c:v>
                </c:pt>
                <c:pt idx="4">
                  <c:v>0.19058001398557198</c:v>
                </c:pt>
                <c:pt idx="5">
                  <c:v>0.15667465540164899</c:v>
                </c:pt>
                <c:pt idx="6">
                  <c:v>0.21717852880863134</c:v>
                </c:pt>
                <c:pt idx="7">
                  <c:v>0.12117814311486552</c:v>
                </c:pt>
                <c:pt idx="8">
                  <c:v>8.6008485707965043E-2</c:v>
                </c:pt>
                <c:pt idx="9">
                  <c:v>7.6061820723840143E-2</c:v>
                </c:pt>
                <c:pt idx="10">
                  <c:v>8.43884550483152E-2</c:v>
                </c:pt>
                <c:pt idx="11">
                  <c:v>0.11742018832004437</c:v>
                </c:pt>
                <c:pt idx="12">
                  <c:v>8.4113345004297596E-2</c:v>
                </c:pt>
                <c:pt idx="14">
                  <c:v>3.6701721845579169E-2</c:v>
                </c:pt>
                <c:pt idx="15">
                  <c:v>5.9530235898586352E-2</c:v>
                </c:pt>
              </c:numCache>
            </c:numRef>
          </c:val>
          <c:extLst>
            <c:ext xmlns:c16="http://schemas.microsoft.com/office/drawing/2014/chart" uri="{C3380CC4-5D6E-409C-BE32-E72D297353CC}">
              <c16:uniqueId val="{00000007-4024-4EEE-8898-D38960C316B4}"/>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Development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1'!$C$95:$C$112</c:f>
              <c:numCache>
                <c:formatCode>0%</c:formatCode>
                <c:ptCount val="18"/>
                <c:pt idx="0">
                  <c:v>0.13235294117647059</c:v>
                </c:pt>
                <c:pt idx="1">
                  <c:v>5.8823529411764705E-2</c:v>
                </c:pt>
                <c:pt idx="2">
                  <c:v>2.9411764705882353E-2</c:v>
                </c:pt>
                <c:pt idx="3">
                  <c:v>8.8235294117647065E-2</c:v>
                </c:pt>
                <c:pt idx="4">
                  <c:v>2.9411764705882353E-2</c:v>
                </c:pt>
                <c:pt idx="5">
                  <c:v>4.4117647058823532E-2</c:v>
                </c:pt>
                <c:pt idx="6">
                  <c:v>1.4705882352941176E-2</c:v>
                </c:pt>
                <c:pt idx="7">
                  <c:v>0</c:v>
                </c:pt>
                <c:pt idx="8">
                  <c:v>0</c:v>
                </c:pt>
                <c:pt idx="9">
                  <c:v>0</c:v>
                </c:pt>
                <c:pt idx="10">
                  <c:v>1.4705882352941176E-2</c:v>
                </c:pt>
                <c:pt idx="12">
                  <c:v>0</c:v>
                </c:pt>
                <c:pt idx="13">
                  <c:v>0</c:v>
                </c:pt>
                <c:pt idx="14">
                  <c:v>0</c:v>
                </c:pt>
                <c:pt idx="15">
                  <c:v>0</c:v>
                </c:pt>
              </c:numCache>
            </c:numRef>
          </c:val>
          <c:extLst>
            <c:ext xmlns:c16="http://schemas.microsoft.com/office/drawing/2014/chart" uri="{C3380CC4-5D6E-409C-BE32-E72D297353CC}">
              <c16:uniqueId val="{00000000-663F-484E-B6E1-6992CFA77D74}"/>
            </c:ext>
          </c:extLst>
        </c:ser>
        <c:ser>
          <c:idx val="1"/>
          <c:order val="1"/>
          <c:tx>
            <c:strRef>
              <c:f>'Table 1'!$D$6</c:f>
              <c:strCache>
                <c:ptCount val="1"/>
                <c:pt idx="0">
                  <c:v>2017</c:v>
                </c:pt>
              </c:strCache>
            </c:strRef>
          </c:tx>
          <c:spPr>
            <a:solidFill>
              <a:schemeClr val="accent2"/>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1'!$D$95:$D$112</c:f>
              <c:numCache>
                <c:formatCode>0%</c:formatCode>
                <c:ptCount val="18"/>
                <c:pt idx="0">
                  <c:v>0.34482758620689657</c:v>
                </c:pt>
                <c:pt idx="1">
                  <c:v>5.1724137931034482E-2</c:v>
                </c:pt>
                <c:pt idx="2">
                  <c:v>3.4482758620689655E-2</c:v>
                </c:pt>
                <c:pt idx="3">
                  <c:v>0</c:v>
                </c:pt>
                <c:pt idx="4">
                  <c:v>0</c:v>
                </c:pt>
                <c:pt idx="5">
                  <c:v>5.1724137931034482E-2</c:v>
                </c:pt>
                <c:pt idx="6">
                  <c:v>1.7241379310344827E-2</c:v>
                </c:pt>
                <c:pt idx="7">
                  <c:v>0</c:v>
                </c:pt>
                <c:pt idx="8">
                  <c:v>1.7241379310344827E-2</c:v>
                </c:pt>
                <c:pt idx="9">
                  <c:v>3.4482758620689655E-2</c:v>
                </c:pt>
                <c:pt idx="10">
                  <c:v>1.7241379310344827E-2</c:v>
                </c:pt>
                <c:pt idx="12">
                  <c:v>0</c:v>
                </c:pt>
                <c:pt idx="13">
                  <c:v>0</c:v>
                </c:pt>
                <c:pt idx="14">
                  <c:v>0</c:v>
                </c:pt>
                <c:pt idx="15">
                  <c:v>0</c:v>
                </c:pt>
              </c:numCache>
            </c:numRef>
          </c:val>
          <c:extLst>
            <c:ext xmlns:c16="http://schemas.microsoft.com/office/drawing/2014/chart" uri="{C3380CC4-5D6E-409C-BE32-E72D297353CC}">
              <c16:uniqueId val="{00000001-663F-484E-B6E1-6992CFA77D74}"/>
            </c:ext>
          </c:extLst>
        </c:ser>
        <c:ser>
          <c:idx val="2"/>
          <c:order val="2"/>
          <c:tx>
            <c:strRef>
              <c:f>'Table 1'!$E$6</c:f>
              <c:strCache>
                <c:ptCount val="1"/>
                <c:pt idx="0">
                  <c:v>2018</c:v>
                </c:pt>
              </c:strCache>
            </c:strRef>
          </c:tx>
          <c:spPr>
            <a:solidFill>
              <a:schemeClr val="accent3"/>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1'!$E$95:$E$112</c:f>
              <c:numCache>
                <c:formatCode>0%</c:formatCode>
                <c:ptCount val="18"/>
                <c:pt idx="0">
                  <c:v>0.32142857142857145</c:v>
                </c:pt>
                <c:pt idx="1">
                  <c:v>0.10714285714285714</c:v>
                </c:pt>
                <c:pt idx="2">
                  <c:v>0.10714285714285714</c:v>
                </c:pt>
                <c:pt idx="3">
                  <c:v>0</c:v>
                </c:pt>
                <c:pt idx="4">
                  <c:v>0</c:v>
                </c:pt>
                <c:pt idx="5">
                  <c:v>1.7857142857142856E-2</c:v>
                </c:pt>
                <c:pt idx="6">
                  <c:v>7.1428571428571425E-2</c:v>
                </c:pt>
                <c:pt idx="7">
                  <c:v>1.7857142857142856E-2</c:v>
                </c:pt>
                <c:pt idx="8">
                  <c:v>0</c:v>
                </c:pt>
                <c:pt idx="9">
                  <c:v>1.7857142857142856E-2</c:v>
                </c:pt>
                <c:pt idx="10">
                  <c:v>1.7857142857142856E-2</c:v>
                </c:pt>
                <c:pt idx="12">
                  <c:v>0</c:v>
                </c:pt>
                <c:pt idx="13">
                  <c:v>0</c:v>
                </c:pt>
                <c:pt idx="14">
                  <c:v>0</c:v>
                </c:pt>
                <c:pt idx="15">
                  <c:v>0</c:v>
                </c:pt>
              </c:numCache>
            </c:numRef>
          </c:val>
          <c:extLst>
            <c:ext xmlns:c16="http://schemas.microsoft.com/office/drawing/2014/chart" uri="{C3380CC4-5D6E-409C-BE32-E72D297353CC}">
              <c16:uniqueId val="{00000002-663F-484E-B6E1-6992CFA77D74}"/>
            </c:ext>
          </c:extLst>
        </c:ser>
        <c:ser>
          <c:idx val="3"/>
          <c:order val="3"/>
          <c:tx>
            <c:strRef>
              <c:f>'Table 1'!$F$6</c:f>
              <c:strCache>
                <c:ptCount val="1"/>
                <c:pt idx="0">
                  <c:v>2019</c:v>
                </c:pt>
              </c:strCache>
            </c:strRef>
          </c:tx>
          <c:spPr>
            <a:solidFill>
              <a:schemeClr val="accent4"/>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1'!$F$95:$F$112</c:f>
              <c:numCache>
                <c:formatCode>0%</c:formatCode>
                <c:ptCount val="18"/>
                <c:pt idx="0">
                  <c:v>0.10416666666666667</c:v>
                </c:pt>
                <c:pt idx="1">
                  <c:v>0.10416666666666667</c:v>
                </c:pt>
                <c:pt idx="2">
                  <c:v>6.25E-2</c:v>
                </c:pt>
                <c:pt idx="3">
                  <c:v>0.125</c:v>
                </c:pt>
                <c:pt idx="4">
                  <c:v>2.0833333333333332E-2</c:v>
                </c:pt>
                <c:pt idx="5">
                  <c:v>4.1666666666666664E-2</c:v>
                </c:pt>
                <c:pt idx="6">
                  <c:v>4.1666666666666664E-2</c:v>
                </c:pt>
                <c:pt idx="7">
                  <c:v>4.1666666666666664E-2</c:v>
                </c:pt>
                <c:pt idx="8">
                  <c:v>2.0833333333333332E-2</c:v>
                </c:pt>
                <c:pt idx="9">
                  <c:v>0</c:v>
                </c:pt>
                <c:pt idx="10">
                  <c:v>0</c:v>
                </c:pt>
                <c:pt idx="11">
                  <c:v>0</c:v>
                </c:pt>
                <c:pt idx="12">
                  <c:v>4.1666666666666664E-2</c:v>
                </c:pt>
                <c:pt idx="13">
                  <c:v>2.0833333333333332E-2</c:v>
                </c:pt>
                <c:pt idx="14">
                  <c:v>0</c:v>
                </c:pt>
                <c:pt idx="15">
                  <c:v>4.1666666666666664E-2</c:v>
                </c:pt>
                <c:pt idx="16">
                  <c:v>0</c:v>
                </c:pt>
                <c:pt idx="17">
                  <c:v>0</c:v>
                </c:pt>
              </c:numCache>
            </c:numRef>
          </c:val>
          <c:extLst>
            <c:ext xmlns:c16="http://schemas.microsoft.com/office/drawing/2014/chart" uri="{C3380CC4-5D6E-409C-BE32-E72D297353CC}">
              <c16:uniqueId val="{00000003-663F-484E-B6E1-6992CFA77D74}"/>
            </c:ext>
          </c:extLst>
        </c:ser>
        <c:ser>
          <c:idx val="4"/>
          <c:order val="4"/>
          <c:tx>
            <c:strRef>
              <c:f>'Table 1'!$G$6</c:f>
              <c:strCache>
                <c:ptCount val="1"/>
                <c:pt idx="0">
                  <c:v>2020</c:v>
                </c:pt>
              </c:strCache>
            </c:strRef>
          </c:tx>
          <c:spPr>
            <a:solidFill>
              <a:schemeClr val="accent5"/>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1'!$G$95:$G$112</c:f>
              <c:numCache>
                <c:formatCode>0%</c:formatCode>
                <c:ptCount val="18"/>
                <c:pt idx="0">
                  <c:v>0.13725490196078433</c:v>
                </c:pt>
                <c:pt idx="1">
                  <c:v>0.15686274509803921</c:v>
                </c:pt>
                <c:pt idx="2">
                  <c:v>5.8823529411764705E-2</c:v>
                </c:pt>
                <c:pt idx="3">
                  <c:v>0.13725490196078433</c:v>
                </c:pt>
                <c:pt idx="4">
                  <c:v>3.9215686274509803E-2</c:v>
                </c:pt>
                <c:pt idx="5">
                  <c:v>1.9607843137254902E-2</c:v>
                </c:pt>
                <c:pt idx="6">
                  <c:v>7.8431372549019607E-2</c:v>
                </c:pt>
                <c:pt idx="7">
                  <c:v>3.9215686274509803E-2</c:v>
                </c:pt>
                <c:pt idx="8">
                  <c:v>9.8039215686274508E-2</c:v>
                </c:pt>
                <c:pt idx="9">
                  <c:v>1.9607843137254902E-2</c:v>
                </c:pt>
                <c:pt idx="10">
                  <c:v>3.9215686274509803E-2</c:v>
                </c:pt>
                <c:pt idx="11">
                  <c:v>0</c:v>
                </c:pt>
                <c:pt idx="12">
                  <c:v>5.8823529411764705E-2</c:v>
                </c:pt>
                <c:pt idx="13">
                  <c:v>0</c:v>
                </c:pt>
                <c:pt idx="14">
                  <c:v>1.9607843137254902E-2</c:v>
                </c:pt>
                <c:pt idx="15">
                  <c:v>0</c:v>
                </c:pt>
                <c:pt idx="16">
                  <c:v>0</c:v>
                </c:pt>
                <c:pt idx="17">
                  <c:v>0</c:v>
                </c:pt>
              </c:numCache>
            </c:numRef>
          </c:val>
          <c:extLst>
            <c:ext xmlns:c16="http://schemas.microsoft.com/office/drawing/2014/chart" uri="{C3380CC4-5D6E-409C-BE32-E72D297353CC}">
              <c16:uniqueId val="{00000004-663F-484E-B6E1-6992CFA77D74}"/>
            </c:ext>
          </c:extLst>
        </c:ser>
        <c:ser>
          <c:idx val="5"/>
          <c:order val="5"/>
          <c:tx>
            <c:strRef>
              <c:f>'Table 1'!$H$6</c:f>
              <c:strCache>
                <c:ptCount val="1"/>
                <c:pt idx="0">
                  <c:v>2021</c:v>
                </c:pt>
              </c:strCache>
            </c:strRef>
          </c:tx>
          <c:spPr>
            <a:solidFill>
              <a:schemeClr val="accent6"/>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1'!$H$95:$H$112</c:f>
              <c:numCache>
                <c:formatCode>0%</c:formatCode>
                <c:ptCount val="18"/>
                <c:pt idx="0">
                  <c:v>0.22580645161290322</c:v>
                </c:pt>
                <c:pt idx="1">
                  <c:v>0.19354838709677419</c:v>
                </c:pt>
                <c:pt idx="2">
                  <c:v>9.6774193548387094E-2</c:v>
                </c:pt>
                <c:pt idx="3">
                  <c:v>0.12903225806451613</c:v>
                </c:pt>
                <c:pt idx="4">
                  <c:v>6.4516129032258063E-2</c:v>
                </c:pt>
                <c:pt idx="5">
                  <c:v>9.6774193548387094E-2</c:v>
                </c:pt>
                <c:pt idx="6">
                  <c:v>3.2258064516129031E-2</c:v>
                </c:pt>
                <c:pt idx="7">
                  <c:v>9.6774193548387094E-2</c:v>
                </c:pt>
                <c:pt idx="8">
                  <c:v>9.6774193548387094E-2</c:v>
                </c:pt>
                <c:pt idx="9">
                  <c:v>3.2258064516129031E-2</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663F-484E-B6E1-6992CFA77D74}"/>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1'!$I$95:$I$112</c:f>
              <c:numCache>
                <c:formatCode>0%</c:formatCode>
                <c:ptCount val="18"/>
                <c:pt idx="0">
                  <c:v>0.16666666666666666</c:v>
                </c:pt>
                <c:pt idx="1">
                  <c:v>0.14285714285714285</c:v>
                </c:pt>
                <c:pt idx="2">
                  <c:v>0.11904761904761904</c:v>
                </c:pt>
                <c:pt idx="3">
                  <c:v>0.11904761904761904</c:v>
                </c:pt>
                <c:pt idx="4">
                  <c:v>0.11904761904761904</c:v>
                </c:pt>
                <c:pt idx="5">
                  <c:v>9.5238095238095233E-2</c:v>
                </c:pt>
                <c:pt idx="6">
                  <c:v>9.5238095238095233E-2</c:v>
                </c:pt>
                <c:pt idx="7">
                  <c:v>9.5238095238095233E-2</c:v>
                </c:pt>
                <c:pt idx="8">
                  <c:v>7.1428571428571425E-2</c:v>
                </c:pt>
                <c:pt idx="9">
                  <c:v>4.7619047619047616E-2</c:v>
                </c:pt>
                <c:pt idx="10">
                  <c:v>4.7619047619047616E-2</c:v>
                </c:pt>
                <c:pt idx="11">
                  <c:v>4.7619047619047616E-2</c:v>
                </c:pt>
                <c:pt idx="12">
                  <c:v>4.7619047619047616E-2</c:v>
                </c:pt>
                <c:pt idx="13">
                  <c:v>4.7619047619047616E-2</c:v>
                </c:pt>
                <c:pt idx="14">
                  <c:v>2.3809523809523808E-2</c:v>
                </c:pt>
                <c:pt idx="15">
                  <c:v>2.3809523809523808E-2</c:v>
                </c:pt>
                <c:pt idx="16">
                  <c:v>0</c:v>
                </c:pt>
                <c:pt idx="17">
                  <c:v>0</c:v>
                </c:pt>
              </c:numCache>
            </c:numRef>
          </c:val>
          <c:extLst>
            <c:ext xmlns:c16="http://schemas.microsoft.com/office/drawing/2014/chart" uri="{C3380CC4-5D6E-409C-BE32-E72D297353CC}">
              <c16:uniqueId val="{00000006-663F-484E-B6E1-6992CFA77D74}"/>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1'!$B$95:$B$112</c:f>
              <c:strCache>
                <c:ptCount val="18"/>
                <c:pt idx="0">
                  <c:v>UK</c:v>
                </c:pt>
                <c:pt idx="1">
                  <c:v>Germany</c:v>
                </c:pt>
                <c:pt idx="2">
                  <c:v>Finland</c:v>
                </c:pt>
                <c:pt idx="3">
                  <c:v>France</c:v>
                </c:pt>
                <c:pt idx="4">
                  <c:v>Switzerland</c:v>
                </c:pt>
                <c:pt idx="5">
                  <c:v>Denmark</c:v>
                </c:pt>
                <c:pt idx="6">
                  <c:v>Netherlands</c:v>
                </c:pt>
                <c:pt idx="7">
                  <c:v>Spain</c:v>
                </c:pt>
                <c:pt idx="8">
                  <c:v>Ireland</c:v>
                </c:pt>
                <c:pt idx="9">
                  <c:v>Austria</c:v>
                </c:pt>
                <c:pt idx="10">
                  <c:v>Belgium</c:v>
                </c:pt>
                <c:pt idx="11">
                  <c:v>Core CEE</c:v>
                </c:pt>
                <c:pt idx="12">
                  <c:v>Italy</c:v>
                </c:pt>
                <c:pt idx="13">
                  <c:v>Norway</c:v>
                </c:pt>
                <c:pt idx="14">
                  <c:v>Luxembourg</c:v>
                </c:pt>
                <c:pt idx="15">
                  <c:v>Portugal</c:v>
                </c:pt>
                <c:pt idx="16">
                  <c:v>Fringe CEE</c:v>
                </c:pt>
                <c:pt idx="17">
                  <c:v>Greece</c:v>
                </c:pt>
              </c:strCache>
            </c:strRef>
          </c:cat>
          <c:val>
            <c:numRef>
              <c:f>'Table 1'!$J$95:$J$112</c:f>
              <c:numCache>
                <c:formatCode>0%</c:formatCode>
                <c:ptCount val="18"/>
                <c:pt idx="0">
                  <c:v>0.20464339795985137</c:v>
                </c:pt>
                <c:pt idx="1">
                  <c:v>0.11644649517203989</c:v>
                </c:pt>
                <c:pt idx="2">
                  <c:v>7.2597531782457134E-2</c:v>
                </c:pt>
                <c:pt idx="3">
                  <c:v>8.5510010455795218E-2</c:v>
                </c:pt>
                <c:pt idx="4">
                  <c:v>3.9003504627657511E-2</c:v>
                </c:pt>
                <c:pt idx="5">
                  <c:v>5.2426532348200681E-2</c:v>
                </c:pt>
                <c:pt idx="6">
                  <c:v>5.0138576008823994E-2</c:v>
                </c:pt>
                <c:pt idx="7">
                  <c:v>4.1535969226400238E-2</c:v>
                </c:pt>
                <c:pt idx="8">
                  <c:v>4.3473813329558741E-2</c:v>
                </c:pt>
                <c:pt idx="9">
                  <c:v>2.1689265250037722E-2</c:v>
                </c:pt>
                <c:pt idx="10">
                  <c:v>1.9519876916283756E-2</c:v>
                </c:pt>
                <c:pt idx="12">
                  <c:v>2.1158463385354143E-2</c:v>
                </c:pt>
                <c:pt idx="13">
                  <c:v>9.7789115646258491E-3</c:v>
                </c:pt>
                <c:pt idx="14">
                  <c:v>6.2024809923969587E-3</c:v>
                </c:pt>
                <c:pt idx="15">
                  <c:v>9.3537414965986377E-3</c:v>
                </c:pt>
              </c:numCache>
            </c:numRef>
          </c:val>
          <c:extLst>
            <c:ext xmlns:c16="http://schemas.microsoft.com/office/drawing/2014/chart" uri="{C3380CC4-5D6E-409C-BE32-E72D297353CC}">
              <c16:uniqueId val="{00000007-663F-484E-B6E1-6992CFA77D74}"/>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Student</a:t>
            </a:r>
            <a:r>
              <a:rPr lang="en-US" baseline="0">
                <a:latin typeface="+mj-lt"/>
              </a:rPr>
              <a:t> Accomodation</a:t>
            </a:r>
            <a:endParaRPr lang="en-US">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1'!$C$117:$C$134</c:f>
              <c:numCache>
                <c:formatCode>0%</c:formatCode>
                <c:ptCount val="18"/>
                <c:pt idx="0">
                  <c:v>1.4705882352941176E-2</c:v>
                </c:pt>
                <c:pt idx="1">
                  <c:v>0</c:v>
                </c:pt>
                <c:pt idx="2">
                  <c:v>0.11764705882352941</c:v>
                </c:pt>
                <c:pt idx="3">
                  <c:v>0</c:v>
                </c:pt>
                <c:pt idx="4">
                  <c:v>0</c:v>
                </c:pt>
                <c:pt idx="5">
                  <c:v>2.9411764705882353E-2</c:v>
                </c:pt>
                <c:pt idx="6">
                  <c:v>0</c:v>
                </c:pt>
                <c:pt idx="7">
                  <c:v>1.4705882352941176E-2</c:v>
                </c:pt>
                <c:pt idx="8">
                  <c:v>0</c:v>
                </c:pt>
                <c:pt idx="9">
                  <c:v>0</c:v>
                </c:pt>
                <c:pt idx="10">
                  <c:v>1.4705882352941176E-2</c:v>
                </c:pt>
                <c:pt idx="12">
                  <c:v>1.4705882352941176E-2</c:v>
                </c:pt>
                <c:pt idx="13">
                  <c:v>0</c:v>
                </c:pt>
                <c:pt idx="16">
                  <c:v>0</c:v>
                </c:pt>
                <c:pt idx="17">
                  <c:v>0</c:v>
                </c:pt>
              </c:numCache>
            </c:numRef>
          </c:val>
          <c:extLst>
            <c:ext xmlns:c16="http://schemas.microsoft.com/office/drawing/2014/chart" uri="{C3380CC4-5D6E-409C-BE32-E72D297353CC}">
              <c16:uniqueId val="{00000000-126D-4C9F-8EA7-6BC6560410D6}"/>
            </c:ext>
          </c:extLst>
        </c:ser>
        <c:ser>
          <c:idx val="1"/>
          <c:order val="1"/>
          <c:tx>
            <c:strRef>
              <c:f>'Table 1'!$D$6</c:f>
              <c:strCache>
                <c:ptCount val="1"/>
                <c:pt idx="0">
                  <c:v>2017</c:v>
                </c:pt>
              </c:strCache>
            </c:strRef>
          </c:tx>
          <c:spPr>
            <a:solidFill>
              <a:schemeClr val="accent2"/>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1'!$D$117:$D$134</c:f>
              <c:numCache>
                <c:formatCode>0%</c:formatCode>
                <c:ptCount val="18"/>
                <c:pt idx="0">
                  <c:v>6.8965517241379309E-2</c:v>
                </c:pt>
                <c:pt idx="1">
                  <c:v>0</c:v>
                </c:pt>
                <c:pt idx="2">
                  <c:v>0.2413793103448276</c:v>
                </c:pt>
                <c:pt idx="3">
                  <c:v>0</c:v>
                </c:pt>
                <c:pt idx="4">
                  <c:v>1.7241379310344827E-2</c:v>
                </c:pt>
                <c:pt idx="5">
                  <c:v>5.1724137931034482E-2</c:v>
                </c:pt>
                <c:pt idx="6">
                  <c:v>1.7241379310344827E-2</c:v>
                </c:pt>
                <c:pt idx="7">
                  <c:v>1.7241379310344827E-2</c:v>
                </c:pt>
                <c:pt idx="8">
                  <c:v>0</c:v>
                </c:pt>
                <c:pt idx="9">
                  <c:v>3.4482758620689655E-2</c:v>
                </c:pt>
                <c:pt idx="10">
                  <c:v>1.7241379310344827E-2</c:v>
                </c:pt>
                <c:pt idx="12">
                  <c:v>5.1724137931034482E-2</c:v>
                </c:pt>
                <c:pt idx="13">
                  <c:v>5.1724137931034482E-2</c:v>
                </c:pt>
                <c:pt idx="16">
                  <c:v>0</c:v>
                </c:pt>
                <c:pt idx="17">
                  <c:v>0</c:v>
                </c:pt>
              </c:numCache>
            </c:numRef>
          </c:val>
          <c:extLst>
            <c:ext xmlns:c16="http://schemas.microsoft.com/office/drawing/2014/chart" uri="{C3380CC4-5D6E-409C-BE32-E72D297353CC}">
              <c16:uniqueId val="{00000001-126D-4C9F-8EA7-6BC6560410D6}"/>
            </c:ext>
          </c:extLst>
        </c:ser>
        <c:ser>
          <c:idx val="2"/>
          <c:order val="2"/>
          <c:tx>
            <c:strRef>
              <c:f>'Table 1'!$E$6</c:f>
              <c:strCache>
                <c:ptCount val="1"/>
                <c:pt idx="0">
                  <c:v>2018</c:v>
                </c:pt>
              </c:strCache>
            </c:strRef>
          </c:tx>
          <c:spPr>
            <a:solidFill>
              <a:schemeClr val="accent3"/>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1'!$E$117:$E$134</c:f>
              <c:numCache>
                <c:formatCode>0%</c:formatCode>
                <c:ptCount val="18"/>
                <c:pt idx="0">
                  <c:v>7.1428571428571425E-2</c:v>
                </c:pt>
                <c:pt idx="1">
                  <c:v>0</c:v>
                </c:pt>
                <c:pt idx="2">
                  <c:v>0.10714285714285714</c:v>
                </c:pt>
                <c:pt idx="3">
                  <c:v>5.3571428571428568E-2</c:v>
                </c:pt>
                <c:pt idx="4">
                  <c:v>3.5714285714285712E-2</c:v>
                </c:pt>
                <c:pt idx="5">
                  <c:v>1.7857142857142856E-2</c:v>
                </c:pt>
                <c:pt idx="6">
                  <c:v>3.5714285714285712E-2</c:v>
                </c:pt>
                <c:pt idx="7">
                  <c:v>0</c:v>
                </c:pt>
                <c:pt idx="8">
                  <c:v>0</c:v>
                </c:pt>
                <c:pt idx="9">
                  <c:v>0</c:v>
                </c:pt>
                <c:pt idx="10">
                  <c:v>1.7857142857142856E-2</c:v>
                </c:pt>
                <c:pt idx="12">
                  <c:v>1.7857142857142856E-2</c:v>
                </c:pt>
                <c:pt idx="13">
                  <c:v>3.5714285714285712E-2</c:v>
                </c:pt>
                <c:pt idx="16">
                  <c:v>0</c:v>
                </c:pt>
                <c:pt idx="17">
                  <c:v>0</c:v>
                </c:pt>
              </c:numCache>
            </c:numRef>
          </c:val>
          <c:extLst>
            <c:ext xmlns:c16="http://schemas.microsoft.com/office/drawing/2014/chart" uri="{C3380CC4-5D6E-409C-BE32-E72D297353CC}">
              <c16:uniqueId val="{00000002-126D-4C9F-8EA7-6BC6560410D6}"/>
            </c:ext>
          </c:extLst>
        </c:ser>
        <c:ser>
          <c:idx val="3"/>
          <c:order val="3"/>
          <c:tx>
            <c:strRef>
              <c:f>'Table 1'!$F$6</c:f>
              <c:strCache>
                <c:ptCount val="1"/>
                <c:pt idx="0">
                  <c:v>2019</c:v>
                </c:pt>
              </c:strCache>
            </c:strRef>
          </c:tx>
          <c:spPr>
            <a:solidFill>
              <a:schemeClr val="accent4"/>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1'!$F$117:$F$134</c:f>
              <c:numCache>
                <c:formatCode>0%</c:formatCode>
                <c:ptCount val="18"/>
                <c:pt idx="0">
                  <c:v>6.25E-2</c:v>
                </c:pt>
                <c:pt idx="1">
                  <c:v>6.25E-2</c:v>
                </c:pt>
                <c:pt idx="2">
                  <c:v>0.1875</c:v>
                </c:pt>
                <c:pt idx="3">
                  <c:v>6.25E-2</c:v>
                </c:pt>
                <c:pt idx="4">
                  <c:v>6.25E-2</c:v>
                </c:pt>
                <c:pt idx="5">
                  <c:v>4.1666666666666664E-2</c:v>
                </c:pt>
                <c:pt idx="6">
                  <c:v>6.25E-2</c:v>
                </c:pt>
                <c:pt idx="7">
                  <c:v>4.1666666666666664E-2</c:v>
                </c:pt>
                <c:pt idx="8">
                  <c:v>2.0833333333333332E-2</c:v>
                </c:pt>
                <c:pt idx="9">
                  <c:v>4.1666666666666664E-2</c:v>
                </c:pt>
                <c:pt idx="10">
                  <c:v>0</c:v>
                </c:pt>
                <c:pt idx="11">
                  <c:v>0</c:v>
                </c:pt>
                <c:pt idx="12">
                  <c:v>6.25E-2</c:v>
                </c:pt>
                <c:pt idx="13">
                  <c:v>4.1666666666666664E-2</c:v>
                </c:pt>
                <c:pt idx="14">
                  <c:v>0</c:v>
                </c:pt>
                <c:pt idx="15">
                  <c:v>0</c:v>
                </c:pt>
                <c:pt idx="16">
                  <c:v>2.0833333333333332E-2</c:v>
                </c:pt>
                <c:pt idx="17">
                  <c:v>6.25E-2</c:v>
                </c:pt>
              </c:numCache>
            </c:numRef>
          </c:val>
          <c:extLst>
            <c:ext xmlns:c16="http://schemas.microsoft.com/office/drawing/2014/chart" uri="{C3380CC4-5D6E-409C-BE32-E72D297353CC}">
              <c16:uniqueId val="{00000003-126D-4C9F-8EA7-6BC6560410D6}"/>
            </c:ext>
          </c:extLst>
        </c:ser>
        <c:ser>
          <c:idx val="4"/>
          <c:order val="4"/>
          <c:tx>
            <c:strRef>
              <c:f>'Table 1'!$G$6</c:f>
              <c:strCache>
                <c:ptCount val="1"/>
                <c:pt idx="0">
                  <c:v>2020</c:v>
                </c:pt>
              </c:strCache>
            </c:strRef>
          </c:tx>
          <c:spPr>
            <a:solidFill>
              <a:schemeClr val="accent5"/>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1'!$G$117:$G$134</c:f>
              <c:numCache>
                <c:formatCode>0%</c:formatCode>
                <c:ptCount val="18"/>
                <c:pt idx="0">
                  <c:v>7.8431372549019607E-2</c:v>
                </c:pt>
                <c:pt idx="1">
                  <c:v>0.11764705882352941</c:v>
                </c:pt>
                <c:pt idx="2">
                  <c:v>7.8431372549019607E-2</c:v>
                </c:pt>
                <c:pt idx="3">
                  <c:v>3.9215686274509803E-2</c:v>
                </c:pt>
                <c:pt idx="4">
                  <c:v>1.9607843137254902E-2</c:v>
                </c:pt>
                <c:pt idx="5">
                  <c:v>7.8431372549019607E-2</c:v>
                </c:pt>
                <c:pt idx="6">
                  <c:v>1.9607843137254902E-2</c:v>
                </c:pt>
                <c:pt idx="7">
                  <c:v>1.9607843137254902E-2</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126D-4C9F-8EA7-6BC6560410D6}"/>
            </c:ext>
          </c:extLst>
        </c:ser>
        <c:ser>
          <c:idx val="5"/>
          <c:order val="5"/>
          <c:tx>
            <c:strRef>
              <c:f>'Table 1'!$H$6</c:f>
              <c:strCache>
                <c:ptCount val="1"/>
                <c:pt idx="0">
                  <c:v>2021</c:v>
                </c:pt>
              </c:strCache>
            </c:strRef>
          </c:tx>
          <c:spPr>
            <a:solidFill>
              <a:schemeClr val="accent6"/>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1'!$H$117:$H$134</c:f>
              <c:numCache>
                <c:formatCode>0%</c:formatCode>
                <c:ptCount val="18"/>
                <c:pt idx="0">
                  <c:v>6.4516129032258063E-2</c:v>
                </c:pt>
                <c:pt idx="1">
                  <c:v>6.4516129032258063E-2</c:v>
                </c:pt>
                <c:pt idx="2">
                  <c:v>0.12903225806451613</c:v>
                </c:pt>
                <c:pt idx="3">
                  <c:v>6.4516129032258063E-2</c:v>
                </c:pt>
                <c:pt idx="4">
                  <c:v>3.2258064516129031E-2</c:v>
                </c:pt>
                <c:pt idx="5">
                  <c:v>3.2258064516129031E-2</c:v>
                </c:pt>
                <c:pt idx="6">
                  <c:v>6.4516129032258063E-2</c:v>
                </c:pt>
                <c:pt idx="7">
                  <c:v>3.2258064516129031E-2</c:v>
                </c:pt>
                <c:pt idx="8">
                  <c:v>3.2258064516129031E-2</c:v>
                </c:pt>
                <c:pt idx="9">
                  <c:v>0</c:v>
                </c:pt>
                <c:pt idx="10">
                  <c:v>0</c:v>
                </c:pt>
                <c:pt idx="11">
                  <c:v>0</c:v>
                </c:pt>
                <c:pt idx="12">
                  <c:v>6.4516129032258063E-2</c:v>
                </c:pt>
                <c:pt idx="13">
                  <c:v>3.2258064516129031E-2</c:v>
                </c:pt>
                <c:pt idx="14">
                  <c:v>0</c:v>
                </c:pt>
                <c:pt idx="15">
                  <c:v>0</c:v>
                </c:pt>
                <c:pt idx="16">
                  <c:v>0</c:v>
                </c:pt>
                <c:pt idx="17">
                  <c:v>0</c:v>
                </c:pt>
              </c:numCache>
            </c:numRef>
          </c:val>
          <c:extLst>
            <c:ext xmlns:c16="http://schemas.microsoft.com/office/drawing/2014/chart" uri="{C3380CC4-5D6E-409C-BE32-E72D297353CC}">
              <c16:uniqueId val="{00000005-126D-4C9F-8EA7-6BC6560410D6}"/>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1'!$I$117:$I$134</c:f>
              <c:numCache>
                <c:formatCode>0%</c:formatCode>
                <c:ptCount val="18"/>
                <c:pt idx="0">
                  <c:v>0.11904761904761904</c:v>
                </c:pt>
                <c:pt idx="1">
                  <c:v>9.5238095238095233E-2</c:v>
                </c:pt>
                <c:pt idx="2">
                  <c:v>9.5238095238095233E-2</c:v>
                </c:pt>
                <c:pt idx="3">
                  <c:v>4.7619047619047616E-2</c:v>
                </c:pt>
                <c:pt idx="4">
                  <c:v>4.7619047619047616E-2</c:v>
                </c:pt>
                <c:pt idx="5">
                  <c:v>4.7619047619047616E-2</c:v>
                </c:pt>
                <c:pt idx="6">
                  <c:v>4.7619047619047616E-2</c:v>
                </c:pt>
                <c:pt idx="7">
                  <c:v>4.7619047619047616E-2</c:v>
                </c:pt>
                <c:pt idx="8">
                  <c:v>2.3809523809523808E-2</c:v>
                </c:pt>
                <c:pt idx="9">
                  <c:v>2.3809523809523808E-2</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126D-4C9F-8EA7-6BC6560410D6}"/>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1'!$B$117:$B$134</c:f>
              <c:strCache>
                <c:ptCount val="18"/>
                <c:pt idx="0">
                  <c:v>Germany</c:v>
                </c:pt>
                <c:pt idx="1">
                  <c:v>France</c:v>
                </c:pt>
                <c:pt idx="2">
                  <c:v>UK</c:v>
                </c:pt>
                <c:pt idx="3">
                  <c:v>Ireland</c:v>
                </c:pt>
                <c:pt idx="4">
                  <c:v>Italy</c:v>
                </c:pt>
                <c:pt idx="5">
                  <c:v>Netherlands</c:v>
                </c:pt>
                <c:pt idx="6">
                  <c:v>Spain</c:v>
                </c:pt>
                <c:pt idx="7">
                  <c:v>Switzerland</c:v>
                </c:pt>
                <c:pt idx="8">
                  <c:v>Austria</c:v>
                </c:pt>
                <c:pt idx="9">
                  <c:v>Norway</c:v>
                </c:pt>
                <c:pt idx="10">
                  <c:v>Belgium</c:v>
                </c:pt>
                <c:pt idx="11">
                  <c:v>Core CEE</c:v>
                </c:pt>
                <c:pt idx="12">
                  <c:v>Denmark</c:v>
                </c:pt>
                <c:pt idx="13">
                  <c:v>Finland</c:v>
                </c:pt>
                <c:pt idx="14">
                  <c:v>Fringe CEE</c:v>
                </c:pt>
                <c:pt idx="15">
                  <c:v>Greece</c:v>
                </c:pt>
                <c:pt idx="16">
                  <c:v>Luxembourg</c:v>
                </c:pt>
                <c:pt idx="17">
                  <c:v>Portugal</c:v>
                </c:pt>
              </c:strCache>
            </c:strRef>
          </c:cat>
          <c:val>
            <c:numRef>
              <c:f>'Table 1'!$J$117:$J$134</c:f>
              <c:numCache>
                <c:formatCode>0%</c:formatCode>
                <c:ptCount val="18"/>
                <c:pt idx="0">
                  <c:v>6.8513584521684087E-2</c:v>
                </c:pt>
                <c:pt idx="1">
                  <c:v>4.8557326156268954E-2</c:v>
                </c:pt>
                <c:pt idx="2">
                  <c:v>0.13662442173754932</c:v>
                </c:pt>
                <c:pt idx="3">
                  <c:v>3.8203184499606295E-2</c:v>
                </c:pt>
                <c:pt idx="4">
                  <c:v>3.07058028995803E-2</c:v>
                </c:pt>
                <c:pt idx="5">
                  <c:v>4.2709742406417513E-2</c:v>
                </c:pt>
                <c:pt idx="6">
                  <c:v>3.5314097830455873E-2</c:v>
                </c:pt>
                <c:pt idx="7">
                  <c:v>2.4728411943197748E-2</c:v>
                </c:pt>
                <c:pt idx="8">
                  <c:v>1.0985845951283739E-2</c:v>
                </c:pt>
                <c:pt idx="9">
                  <c:v>1.4279849870982877E-2</c:v>
                </c:pt>
                <c:pt idx="10">
                  <c:v>7.1149149314898366E-3</c:v>
                </c:pt>
                <c:pt idx="12">
                  <c:v>3.0186184596196652E-2</c:v>
                </c:pt>
                <c:pt idx="13">
                  <c:v>2.3051879261159414E-2</c:v>
                </c:pt>
                <c:pt idx="16">
                  <c:v>2.976190476190476E-3</c:v>
                </c:pt>
                <c:pt idx="17">
                  <c:v>8.9285714285714281E-3</c:v>
                </c:pt>
              </c:numCache>
            </c:numRef>
          </c:val>
          <c:extLst>
            <c:ext xmlns:c16="http://schemas.microsoft.com/office/drawing/2014/chart" uri="{C3380CC4-5D6E-409C-BE32-E72D297353CC}">
              <c16:uniqueId val="{00000007-126D-4C9F-8EA7-6BC6560410D6}"/>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'Figure(3)'!$C$1:$D$1</c:f>
          <c:strCache>
            <c:ptCount val="2"/>
            <c:pt idx="0">
              <c:v>Figure(3)</c:v>
            </c:pt>
            <c:pt idx="1">
              <c:v>Sample composition by investor size, by number of respondents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25046827525129084"/>
          <c:y val="0.27831424761340307"/>
          <c:w val="0.49906344949741827"/>
          <c:h val="0.64424335645257258"/>
        </c:manualLayout>
      </c:layout>
      <c:doughnutChart>
        <c:varyColors val="1"/>
        <c:ser>
          <c:idx val="1"/>
          <c:order val="0"/>
          <c:tx>
            <c:strRef>
              <c:f>'Figure(3)'!$C$5</c:f>
              <c:strCache>
                <c:ptCount val="1"/>
                <c:pt idx="0">
                  <c:v>By number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B1-419A-BD6E-9F43E64C05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B1-419A-BD6E-9F43E64C05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B1-419A-BD6E-9F43E64C05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B1-419A-BD6E-9F43E64C05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'Figure(3)'!$D$6:$G$6</c:f>
              <c:strCache>
                <c:ptCount val="4"/>
                <c:pt idx="0">
                  <c:v>Small</c:v>
                </c:pt>
                <c:pt idx="1">
                  <c:v>Medium</c:v>
                </c:pt>
                <c:pt idx="2">
                  <c:v>Large</c:v>
                </c:pt>
                <c:pt idx="3">
                  <c:v>Very large</c:v>
                </c:pt>
              </c:strCache>
            </c:strRef>
          </c:cat>
          <c:val>
            <c:numRef>
              <c:f>'Figure(3)'!$D$21:$G$21</c:f>
              <c:numCache>
                <c:formatCode>General</c:formatCode>
                <c:ptCount val="4"/>
                <c:pt idx="0">
                  <c:v>22</c:v>
                </c:pt>
                <c:pt idx="1">
                  <c:v>30</c:v>
                </c:pt>
                <c:pt idx="2">
                  <c:v>17</c:v>
                </c:pt>
                <c:pt idx="3">
                  <c:v>21</c:v>
                </c:pt>
              </c:numCache>
            </c:numRef>
          </c:val>
          <c:extLst>
            <c:ext xmlns:c16="http://schemas.microsoft.com/office/drawing/2014/chart" uri="{C3380CC4-5D6E-409C-BE32-E72D297353CC}">
              <c16:uniqueId val="{00000008-1DB1-419A-BD6E-9F43E64C053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28520217411622556"/>
          <c:y val="0.19666899505394098"/>
          <c:w val="0.47138433009289199"/>
          <c:h val="4.893480388636038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Healthcare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1'!$C$139:$C$156</c:f>
              <c:numCache>
                <c:formatCode>0%</c:formatCode>
                <c:ptCount val="18"/>
                <c:pt idx="0">
                  <c:v>2.9411764705882353E-2</c:v>
                </c:pt>
                <c:pt idx="1">
                  <c:v>4.4117647058823532E-2</c:v>
                </c:pt>
                <c:pt idx="2">
                  <c:v>1.4705882352941176E-2</c:v>
                </c:pt>
                <c:pt idx="3">
                  <c:v>1.4705882352941176E-2</c:v>
                </c:pt>
                <c:pt idx="4">
                  <c:v>0</c:v>
                </c:pt>
                <c:pt idx="5">
                  <c:v>5.8823529411764705E-2</c:v>
                </c:pt>
                <c:pt idx="6">
                  <c:v>2.9411764705882353E-2</c:v>
                </c:pt>
                <c:pt idx="7">
                  <c:v>2.9411764705882353E-2</c:v>
                </c:pt>
                <c:pt idx="8">
                  <c:v>1.4705882352941176E-2</c:v>
                </c:pt>
                <c:pt idx="9">
                  <c:v>1.4705882352941176E-2</c:v>
                </c:pt>
                <c:pt idx="10">
                  <c:v>0</c:v>
                </c:pt>
                <c:pt idx="11">
                  <c:v>0</c:v>
                </c:pt>
                <c:pt idx="12">
                  <c:v>0</c:v>
                </c:pt>
                <c:pt idx="16">
                  <c:v>0</c:v>
                </c:pt>
                <c:pt idx="17">
                  <c:v>0</c:v>
                </c:pt>
              </c:numCache>
            </c:numRef>
          </c:val>
          <c:extLst>
            <c:ext xmlns:c16="http://schemas.microsoft.com/office/drawing/2014/chart" uri="{C3380CC4-5D6E-409C-BE32-E72D297353CC}">
              <c16:uniqueId val="{00000000-2796-42CF-B3A0-7C1B299E169D}"/>
            </c:ext>
          </c:extLst>
        </c:ser>
        <c:ser>
          <c:idx val="1"/>
          <c:order val="1"/>
          <c:tx>
            <c:strRef>
              <c:f>'Table 1'!$D$6</c:f>
              <c:strCache>
                <c:ptCount val="1"/>
                <c:pt idx="0">
                  <c:v>2017</c:v>
                </c:pt>
              </c:strCache>
            </c:strRef>
          </c:tx>
          <c:spPr>
            <a:solidFill>
              <a:schemeClr val="accent2"/>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1'!$D$139:$D$156</c:f>
              <c:numCache>
                <c:formatCode>0%</c:formatCode>
                <c:ptCount val="18"/>
                <c:pt idx="0">
                  <c:v>5.1724137931034482E-2</c:v>
                </c:pt>
                <c:pt idx="1">
                  <c:v>5.1724137931034482E-2</c:v>
                </c:pt>
                <c:pt idx="2">
                  <c:v>6.8965517241379309E-2</c:v>
                </c:pt>
                <c:pt idx="3">
                  <c:v>0</c:v>
                </c:pt>
                <c:pt idx="4">
                  <c:v>1.7241379310344827E-2</c:v>
                </c:pt>
                <c:pt idx="5">
                  <c:v>8.6206896551724144E-2</c:v>
                </c:pt>
                <c:pt idx="6">
                  <c:v>3.4482758620689655E-2</c:v>
                </c:pt>
                <c:pt idx="7">
                  <c:v>5.1724137931034482E-2</c:v>
                </c:pt>
                <c:pt idx="8">
                  <c:v>3.4482758620689655E-2</c:v>
                </c:pt>
                <c:pt idx="9">
                  <c:v>0</c:v>
                </c:pt>
                <c:pt idx="10">
                  <c:v>0</c:v>
                </c:pt>
                <c:pt idx="11">
                  <c:v>3.4482758620689655E-2</c:v>
                </c:pt>
                <c:pt idx="12">
                  <c:v>0</c:v>
                </c:pt>
                <c:pt idx="16">
                  <c:v>0</c:v>
                </c:pt>
                <c:pt idx="17">
                  <c:v>0</c:v>
                </c:pt>
              </c:numCache>
            </c:numRef>
          </c:val>
          <c:extLst>
            <c:ext xmlns:c16="http://schemas.microsoft.com/office/drawing/2014/chart" uri="{C3380CC4-5D6E-409C-BE32-E72D297353CC}">
              <c16:uniqueId val="{00000001-2796-42CF-B3A0-7C1B299E169D}"/>
            </c:ext>
          </c:extLst>
        </c:ser>
        <c:ser>
          <c:idx val="2"/>
          <c:order val="2"/>
          <c:tx>
            <c:strRef>
              <c:f>'Table 1'!$E$6</c:f>
              <c:strCache>
                <c:ptCount val="1"/>
                <c:pt idx="0">
                  <c:v>2018</c:v>
                </c:pt>
              </c:strCache>
            </c:strRef>
          </c:tx>
          <c:spPr>
            <a:solidFill>
              <a:schemeClr val="accent3"/>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1'!$E$139:$E$156</c:f>
              <c:numCache>
                <c:formatCode>0%</c:formatCode>
                <c:ptCount val="18"/>
                <c:pt idx="0">
                  <c:v>3.5714285714285712E-2</c:v>
                </c:pt>
                <c:pt idx="1">
                  <c:v>0</c:v>
                </c:pt>
                <c:pt idx="2">
                  <c:v>5.3571428571428568E-2</c:v>
                </c:pt>
                <c:pt idx="3">
                  <c:v>0</c:v>
                </c:pt>
                <c:pt idx="4">
                  <c:v>1.7857142857142856E-2</c:v>
                </c:pt>
                <c:pt idx="5">
                  <c:v>3.5714285714285712E-2</c:v>
                </c:pt>
                <c:pt idx="6">
                  <c:v>1.7857142857142856E-2</c:v>
                </c:pt>
                <c:pt idx="7">
                  <c:v>3.5714285714285712E-2</c:v>
                </c:pt>
                <c:pt idx="8">
                  <c:v>0</c:v>
                </c:pt>
                <c:pt idx="9">
                  <c:v>0</c:v>
                </c:pt>
                <c:pt idx="10">
                  <c:v>0</c:v>
                </c:pt>
                <c:pt idx="11">
                  <c:v>1.7857142857142856E-2</c:v>
                </c:pt>
                <c:pt idx="12">
                  <c:v>0</c:v>
                </c:pt>
                <c:pt idx="16">
                  <c:v>0</c:v>
                </c:pt>
                <c:pt idx="17">
                  <c:v>0</c:v>
                </c:pt>
              </c:numCache>
            </c:numRef>
          </c:val>
          <c:extLst>
            <c:ext xmlns:c16="http://schemas.microsoft.com/office/drawing/2014/chart" uri="{C3380CC4-5D6E-409C-BE32-E72D297353CC}">
              <c16:uniqueId val="{00000002-2796-42CF-B3A0-7C1B299E169D}"/>
            </c:ext>
          </c:extLst>
        </c:ser>
        <c:ser>
          <c:idx val="3"/>
          <c:order val="3"/>
          <c:tx>
            <c:strRef>
              <c:f>'Table 1'!$F$6</c:f>
              <c:strCache>
                <c:ptCount val="1"/>
                <c:pt idx="0">
                  <c:v>2019</c:v>
                </c:pt>
              </c:strCache>
            </c:strRef>
          </c:tx>
          <c:spPr>
            <a:solidFill>
              <a:schemeClr val="accent4"/>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1'!$F$139:$F$156</c:f>
              <c:numCache>
                <c:formatCode>0%</c:formatCode>
                <c:ptCount val="18"/>
                <c:pt idx="0">
                  <c:v>6.25E-2</c:v>
                </c:pt>
                <c:pt idx="1">
                  <c:v>6.25E-2</c:v>
                </c:pt>
                <c:pt idx="2">
                  <c:v>8.3333333333333329E-2</c:v>
                </c:pt>
                <c:pt idx="3">
                  <c:v>8.3333333333333329E-2</c:v>
                </c:pt>
                <c:pt idx="4">
                  <c:v>4.1666666666666664E-2</c:v>
                </c:pt>
                <c:pt idx="5">
                  <c:v>0.125</c:v>
                </c:pt>
                <c:pt idx="6">
                  <c:v>4.1666666666666664E-2</c:v>
                </c:pt>
                <c:pt idx="7">
                  <c:v>0.10416666666666667</c:v>
                </c:pt>
                <c:pt idx="8">
                  <c:v>4.1666666666666664E-2</c:v>
                </c:pt>
                <c:pt idx="9">
                  <c:v>4.1666666666666664E-2</c:v>
                </c:pt>
                <c:pt idx="10">
                  <c:v>2.0833333333333332E-2</c:v>
                </c:pt>
                <c:pt idx="11">
                  <c:v>0</c:v>
                </c:pt>
                <c:pt idx="12">
                  <c:v>4.1666666666666664E-2</c:v>
                </c:pt>
                <c:pt idx="13">
                  <c:v>0</c:v>
                </c:pt>
                <c:pt idx="14">
                  <c:v>0</c:v>
                </c:pt>
                <c:pt idx="15">
                  <c:v>0</c:v>
                </c:pt>
                <c:pt idx="16">
                  <c:v>2.0833333333333332E-2</c:v>
                </c:pt>
                <c:pt idx="17">
                  <c:v>4.1666666666666664E-2</c:v>
                </c:pt>
              </c:numCache>
            </c:numRef>
          </c:val>
          <c:extLst>
            <c:ext xmlns:c16="http://schemas.microsoft.com/office/drawing/2014/chart" uri="{C3380CC4-5D6E-409C-BE32-E72D297353CC}">
              <c16:uniqueId val="{00000003-2796-42CF-B3A0-7C1B299E169D}"/>
            </c:ext>
          </c:extLst>
        </c:ser>
        <c:ser>
          <c:idx val="4"/>
          <c:order val="4"/>
          <c:tx>
            <c:strRef>
              <c:f>'Table 1'!$G$6</c:f>
              <c:strCache>
                <c:ptCount val="1"/>
                <c:pt idx="0">
                  <c:v>2020</c:v>
                </c:pt>
              </c:strCache>
            </c:strRef>
          </c:tx>
          <c:spPr>
            <a:solidFill>
              <a:schemeClr val="accent5"/>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1'!$G$139:$G$156</c:f>
              <c:numCache>
                <c:formatCode>0%</c:formatCode>
                <c:ptCount val="18"/>
                <c:pt idx="0">
                  <c:v>7.8431372549019607E-2</c:v>
                </c:pt>
                <c:pt idx="1">
                  <c:v>0</c:v>
                </c:pt>
                <c:pt idx="2">
                  <c:v>0</c:v>
                </c:pt>
                <c:pt idx="3">
                  <c:v>7.8431372549019607E-2</c:v>
                </c:pt>
                <c:pt idx="4">
                  <c:v>3.9215686274509803E-2</c:v>
                </c:pt>
                <c:pt idx="5">
                  <c:v>3.9215686274509803E-2</c:v>
                </c:pt>
                <c:pt idx="6">
                  <c:v>7.8431372549019607E-2</c:v>
                </c:pt>
                <c:pt idx="7">
                  <c:v>3.9215686274509803E-2</c:v>
                </c:pt>
                <c:pt idx="8">
                  <c:v>0</c:v>
                </c:pt>
                <c:pt idx="9">
                  <c:v>1.9607843137254902E-2</c:v>
                </c:pt>
                <c:pt idx="10">
                  <c:v>0</c:v>
                </c:pt>
                <c:pt idx="11">
                  <c:v>1.9607843137254902E-2</c:v>
                </c:pt>
                <c:pt idx="12">
                  <c:v>1.9607843137254902E-2</c:v>
                </c:pt>
                <c:pt idx="13">
                  <c:v>0</c:v>
                </c:pt>
                <c:pt idx="14">
                  <c:v>0</c:v>
                </c:pt>
                <c:pt idx="15">
                  <c:v>0</c:v>
                </c:pt>
                <c:pt idx="16">
                  <c:v>0</c:v>
                </c:pt>
                <c:pt idx="17">
                  <c:v>1.9607843137254902E-2</c:v>
                </c:pt>
              </c:numCache>
            </c:numRef>
          </c:val>
          <c:extLst>
            <c:ext xmlns:c16="http://schemas.microsoft.com/office/drawing/2014/chart" uri="{C3380CC4-5D6E-409C-BE32-E72D297353CC}">
              <c16:uniqueId val="{00000004-2796-42CF-B3A0-7C1B299E169D}"/>
            </c:ext>
          </c:extLst>
        </c:ser>
        <c:ser>
          <c:idx val="5"/>
          <c:order val="5"/>
          <c:tx>
            <c:strRef>
              <c:f>'Table 1'!$H$6</c:f>
              <c:strCache>
                <c:ptCount val="1"/>
                <c:pt idx="0">
                  <c:v>2021</c:v>
                </c:pt>
              </c:strCache>
            </c:strRef>
          </c:tx>
          <c:spPr>
            <a:solidFill>
              <a:schemeClr val="accent6"/>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1'!$H$139:$H$156</c:f>
              <c:numCache>
                <c:formatCode>0%</c:formatCode>
                <c:ptCount val="18"/>
                <c:pt idx="0">
                  <c:v>0.12903225806451613</c:v>
                </c:pt>
                <c:pt idx="1">
                  <c:v>3.2258064516129031E-2</c:v>
                </c:pt>
                <c:pt idx="2">
                  <c:v>6.4516129032258063E-2</c:v>
                </c:pt>
                <c:pt idx="3">
                  <c:v>0.12903225806451613</c:v>
                </c:pt>
                <c:pt idx="4">
                  <c:v>6.4516129032258063E-2</c:v>
                </c:pt>
                <c:pt idx="5">
                  <c:v>0.12903225806451613</c:v>
                </c:pt>
                <c:pt idx="6">
                  <c:v>9.6774193548387094E-2</c:v>
                </c:pt>
                <c:pt idx="7">
                  <c:v>6.4516129032258063E-2</c:v>
                </c:pt>
                <c:pt idx="8">
                  <c:v>3.2258064516129031E-2</c:v>
                </c:pt>
                <c:pt idx="9">
                  <c:v>9.6774193548387094E-2</c:v>
                </c:pt>
                <c:pt idx="10">
                  <c:v>0</c:v>
                </c:pt>
                <c:pt idx="11">
                  <c:v>3.2258064516129031E-2</c:v>
                </c:pt>
                <c:pt idx="12">
                  <c:v>9.6774193548387094E-2</c:v>
                </c:pt>
                <c:pt idx="13">
                  <c:v>0</c:v>
                </c:pt>
                <c:pt idx="14">
                  <c:v>0</c:v>
                </c:pt>
                <c:pt idx="15">
                  <c:v>0</c:v>
                </c:pt>
                <c:pt idx="16">
                  <c:v>3.2258064516129031E-2</c:v>
                </c:pt>
                <c:pt idx="17">
                  <c:v>3.2258064516129031E-2</c:v>
                </c:pt>
              </c:numCache>
            </c:numRef>
          </c:val>
          <c:extLst>
            <c:ext xmlns:c16="http://schemas.microsoft.com/office/drawing/2014/chart" uri="{C3380CC4-5D6E-409C-BE32-E72D297353CC}">
              <c16:uniqueId val="{00000005-2796-42CF-B3A0-7C1B299E169D}"/>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1'!$I$139:$I$156</c:f>
              <c:numCache>
                <c:formatCode>0%</c:formatCode>
                <c:ptCount val="18"/>
                <c:pt idx="0">
                  <c:v>0.14285714285714285</c:v>
                </c:pt>
                <c:pt idx="1">
                  <c:v>7.1428571428571425E-2</c:v>
                </c:pt>
                <c:pt idx="2">
                  <c:v>7.1428571428571425E-2</c:v>
                </c:pt>
                <c:pt idx="3">
                  <c:v>7.1428571428571425E-2</c:v>
                </c:pt>
                <c:pt idx="4">
                  <c:v>7.1428571428571425E-2</c:v>
                </c:pt>
                <c:pt idx="5">
                  <c:v>7.1428571428571425E-2</c:v>
                </c:pt>
                <c:pt idx="6">
                  <c:v>4.7619047619047616E-2</c:v>
                </c:pt>
                <c:pt idx="7">
                  <c:v>4.7619047619047616E-2</c:v>
                </c:pt>
                <c:pt idx="8">
                  <c:v>4.7619047619047616E-2</c:v>
                </c:pt>
                <c:pt idx="9">
                  <c:v>4.7619047619047616E-2</c:v>
                </c:pt>
                <c:pt idx="10">
                  <c:v>2.3809523809523808E-2</c:v>
                </c:pt>
                <c:pt idx="11">
                  <c:v>2.3809523809523808E-2</c:v>
                </c:pt>
                <c:pt idx="12">
                  <c:v>2.3809523809523808E-2</c:v>
                </c:pt>
                <c:pt idx="13">
                  <c:v>0</c:v>
                </c:pt>
                <c:pt idx="14">
                  <c:v>0</c:v>
                </c:pt>
                <c:pt idx="15">
                  <c:v>0</c:v>
                </c:pt>
                <c:pt idx="16">
                  <c:v>0</c:v>
                </c:pt>
                <c:pt idx="17">
                  <c:v>0</c:v>
                </c:pt>
              </c:numCache>
            </c:numRef>
          </c:val>
          <c:extLst>
            <c:ext xmlns:c16="http://schemas.microsoft.com/office/drawing/2014/chart" uri="{C3380CC4-5D6E-409C-BE32-E72D297353CC}">
              <c16:uniqueId val="{00000006-2796-42CF-B3A0-7C1B299E169D}"/>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1'!$B$139:$B$156</c:f>
              <c:strCache>
                <c:ptCount val="18"/>
                <c:pt idx="0">
                  <c:v>Germany</c:v>
                </c:pt>
                <c:pt idx="1">
                  <c:v>Denmark</c:v>
                </c:pt>
                <c:pt idx="2">
                  <c:v>Finland</c:v>
                </c:pt>
                <c:pt idx="3">
                  <c:v>France</c:v>
                </c:pt>
                <c:pt idx="4">
                  <c:v>Spain</c:v>
                </c:pt>
                <c:pt idx="5">
                  <c:v>UK</c:v>
                </c:pt>
                <c:pt idx="6">
                  <c:v>Italy</c:v>
                </c:pt>
                <c:pt idx="7">
                  <c:v>Netherlands</c:v>
                </c:pt>
                <c:pt idx="8">
                  <c:v>Norway</c:v>
                </c:pt>
                <c:pt idx="9">
                  <c:v>Switzerland</c:v>
                </c:pt>
                <c:pt idx="10">
                  <c:v>Austria</c:v>
                </c:pt>
                <c:pt idx="11">
                  <c:v>Belgium</c:v>
                </c:pt>
                <c:pt idx="12">
                  <c:v>Ireland</c:v>
                </c:pt>
                <c:pt idx="13">
                  <c:v>Core CEE</c:v>
                </c:pt>
                <c:pt idx="14">
                  <c:v>Fringe CEE</c:v>
                </c:pt>
                <c:pt idx="15">
                  <c:v>Greece</c:v>
                </c:pt>
                <c:pt idx="16">
                  <c:v>Luxembourg</c:v>
                </c:pt>
                <c:pt idx="17">
                  <c:v>Portugal</c:v>
                </c:pt>
              </c:strCache>
            </c:strRef>
          </c:cat>
          <c:val>
            <c:numRef>
              <c:f>'Table 1'!$J$139:$J$156</c:f>
              <c:numCache>
                <c:formatCode>0%</c:formatCode>
                <c:ptCount val="18"/>
                <c:pt idx="0">
                  <c:v>7.5667280260268727E-2</c:v>
                </c:pt>
                <c:pt idx="1">
                  <c:v>3.7432631562079779E-2</c:v>
                </c:pt>
                <c:pt idx="2">
                  <c:v>5.0931551708558835E-2</c:v>
                </c:pt>
                <c:pt idx="3">
                  <c:v>5.3847345389768812E-2</c:v>
                </c:pt>
                <c:pt idx="4">
                  <c:v>3.5989367938499092E-2</c:v>
                </c:pt>
                <c:pt idx="5">
                  <c:v>7.7917318206481706E-2</c:v>
                </c:pt>
                <c:pt idx="6">
                  <c:v>4.9463278080976544E-2</c:v>
                </c:pt>
                <c:pt idx="7">
                  <c:v>5.3195388277669245E-2</c:v>
                </c:pt>
                <c:pt idx="8">
                  <c:v>2.4390345682210594E-2</c:v>
                </c:pt>
                <c:pt idx="9">
                  <c:v>3.1481947617756779E-2</c:v>
                </c:pt>
                <c:pt idx="10">
                  <c:v>6.3775510204081625E-3</c:v>
                </c:pt>
                <c:pt idx="11">
                  <c:v>1.8287904705820035E-2</c:v>
                </c:pt>
                <c:pt idx="12">
                  <c:v>2.5979746737404639E-2</c:v>
                </c:pt>
                <c:pt idx="16">
                  <c:v>7.5844854070660512E-3</c:v>
                </c:pt>
                <c:pt idx="17">
                  <c:v>1.3361796331435801E-2</c:v>
                </c:pt>
              </c:numCache>
            </c:numRef>
          </c:val>
          <c:extLst>
            <c:ext xmlns:c16="http://schemas.microsoft.com/office/drawing/2014/chart" uri="{C3380CC4-5D6E-409C-BE32-E72D297353CC}">
              <c16:uniqueId val="{00000007-2796-42CF-B3A0-7C1B299E169D}"/>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Other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1'!$C$6</c:f>
              <c:strCache>
                <c:ptCount val="1"/>
                <c:pt idx="0">
                  <c:v>2016</c:v>
                </c:pt>
              </c:strCache>
            </c:strRef>
          </c:tx>
          <c:spPr>
            <a:solidFill>
              <a:schemeClr val="accent1"/>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1'!$C$161:$C$178</c:f>
              <c:numCache>
                <c:formatCode>0%</c:formatCode>
                <c:ptCount val="18"/>
                <c:pt idx="0">
                  <c:v>5.8823529411764705E-2</c:v>
                </c:pt>
                <c:pt idx="1">
                  <c:v>7.3529411764705885E-2</c:v>
                </c:pt>
                <c:pt idx="2">
                  <c:v>5.8823529411764705E-2</c:v>
                </c:pt>
                <c:pt idx="3">
                  <c:v>2.9411764705882353E-2</c:v>
                </c:pt>
                <c:pt idx="4">
                  <c:v>1.4705882352941176E-2</c:v>
                </c:pt>
                <c:pt idx="5">
                  <c:v>4.4117647058823532E-2</c:v>
                </c:pt>
                <c:pt idx="6">
                  <c:v>0</c:v>
                </c:pt>
                <c:pt idx="7">
                  <c:v>1.4705882352941176E-2</c:v>
                </c:pt>
                <c:pt idx="9">
                  <c:v>0</c:v>
                </c:pt>
                <c:pt idx="10">
                  <c:v>2.9411764705882353E-2</c:v>
                </c:pt>
                <c:pt idx="11">
                  <c:v>4.4117647058823532E-2</c:v>
                </c:pt>
                <c:pt idx="12">
                  <c:v>2.9411764705882353E-2</c:v>
                </c:pt>
                <c:pt idx="13">
                  <c:v>4.4117647058823532E-2</c:v>
                </c:pt>
                <c:pt idx="16">
                  <c:v>0</c:v>
                </c:pt>
                <c:pt idx="17">
                  <c:v>0</c:v>
                </c:pt>
              </c:numCache>
            </c:numRef>
          </c:val>
          <c:extLst>
            <c:ext xmlns:c16="http://schemas.microsoft.com/office/drawing/2014/chart" uri="{C3380CC4-5D6E-409C-BE32-E72D297353CC}">
              <c16:uniqueId val="{00000000-A500-4CB5-98E5-2A0F51FF6121}"/>
            </c:ext>
          </c:extLst>
        </c:ser>
        <c:ser>
          <c:idx val="1"/>
          <c:order val="1"/>
          <c:tx>
            <c:strRef>
              <c:f>'Table 1'!$D$6</c:f>
              <c:strCache>
                <c:ptCount val="1"/>
                <c:pt idx="0">
                  <c:v>2017</c:v>
                </c:pt>
              </c:strCache>
            </c:strRef>
          </c:tx>
          <c:spPr>
            <a:solidFill>
              <a:schemeClr val="accent2"/>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1'!$D$161:$D$178</c:f>
              <c:numCache>
                <c:formatCode>0%</c:formatCode>
                <c:ptCount val="18"/>
                <c:pt idx="0">
                  <c:v>0.10344827586206896</c:v>
                </c:pt>
                <c:pt idx="1">
                  <c:v>0.10344827586206896</c:v>
                </c:pt>
                <c:pt idx="2">
                  <c:v>8.6206896551724144E-2</c:v>
                </c:pt>
                <c:pt idx="3">
                  <c:v>8.6206896551724144E-2</c:v>
                </c:pt>
                <c:pt idx="4">
                  <c:v>0.10344827586206896</c:v>
                </c:pt>
                <c:pt idx="5">
                  <c:v>0.10344827586206896</c:v>
                </c:pt>
                <c:pt idx="6">
                  <c:v>6.8965517241379309E-2</c:v>
                </c:pt>
                <c:pt idx="7">
                  <c:v>6.8965517241379309E-2</c:v>
                </c:pt>
                <c:pt idx="9">
                  <c:v>5.1724137931034482E-2</c:v>
                </c:pt>
                <c:pt idx="10">
                  <c:v>8.6206896551724144E-2</c:v>
                </c:pt>
                <c:pt idx="11">
                  <c:v>0.1206896551724138</c:v>
                </c:pt>
                <c:pt idx="12">
                  <c:v>8.6206896551724144E-2</c:v>
                </c:pt>
                <c:pt idx="13">
                  <c:v>5.1724137931034482E-2</c:v>
                </c:pt>
                <c:pt idx="16">
                  <c:v>6.8965517241379309E-2</c:v>
                </c:pt>
                <c:pt idx="17">
                  <c:v>5.1724137931034482E-2</c:v>
                </c:pt>
              </c:numCache>
            </c:numRef>
          </c:val>
          <c:extLst>
            <c:ext xmlns:c16="http://schemas.microsoft.com/office/drawing/2014/chart" uri="{C3380CC4-5D6E-409C-BE32-E72D297353CC}">
              <c16:uniqueId val="{00000001-A500-4CB5-98E5-2A0F51FF6121}"/>
            </c:ext>
          </c:extLst>
        </c:ser>
        <c:ser>
          <c:idx val="2"/>
          <c:order val="2"/>
          <c:tx>
            <c:strRef>
              <c:f>'Table 1'!$E$6</c:f>
              <c:strCache>
                <c:ptCount val="1"/>
                <c:pt idx="0">
                  <c:v>2018</c:v>
                </c:pt>
              </c:strCache>
            </c:strRef>
          </c:tx>
          <c:spPr>
            <a:solidFill>
              <a:schemeClr val="accent3"/>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1'!$E$161:$E$178</c:f>
              <c:numCache>
                <c:formatCode>0%</c:formatCode>
                <c:ptCount val="18"/>
                <c:pt idx="0">
                  <c:v>7.1428571428571425E-2</c:v>
                </c:pt>
                <c:pt idx="1">
                  <c:v>5.3571428571428568E-2</c:v>
                </c:pt>
                <c:pt idx="2">
                  <c:v>5.3571428571428568E-2</c:v>
                </c:pt>
                <c:pt idx="3">
                  <c:v>3.5714285714285712E-2</c:v>
                </c:pt>
                <c:pt idx="4">
                  <c:v>7.1428571428571425E-2</c:v>
                </c:pt>
                <c:pt idx="5">
                  <c:v>3.5714285714285712E-2</c:v>
                </c:pt>
                <c:pt idx="6">
                  <c:v>3.5714285714285712E-2</c:v>
                </c:pt>
                <c:pt idx="7">
                  <c:v>1.7857142857142856E-2</c:v>
                </c:pt>
                <c:pt idx="9">
                  <c:v>3.5714285714285712E-2</c:v>
                </c:pt>
                <c:pt idx="10">
                  <c:v>5.3571428571428568E-2</c:v>
                </c:pt>
                <c:pt idx="11">
                  <c:v>5.3571428571428568E-2</c:v>
                </c:pt>
                <c:pt idx="12">
                  <c:v>3.5714285714285712E-2</c:v>
                </c:pt>
                <c:pt idx="13">
                  <c:v>1.7857142857142856E-2</c:v>
                </c:pt>
                <c:pt idx="16">
                  <c:v>3.5714285714285712E-2</c:v>
                </c:pt>
                <c:pt idx="17">
                  <c:v>1.7857142857142856E-2</c:v>
                </c:pt>
              </c:numCache>
            </c:numRef>
          </c:val>
          <c:extLst>
            <c:ext xmlns:c16="http://schemas.microsoft.com/office/drawing/2014/chart" uri="{C3380CC4-5D6E-409C-BE32-E72D297353CC}">
              <c16:uniqueId val="{00000002-A500-4CB5-98E5-2A0F51FF6121}"/>
            </c:ext>
          </c:extLst>
        </c:ser>
        <c:ser>
          <c:idx val="3"/>
          <c:order val="3"/>
          <c:tx>
            <c:strRef>
              <c:f>'Table 1'!$F$6</c:f>
              <c:strCache>
                <c:ptCount val="1"/>
                <c:pt idx="0">
                  <c:v>2019</c:v>
                </c:pt>
              </c:strCache>
            </c:strRef>
          </c:tx>
          <c:spPr>
            <a:solidFill>
              <a:schemeClr val="accent4"/>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1'!$F$161:$F$178</c:f>
              <c:numCache>
                <c:formatCode>0%</c:formatCode>
                <c:ptCount val="18"/>
                <c:pt idx="0">
                  <c:v>8.3333333333333329E-2</c:v>
                </c:pt>
                <c:pt idx="1">
                  <c:v>6.25E-2</c:v>
                </c:pt>
                <c:pt idx="2">
                  <c:v>0</c:v>
                </c:pt>
                <c:pt idx="3">
                  <c:v>6.25E-2</c:v>
                </c:pt>
                <c:pt idx="4">
                  <c:v>4.1666666666666664E-2</c:v>
                </c:pt>
                <c:pt idx="5">
                  <c:v>6.25E-2</c:v>
                </c:pt>
                <c:pt idx="6">
                  <c:v>6.25E-2</c:v>
                </c:pt>
                <c:pt idx="7">
                  <c:v>2.0833333333333332E-2</c:v>
                </c:pt>
                <c:pt idx="8">
                  <c:v>0</c:v>
                </c:pt>
                <c:pt idx="9">
                  <c:v>6.25E-2</c:v>
                </c:pt>
                <c:pt idx="10">
                  <c:v>6.25E-2</c:v>
                </c:pt>
                <c:pt idx="11">
                  <c:v>8.3333333333333329E-2</c:v>
                </c:pt>
                <c:pt idx="12">
                  <c:v>6.25E-2</c:v>
                </c:pt>
                <c:pt idx="13">
                  <c:v>2.0833333333333332E-2</c:v>
                </c:pt>
                <c:pt idx="14">
                  <c:v>0</c:v>
                </c:pt>
                <c:pt idx="15">
                  <c:v>0</c:v>
                </c:pt>
                <c:pt idx="16">
                  <c:v>6.25E-2</c:v>
                </c:pt>
                <c:pt idx="17">
                  <c:v>4.1666666666666664E-2</c:v>
                </c:pt>
              </c:numCache>
            </c:numRef>
          </c:val>
          <c:extLst>
            <c:ext xmlns:c16="http://schemas.microsoft.com/office/drawing/2014/chart" uri="{C3380CC4-5D6E-409C-BE32-E72D297353CC}">
              <c16:uniqueId val="{00000003-A500-4CB5-98E5-2A0F51FF6121}"/>
            </c:ext>
          </c:extLst>
        </c:ser>
        <c:ser>
          <c:idx val="4"/>
          <c:order val="4"/>
          <c:tx>
            <c:strRef>
              <c:f>'Table 1'!$G$6</c:f>
              <c:strCache>
                <c:ptCount val="1"/>
                <c:pt idx="0">
                  <c:v>2020</c:v>
                </c:pt>
              </c:strCache>
            </c:strRef>
          </c:tx>
          <c:spPr>
            <a:solidFill>
              <a:schemeClr val="accent5"/>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1'!$G$161:$G$178</c:f>
              <c:numCache>
                <c:formatCode>0%</c:formatCode>
                <c:ptCount val="18"/>
                <c:pt idx="0">
                  <c:v>7.8431372549019607E-2</c:v>
                </c:pt>
                <c:pt idx="1">
                  <c:v>5.8823529411764705E-2</c:v>
                </c:pt>
                <c:pt idx="2">
                  <c:v>5.8823529411764705E-2</c:v>
                </c:pt>
                <c:pt idx="3">
                  <c:v>3.9215686274509803E-2</c:v>
                </c:pt>
                <c:pt idx="4">
                  <c:v>3.9215686274509803E-2</c:v>
                </c:pt>
                <c:pt idx="5">
                  <c:v>5.8823529411764705E-2</c:v>
                </c:pt>
                <c:pt idx="6">
                  <c:v>3.9215686274509803E-2</c:v>
                </c:pt>
                <c:pt idx="7">
                  <c:v>0</c:v>
                </c:pt>
                <c:pt idx="8">
                  <c:v>0</c:v>
                </c:pt>
                <c:pt idx="9">
                  <c:v>5.8823529411764705E-2</c:v>
                </c:pt>
                <c:pt idx="10">
                  <c:v>7.8431372549019607E-2</c:v>
                </c:pt>
                <c:pt idx="11">
                  <c:v>9.8039215686274508E-2</c:v>
                </c:pt>
                <c:pt idx="12">
                  <c:v>5.8823529411764705E-2</c:v>
                </c:pt>
                <c:pt idx="13">
                  <c:v>1.9607843137254902E-2</c:v>
                </c:pt>
                <c:pt idx="14">
                  <c:v>0</c:v>
                </c:pt>
                <c:pt idx="15">
                  <c:v>0</c:v>
                </c:pt>
                <c:pt idx="16">
                  <c:v>7.8431372549019607E-2</c:v>
                </c:pt>
                <c:pt idx="17">
                  <c:v>3.9215686274509803E-2</c:v>
                </c:pt>
              </c:numCache>
            </c:numRef>
          </c:val>
          <c:extLst>
            <c:ext xmlns:c16="http://schemas.microsoft.com/office/drawing/2014/chart" uri="{C3380CC4-5D6E-409C-BE32-E72D297353CC}">
              <c16:uniqueId val="{00000004-A500-4CB5-98E5-2A0F51FF6121}"/>
            </c:ext>
          </c:extLst>
        </c:ser>
        <c:ser>
          <c:idx val="5"/>
          <c:order val="5"/>
          <c:tx>
            <c:strRef>
              <c:f>'Table 1'!$H$6</c:f>
              <c:strCache>
                <c:ptCount val="1"/>
                <c:pt idx="0">
                  <c:v>2021</c:v>
                </c:pt>
              </c:strCache>
            </c:strRef>
          </c:tx>
          <c:spPr>
            <a:solidFill>
              <a:schemeClr val="accent6"/>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1'!$H$161:$H$178</c:f>
              <c:numCache>
                <c:formatCode>0%</c:formatCode>
                <c:ptCount val="18"/>
                <c:pt idx="0">
                  <c:v>6.4516129032258063E-2</c:v>
                </c:pt>
                <c:pt idx="1">
                  <c:v>9.6774193548387094E-2</c:v>
                </c:pt>
                <c:pt idx="2">
                  <c:v>0</c:v>
                </c:pt>
                <c:pt idx="3">
                  <c:v>6.4516129032258063E-2</c:v>
                </c:pt>
                <c:pt idx="4">
                  <c:v>9.6774193548387094E-2</c:v>
                </c:pt>
                <c:pt idx="5">
                  <c:v>9.6774193548387094E-2</c:v>
                </c:pt>
                <c:pt idx="6">
                  <c:v>6.4516129032258063E-2</c:v>
                </c:pt>
                <c:pt idx="7">
                  <c:v>0</c:v>
                </c:pt>
                <c:pt idx="8">
                  <c:v>0</c:v>
                </c:pt>
                <c:pt idx="9">
                  <c:v>6.4516129032258063E-2</c:v>
                </c:pt>
                <c:pt idx="10">
                  <c:v>3.2258064516129031E-2</c:v>
                </c:pt>
                <c:pt idx="11">
                  <c:v>9.6774193548387094E-2</c:v>
                </c:pt>
                <c:pt idx="12">
                  <c:v>3.2258064516129031E-2</c:v>
                </c:pt>
                <c:pt idx="13">
                  <c:v>3.2258064516129031E-2</c:v>
                </c:pt>
                <c:pt idx="14">
                  <c:v>0</c:v>
                </c:pt>
                <c:pt idx="15">
                  <c:v>0</c:v>
                </c:pt>
                <c:pt idx="16">
                  <c:v>0</c:v>
                </c:pt>
                <c:pt idx="17">
                  <c:v>6.4516129032258063E-2</c:v>
                </c:pt>
              </c:numCache>
            </c:numRef>
          </c:val>
          <c:extLst>
            <c:ext xmlns:c16="http://schemas.microsoft.com/office/drawing/2014/chart" uri="{C3380CC4-5D6E-409C-BE32-E72D297353CC}">
              <c16:uniqueId val="{00000005-A500-4CB5-98E5-2A0F51FF6121}"/>
            </c:ext>
          </c:extLst>
        </c:ser>
        <c:ser>
          <c:idx val="6"/>
          <c:order val="6"/>
          <c:tx>
            <c:strRef>
              <c:f>'Table 1'!$I$6</c:f>
              <c:strCache>
                <c:ptCount val="1"/>
                <c:pt idx="0">
                  <c:v>2022</c:v>
                </c:pt>
              </c:strCache>
            </c:strRef>
          </c:tx>
          <c:spPr>
            <a:solidFill>
              <a:schemeClr val="accent1">
                <a:lumMod val="60000"/>
              </a:schemeClr>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1'!$I$161:$I$178</c:f>
              <c:numCache>
                <c:formatCode>0%</c:formatCode>
                <c:ptCount val="18"/>
                <c:pt idx="0">
                  <c:v>0.11904761904761904</c:v>
                </c:pt>
                <c:pt idx="1">
                  <c:v>0.11904761904761904</c:v>
                </c:pt>
                <c:pt idx="2">
                  <c:v>9.5238095238095233E-2</c:v>
                </c:pt>
                <c:pt idx="3">
                  <c:v>9.5238095238095233E-2</c:v>
                </c:pt>
                <c:pt idx="4">
                  <c:v>9.5238095238095233E-2</c:v>
                </c:pt>
                <c:pt idx="5">
                  <c:v>9.5238095238095233E-2</c:v>
                </c:pt>
                <c:pt idx="6">
                  <c:v>9.5238095238095233E-2</c:v>
                </c:pt>
                <c:pt idx="7">
                  <c:v>7.1428571428571425E-2</c:v>
                </c:pt>
                <c:pt idx="8">
                  <c:v>7.1428571428571425E-2</c:v>
                </c:pt>
                <c:pt idx="9">
                  <c:v>7.1428571428571425E-2</c:v>
                </c:pt>
                <c:pt idx="10">
                  <c:v>7.1428571428571425E-2</c:v>
                </c:pt>
                <c:pt idx="11">
                  <c:v>7.1428571428571425E-2</c:v>
                </c:pt>
                <c:pt idx="12">
                  <c:v>4.7619047619047616E-2</c:v>
                </c:pt>
                <c:pt idx="13">
                  <c:v>4.7619047619047616E-2</c:v>
                </c:pt>
                <c:pt idx="14">
                  <c:v>2.3809523809523808E-2</c:v>
                </c:pt>
                <c:pt idx="15">
                  <c:v>2.3809523809523808E-2</c:v>
                </c:pt>
                <c:pt idx="16">
                  <c:v>2.3809523809523808E-2</c:v>
                </c:pt>
                <c:pt idx="17">
                  <c:v>2.3809523809523808E-2</c:v>
                </c:pt>
              </c:numCache>
            </c:numRef>
          </c:val>
          <c:extLst>
            <c:ext xmlns:c16="http://schemas.microsoft.com/office/drawing/2014/chart" uri="{C3380CC4-5D6E-409C-BE32-E72D297353CC}">
              <c16:uniqueId val="{00000006-A500-4CB5-98E5-2A0F51FF6121}"/>
            </c:ext>
          </c:extLst>
        </c:ser>
        <c:ser>
          <c:idx val="7"/>
          <c:order val="7"/>
          <c:tx>
            <c:strRef>
              <c:f>'Table 1'!$J$6</c:f>
              <c:strCache>
                <c:ptCount val="1"/>
                <c:pt idx="0">
                  <c:v>7-year average</c:v>
                </c:pt>
              </c:strCache>
            </c:strRef>
          </c:tx>
          <c:spPr>
            <a:solidFill>
              <a:schemeClr val="accent2">
                <a:lumMod val="60000"/>
              </a:schemeClr>
            </a:solidFill>
            <a:ln>
              <a:noFill/>
            </a:ln>
            <a:effectLst/>
          </c:spPr>
          <c:invertIfNegative val="0"/>
          <c:cat>
            <c:strRef>
              <c:f>'Table 1'!$B$161:$B$178</c:f>
              <c:strCache>
                <c:ptCount val="18"/>
                <c:pt idx="0">
                  <c:v>Germany</c:v>
                </c:pt>
                <c:pt idx="1">
                  <c:v>Netherlands</c:v>
                </c:pt>
                <c:pt idx="2">
                  <c:v>Belgium</c:v>
                </c:pt>
                <c:pt idx="3">
                  <c:v>Denmark</c:v>
                </c:pt>
                <c:pt idx="4">
                  <c:v>Finland</c:v>
                </c:pt>
                <c:pt idx="5">
                  <c:v>France</c:v>
                </c:pt>
                <c:pt idx="6">
                  <c:v>Norway</c:v>
                </c:pt>
                <c:pt idx="7">
                  <c:v>Austria</c:v>
                </c:pt>
                <c:pt idx="8">
                  <c:v>Core CEE</c:v>
                </c:pt>
                <c:pt idx="9">
                  <c:v>Ireland</c:v>
                </c:pt>
                <c:pt idx="10">
                  <c:v>Spain</c:v>
                </c:pt>
                <c:pt idx="11">
                  <c:v>UK</c:v>
                </c:pt>
                <c:pt idx="12">
                  <c:v>Italy</c:v>
                </c:pt>
                <c:pt idx="13">
                  <c:v>Luxembourg</c:v>
                </c:pt>
                <c:pt idx="14">
                  <c:v>Fringe CEE</c:v>
                </c:pt>
                <c:pt idx="15">
                  <c:v>Greece</c:v>
                </c:pt>
                <c:pt idx="16">
                  <c:v>Portugal</c:v>
                </c:pt>
                <c:pt idx="17">
                  <c:v>Switzerland</c:v>
                </c:pt>
              </c:strCache>
            </c:strRef>
          </c:cat>
          <c:val>
            <c:numRef>
              <c:f>'Table 1'!$J$161:$J$178</c:f>
              <c:numCache>
                <c:formatCode>0%</c:formatCode>
                <c:ptCount val="18"/>
                <c:pt idx="0">
                  <c:v>8.2718404380662164E-2</c:v>
                </c:pt>
                <c:pt idx="1">
                  <c:v>8.1099208315139185E-2</c:v>
                </c:pt>
                <c:pt idx="2">
                  <c:v>5.0380497026396763E-2</c:v>
                </c:pt>
                <c:pt idx="3">
                  <c:v>5.8971836788107905E-2</c:v>
                </c:pt>
                <c:pt idx="4">
                  <c:v>6.6068195910177194E-2</c:v>
                </c:pt>
                <c:pt idx="5">
                  <c:v>7.0945146690489319E-2</c:v>
                </c:pt>
                <c:pt idx="6">
                  <c:v>5.2307101928646883E-2</c:v>
                </c:pt>
                <c:pt idx="7">
                  <c:v>2.7684349601909724E-2</c:v>
                </c:pt>
                <c:pt idx="9">
                  <c:v>4.9243807645416346E-2</c:v>
                </c:pt>
                <c:pt idx="10">
                  <c:v>5.9115442617536443E-2</c:v>
                </c:pt>
                <c:pt idx="11">
                  <c:v>8.1136292114176028E-2</c:v>
                </c:pt>
                <c:pt idx="12">
                  <c:v>5.0361941216976229E-2</c:v>
                </c:pt>
                <c:pt idx="13">
                  <c:v>3.343103092182368E-2</c:v>
                </c:pt>
                <c:pt idx="16">
                  <c:v>3.8488671330601201E-2</c:v>
                </c:pt>
                <c:pt idx="17">
                  <c:v>3.4112755224447955E-2</c:v>
                </c:pt>
              </c:numCache>
            </c:numRef>
          </c:val>
          <c:extLst>
            <c:ext xmlns:c16="http://schemas.microsoft.com/office/drawing/2014/chart" uri="{C3380CC4-5D6E-409C-BE32-E72D297353CC}">
              <c16:uniqueId val="{00000007-A500-4CB5-98E5-2A0F51FF6121}"/>
            </c:ext>
          </c:extLst>
        </c:ser>
        <c:dLbls>
          <c:showLegendKey val="0"/>
          <c:showVal val="0"/>
          <c:showCatName val="0"/>
          <c:showSerName val="0"/>
          <c:showPercent val="0"/>
          <c:showBubbleSize val="0"/>
        </c:dLbls>
        <c:gapWidth val="219"/>
        <c:overlap val="-27"/>
        <c:axId val="1263653615"/>
        <c:axId val="1263664015"/>
      </c:barChart>
      <c:catAx>
        <c:axId val="126365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263664015"/>
        <c:crosses val="autoZero"/>
        <c:auto val="1"/>
        <c:lblAlgn val="ctr"/>
        <c:lblOffset val="100"/>
        <c:noMultiLvlLbl val="0"/>
      </c:catAx>
      <c:valAx>
        <c:axId val="1263664015"/>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65361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'Figure(41)'!$C$1:$D$1</c:f>
          <c:strCache>
            <c:ptCount val="2"/>
            <c:pt idx="0">
              <c:v>Figure(41)</c:v>
            </c:pt>
            <c:pt idx="1">
              <c:v>Most preferred city/sector combinations over time</c:v>
            </c:pt>
          </c:strCache>
        </c:strRef>
      </c:tx>
      <c:layout>
        <c:manualLayout>
          <c:xMode val="edge"/>
          <c:yMode val="edge"/>
          <c:x val="0.32253463732681337"/>
          <c:y val="1.59864225101776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4.4960547189065884E-2"/>
          <c:y val="3.166108176993182E-2"/>
          <c:w val="0.95170428943909191"/>
          <c:h val="0.84359788677294345"/>
        </c:manualLayout>
      </c:layout>
      <c:barChart>
        <c:barDir val="col"/>
        <c:grouping val="clustered"/>
        <c:varyColors val="0"/>
        <c:ser>
          <c:idx val="4"/>
          <c:order val="4"/>
          <c:tx>
            <c:strRef>
              <c:f>'Figure(41)'!$H$6</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'Figure(41)'!$C$7:$C$16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'Figure(41)'!$H$7:$H$16</c:f>
              <c:numCache>
                <c:formatCode>0%</c:formatCode>
                <c:ptCount val="10"/>
                <c:pt idx="0">
                  <c:v>0.41176470588235292</c:v>
                </c:pt>
                <c:pt idx="1">
                  <c:v>0.25490196078431371</c:v>
                </c:pt>
                <c:pt idx="2">
                  <c:v>0.45098039215686275</c:v>
                </c:pt>
                <c:pt idx="3">
                  <c:v>0.29411764705882354</c:v>
                </c:pt>
                <c:pt idx="4">
                  <c:v>0.21568627450980393</c:v>
                </c:pt>
                <c:pt idx="5">
                  <c:v>0.33333333333333331</c:v>
                </c:pt>
                <c:pt idx="6">
                  <c:v>0.23529411764705882</c:v>
                </c:pt>
                <c:pt idx="7">
                  <c:v>0.27450980392156865</c:v>
                </c:pt>
                <c:pt idx="8">
                  <c:v>0.31372549019607843</c:v>
                </c:pt>
                <c:pt idx="9">
                  <c:v>0.29411764705882354</c:v>
                </c:pt>
              </c:numCache>
            </c:numRef>
          </c:val>
          <c:extLst>
            <c:ext xmlns:c16="http://schemas.microsoft.com/office/drawing/2014/chart" uri="{C3380CC4-5D6E-409C-BE32-E72D297353CC}">
              <c16:uniqueId val="{00000000-AD25-4A1C-85B6-F0E25339CB89}"/>
            </c:ext>
          </c:extLst>
        </c:ser>
        <c:ser>
          <c:idx val="5"/>
          <c:order val="5"/>
          <c:tx>
            <c:strRef>
              <c:f>'Figure(41)'!$I$6</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'Figure(41)'!$C$7:$C$16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'Figure(41)'!$I$7:$I$16</c:f>
              <c:numCache>
                <c:formatCode>0%</c:formatCode>
                <c:ptCount val="10"/>
                <c:pt idx="0">
                  <c:v>0.5161290322580645</c:v>
                </c:pt>
                <c:pt idx="1">
                  <c:v>0.61290322580645162</c:v>
                </c:pt>
                <c:pt idx="2">
                  <c:v>0.61290322580645162</c:v>
                </c:pt>
                <c:pt idx="3">
                  <c:v>0.38709677419354838</c:v>
                </c:pt>
                <c:pt idx="4">
                  <c:v>0.45161290322580644</c:v>
                </c:pt>
                <c:pt idx="5">
                  <c:v>0.54838709677419351</c:v>
                </c:pt>
                <c:pt idx="6">
                  <c:v>0.5161290322580645</c:v>
                </c:pt>
                <c:pt idx="7">
                  <c:v>0.5161290322580645</c:v>
                </c:pt>
                <c:pt idx="8">
                  <c:v>0.64516129032258063</c:v>
                </c:pt>
                <c:pt idx="9">
                  <c:v>0.58064516129032262</c:v>
                </c:pt>
              </c:numCache>
            </c:numRef>
          </c:val>
          <c:extLst>
            <c:ext xmlns:c16="http://schemas.microsoft.com/office/drawing/2014/chart" uri="{C3380CC4-5D6E-409C-BE32-E72D297353CC}">
              <c16:uniqueId val="{00000001-AD25-4A1C-85B6-F0E25339CB89}"/>
            </c:ext>
          </c:extLst>
        </c:ser>
        <c:ser>
          <c:idx val="6"/>
          <c:order val="6"/>
          <c:tx>
            <c:strRef>
              <c:f>'Figure(41)'!$J$6</c:f>
              <c:strCache>
                <c:ptCount val="1"/>
                <c:pt idx="0">
                  <c:v>2022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'Figure(41)'!$C$7:$C$16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'Figure(41)'!$J$7:$J$16</c:f>
              <c:numCache>
                <c:formatCode>0%</c:formatCode>
                <c:ptCount val="10"/>
                <c:pt idx="0">
                  <c:v>0.47619047619047616</c:v>
                </c:pt>
                <c:pt idx="1">
                  <c:v>0.45238095238095238</c:v>
                </c:pt>
                <c:pt idx="2">
                  <c:v>0.42857142857142855</c:v>
                </c:pt>
                <c:pt idx="3">
                  <c:v>0.40476190476190477</c:v>
                </c:pt>
                <c:pt idx="4">
                  <c:v>0.38095238095238093</c:v>
                </c:pt>
                <c:pt idx="5">
                  <c:v>0.38095238095238093</c:v>
                </c:pt>
                <c:pt idx="6">
                  <c:v>0.35714285714285715</c:v>
                </c:pt>
                <c:pt idx="7">
                  <c:v>0.35714285714285715</c:v>
                </c:pt>
                <c:pt idx="8">
                  <c:v>0.33333333333333331</c:v>
                </c:pt>
                <c:pt idx="9">
                  <c:v>0.33333333333333331</c:v>
                </c:pt>
              </c:numCache>
            </c:numRef>
          </c:val>
          <c:extLst>
            <c:ext xmlns:c16="http://schemas.microsoft.com/office/drawing/2014/chart" uri="{C3380CC4-5D6E-409C-BE32-E72D297353CC}">
              <c16:uniqueId val="{00000002-AD25-4A1C-85B6-F0E25339CB89}"/>
            </c:ext>
          </c:extLst>
        </c:ser>
        <c:dLbls>
          <c:dLblPos val="outEnd"/>
          <c:showLegendKey val="0"/>
          <c:showVal val="1"/>
          <c:showCatName val="0"/>
          <c:showSerName val="0"/>
          <c:showPercent val="0"/>
          <c:showBubbleSize val="0"/>
        </c:dLbls>
        <c:gapWidth val="219"/>
        <c:axId val="1335891311"/>
        <c:axId val="1634526159"/>
        <c:extLst>
          <c:ext xmlns:c15="http://schemas.microsoft.com/office/drawing/2012/chart" uri="{02D57815-91ED-43cb-92C2-25804820EDAC}">
            <c15:filteredBarSeries>
              <c15:ser>
                <c:idx val="0"/>
                <c:order val="0"/>
                <c:tx>
                  <c:strRef>
                    <c:extLst>
                      <c:ext uri="{02D57815-91ED-43cb-92C2-25804820EDAC}">
                        <c15:formulaRef>
                          <c15:sqref>'Figure(41)'!$D$6</c15:sqref>
                        </c15:formulaRef>
                      </c:ext>
                    </c:extLst>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'Figure(41)'!$C$7:$C$16</c15:sqref>
                        </c15:formulaRef>
                      </c:ext>
                    </c:extLst>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extLst>
                      <c:ext uri="{02D57815-91ED-43cb-92C2-25804820EDAC}">
                        <c15:formulaRef>
                          <c15:sqref>'Figure(41)'!$D$7:$D$16</c15:sqref>
                        </c15:formulaRef>
                      </c:ext>
                    </c:extLst>
                    <c:numCache>
                      <c:formatCode>0%</c:formatCode>
                      <c:ptCount val="10"/>
                      <c:pt idx="0">
                        <c:v>0.5</c:v>
                      </c:pt>
                      <c:pt idx="1">
                        <c:v>0.22058823529411764</c:v>
                      </c:pt>
                      <c:pt idx="2">
                        <c:v>0.51470588235294112</c:v>
                      </c:pt>
                      <c:pt idx="3">
                        <c:v>0.23529411764705882</c:v>
                      </c:pt>
                      <c:pt idx="4">
                        <c:v>0.22058823529411764</c:v>
                      </c:pt>
                      <c:pt idx="5">
                        <c:v>0.47058823529411764</c:v>
                      </c:pt>
                      <c:pt idx="6">
                        <c:v>0.11764705882352941</c:v>
                      </c:pt>
                      <c:pt idx="7">
                        <c:v>0.44117647058823528</c:v>
                      </c:pt>
                      <c:pt idx="8">
                        <c:v>0.20588235294117646</c:v>
                      </c:pt>
                      <c:pt idx="9">
                        <c:v>0.20588235294117646</c:v>
                      </c:pt>
                    </c:numCache>
                  </c:numRef>
                </c:val>
                <c:extLst>
                  <c:ext xmlns:c16="http://schemas.microsoft.com/office/drawing/2014/chart" uri="{C3380CC4-5D6E-409C-BE32-E72D297353CC}">
                    <c16:uniqueId val="{00000004-AD25-4A1C-85B6-F0E25339CB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'Figure(41)'!$E$6</c15:sqref>
                        </c15:formulaRef>
                      </c:ext>
                    </c:extLst>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'Figure(41)'!$C$7:$C$16</c15:sqref>
                        </c15:formulaRef>
                      </c:ext>
                    </c:extLst>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extLst xmlns:c15="http://schemas.microsoft.com/office/drawing/2012/chart">
                      <c:ext xmlns:c15="http://schemas.microsoft.com/office/drawing/2012/chart" uri="{02D57815-91ED-43cb-92C2-25804820EDAC}">
                        <c15:formulaRef>
                          <c15:sqref>'Figure(41)'!$E$7:$E$16</c15:sqref>
                        </c15:formulaRef>
                      </c:ext>
                    </c:extLst>
                    <c:numCache>
                      <c:formatCode>0%</c:formatCode>
                      <c:ptCount val="10"/>
                      <c:pt idx="0">
                        <c:v>0.43103448275862066</c:v>
                      </c:pt>
                      <c:pt idx="1">
                        <c:v>0.39655172413793105</c:v>
                      </c:pt>
                      <c:pt idx="2">
                        <c:v>0.51724137931034486</c:v>
                      </c:pt>
                      <c:pt idx="3">
                        <c:v>0.31034482758620691</c:v>
                      </c:pt>
                      <c:pt idx="4">
                        <c:v>0.20689655172413793</c:v>
                      </c:pt>
                      <c:pt idx="5">
                        <c:v>0.48275862068965519</c:v>
                      </c:pt>
                      <c:pt idx="6">
                        <c:v>0.15517241379310345</c:v>
                      </c:pt>
                      <c:pt idx="7">
                        <c:v>0.36206896551724138</c:v>
                      </c:pt>
                      <c:pt idx="8">
                        <c:v>0.27586206896551724</c:v>
                      </c:pt>
                      <c:pt idx="9">
                        <c:v>0.29310344827586204</c:v>
                      </c:pt>
                    </c:numCache>
                  </c:numRef>
                </c:val>
                <c:extLst xmlns:c15="http://schemas.microsoft.com/office/drawing/2012/chart">
                  <c:ext xmlns:c16="http://schemas.microsoft.com/office/drawing/2014/chart" uri="{C3380CC4-5D6E-409C-BE32-E72D297353CC}">
                    <c16:uniqueId val="{00000005-AD25-4A1C-85B6-F0E25339CB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'Figure(41)'!$F$6</c15:sqref>
                        </c15:formulaRef>
                      </c:ext>
                    </c:extLst>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'Figure(41)'!$C$7:$C$16</c15:sqref>
                        </c15:formulaRef>
                      </c:ext>
                    </c:extLst>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extLst xmlns:c15="http://schemas.microsoft.com/office/drawing/2012/chart">
                      <c:ext xmlns:c15="http://schemas.microsoft.com/office/drawing/2012/chart" uri="{02D57815-91ED-43cb-92C2-25804820EDAC}">
                        <c15:formulaRef>
                          <c15:sqref>'Figure(41)'!$F$7:$F$16</c15:sqref>
                        </c15:formulaRef>
                      </c:ext>
                    </c:extLst>
                    <c:numCache>
                      <c:formatCode>0%</c:formatCode>
                      <c:ptCount val="10"/>
                      <c:pt idx="0">
                        <c:v>0.4642857142857143</c:v>
                      </c:pt>
                      <c:pt idx="1">
                        <c:v>0.39285714285714285</c:v>
                      </c:pt>
                      <c:pt idx="2">
                        <c:v>0.5535714285714286</c:v>
                      </c:pt>
                      <c:pt idx="3">
                        <c:v>0.35714285714285715</c:v>
                      </c:pt>
                      <c:pt idx="4">
                        <c:v>0.17857142857142858</c:v>
                      </c:pt>
                      <c:pt idx="5">
                        <c:v>0.44642857142857145</c:v>
                      </c:pt>
                      <c:pt idx="6">
                        <c:v>0.19642857142857142</c:v>
                      </c:pt>
                      <c:pt idx="7">
                        <c:v>0.39285714285714285</c:v>
                      </c:pt>
                      <c:pt idx="8">
                        <c:v>0.25</c:v>
                      </c:pt>
                      <c:pt idx="9">
                        <c:v>0.23214285714285715</c:v>
                      </c:pt>
                    </c:numCache>
                  </c:numRef>
                </c:val>
                <c:extLst xmlns:c15="http://schemas.microsoft.com/office/drawing/2012/chart">
                  <c:ext xmlns:c16="http://schemas.microsoft.com/office/drawing/2014/chart" uri="{C3380CC4-5D6E-409C-BE32-E72D297353CC}">
                    <c16:uniqueId val="{00000006-AD25-4A1C-85B6-F0E25339CB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'Figure(41)'!$G$6</c15:sqref>
                        </c15:formulaRef>
                      </c:ext>
                    </c:extLst>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'Figure(41)'!$C$7:$C$16</c15:sqref>
                        </c15:formulaRef>
                      </c:ext>
                    </c:extLst>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extLst xmlns:c15="http://schemas.microsoft.com/office/drawing/2012/chart">
                      <c:ext xmlns:c15="http://schemas.microsoft.com/office/drawing/2012/chart" uri="{02D57815-91ED-43cb-92C2-25804820EDAC}">
                        <c15:formulaRef>
                          <c15:sqref>'Figure(41)'!$G$7:$G$16</c15:sqref>
                        </c15:formulaRef>
                      </c:ext>
                    </c:extLst>
                    <c:numCache>
                      <c:formatCode>0%</c:formatCode>
                      <c:ptCount val="10"/>
                      <c:pt idx="0">
                        <c:v>0.54166666666666663</c:v>
                      </c:pt>
                      <c:pt idx="1">
                        <c:v>0.35416666666666669</c:v>
                      </c:pt>
                      <c:pt idx="2">
                        <c:v>0.58333333333333337</c:v>
                      </c:pt>
                      <c:pt idx="3">
                        <c:v>0.3125</c:v>
                      </c:pt>
                      <c:pt idx="4">
                        <c:v>0.14583333333333334</c:v>
                      </c:pt>
                      <c:pt idx="5">
                        <c:v>0.54166666666666663</c:v>
                      </c:pt>
                      <c:pt idx="6">
                        <c:v>0.29166666666666669</c:v>
                      </c:pt>
                      <c:pt idx="7">
                        <c:v>0.35416666666666669</c:v>
                      </c:pt>
                      <c:pt idx="8">
                        <c:v>0.29166666666666669</c:v>
                      </c:pt>
                      <c:pt idx="9">
                        <c:v>0.27083333333333331</c:v>
                      </c:pt>
                    </c:numCache>
                  </c:numRef>
                </c:val>
                <c:extLst xmlns:c15="http://schemas.microsoft.com/office/drawing/2012/chart">
                  <c:ext xmlns:c16="http://schemas.microsoft.com/office/drawing/2014/chart" uri="{C3380CC4-5D6E-409C-BE32-E72D297353CC}">
                    <c16:uniqueId val="{00000007-AD25-4A1C-85B6-F0E25339CB89}"/>
                  </c:ext>
                </c:extLst>
              </c15:ser>
            </c15:filteredBarSeries>
          </c:ext>
        </c:extLst>
      </c:barChart>
      <c:lineChart>
        <c:grouping val="standard"/>
        <c:varyColors val="0"/>
        <c:ser>
          <c:idx val="7"/>
          <c:order val="7"/>
          <c:tx>
            <c:strRef>
              <c:f>'Figure(41)'!$K$6</c:f>
              <c:strCache>
                <c:ptCount val="1"/>
                <c:pt idx="0">
                  <c:v>7-year average</c:v>
                </c:pt>
              </c:strCache>
            </c:strRef>
          </c:tx>
          <c:spPr>
            <a:ln w="28575" cap="rnd">
              <a:noFill/>
              <a:round/>
            </a:ln>
            <a:effectLst/>
          </c:spPr>
          <c:marker>
            <c:symbol val="diamond"/>
            <c:size val="15"/>
            <c:spPr>
              <a:solidFill>
                <a:srgbClr val="FF0000"/>
              </a:solidFill>
              <a:ln w="9525">
                <a:noFill/>
              </a:ln>
              <a:effectLst/>
            </c:spPr>
          </c:marker>
          <c:dLbls>
            <c:dLbl>
              <c:idx val="0"/>
              <c:layout>
                <c:manualLayout>
                  <c:x val="-1.8405981509203525E-2"/>
                  <c:y val="3.5126487079586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69-475C-929A-A1A298C13E39}"/>
                </c:ext>
              </c:extLst>
            </c:dLbl>
            <c:dLbl>
              <c:idx val="1"/>
              <c:layout>
                <c:manualLayout>
                  <c:x val="-1.6805461377968439E-2"/>
                  <c:y val="3.3060223133728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69-475C-929A-A1A298C13E39}"/>
                </c:ext>
              </c:extLst>
            </c:dLbl>
            <c:dLbl>
              <c:idx val="2"/>
              <c:layout>
                <c:manualLayout>
                  <c:x val="-1.8405981509203525E-2"/>
                  <c:y val="3.514464160604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69-475C-929A-A1A298C13E39}"/>
                </c:ext>
              </c:extLst>
            </c:dLbl>
            <c:dLbl>
              <c:idx val="3"/>
              <c:layout>
                <c:manualLayout>
                  <c:x val="-1.7605721443585982E-2"/>
                  <c:y val="3.721197346522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69-475C-929A-A1A298C13E39}"/>
                </c:ext>
              </c:extLst>
            </c:dLbl>
            <c:dLbl>
              <c:idx val="4"/>
              <c:layout>
                <c:manualLayout>
                  <c:x val="-1.8405981509203584E-2"/>
                  <c:y val="3.514464160604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69-475C-929A-A1A298C13E39}"/>
                </c:ext>
              </c:extLst>
            </c:dLbl>
            <c:dLbl>
              <c:idx val="5"/>
              <c:layout>
                <c:manualLayout>
                  <c:x val="-1.7605721443585982E-2"/>
                  <c:y val="3.514464160604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69-475C-929A-A1A298C13E39}"/>
                </c:ext>
              </c:extLst>
            </c:dLbl>
            <c:dLbl>
              <c:idx val="6"/>
              <c:layout>
                <c:manualLayout>
                  <c:x val="-1.6805461377968439E-2"/>
                  <c:y val="3.100997788768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69-475C-929A-A1A298C13E39}"/>
                </c:ext>
              </c:extLst>
            </c:dLbl>
            <c:dLbl>
              <c:idx val="7"/>
              <c:layout>
                <c:manualLayout>
                  <c:x val="-1.76057214435861E-2"/>
                  <c:y val="3.3077309746867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69-475C-929A-A1A298C13E39}"/>
                </c:ext>
              </c:extLst>
            </c:dLbl>
            <c:dLbl>
              <c:idx val="8"/>
              <c:layout>
                <c:manualLayout>
                  <c:x val="-1.8405981509203525E-2"/>
                  <c:y val="3.100997788768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69-475C-929A-A1A298C13E39}"/>
                </c:ext>
              </c:extLst>
            </c:dLbl>
            <c:dLbl>
              <c:idx val="9"/>
              <c:layout>
                <c:manualLayout>
                  <c:x val="-1.6805461377968439E-2"/>
                  <c:y val="3.5144641606046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69-475C-929A-A1A298C13E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'Figure(41)'!$C$7:$C$16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'Figure(41)'!$K$7:$K$16</c:f>
              <c:numCache>
                <c:formatCode>0%</c:formatCode>
                <c:ptCount val="10"/>
                <c:pt idx="0">
                  <c:v>0.47729586829169929</c:v>
                </c:pt>
                <c:pt idx="1">
                  <c:v>0.38347855827536803</c:v>
                </c:pt>
                <c:pt idx="2">
                  <c:v>0.52304386715754148</c:v>
                </c:pt>
                <c:pt idx="3">
                  <c:v>0.32875116119862852</c:v>
                </c:pt>
                <c:pt idx="4">
                  <c:v>0.25716301537300124</c:v>
                </c:pt>
                <c:pt idx="5">
                  <c:v>0.45773070073413125</c:v>
                </c:pt>
                <c:pt idx="6">
                  <c:v>0.26706867396569306</c:v>
                </c:pt>
                <c:pt idx="7">
                  <c:v>0.38543584842168238</c:v>
                </c:pt>
                <c:pt idx="8">
                  <c:v>0.33080445748933618</c:v>
                </c:pt>
                <c:pt idx="9">
                  <c:v>0.3157225904822441</c:v>
                </c:pt>
              </c:numCache>
            </c:numRef>
          </c:val>
          <c:smooth val="0"/>
          <c:extLst>
            <c:ext xmlns:c16="http://schemas.microsoft.com/office/drawing/2014/chart" uri="{C3380CC4-5D6E-409C-BE32-E72D297353CC}">
              <c16:uniqueId val="{00000003-AD25-4A1C-85B6-F0E25339CB89}"/>
            </c:ext>
          </c:extLst>
        </c:ser>
        <c:dLbls>
          <c:showLegendKey val="0"/>
          <c:showVal val="0"/>
          <c:showCatName val="0"/>
          <c:showSerName val="0"/>
          <c:showPercent val="0"/>
          <c:showBubbleSize val="0"/>
        </c:dLbls>
        <c:marker val="1"/>
        <c:smooth val="0"/>
        <c:axId val="1335891311"/>
        <c:axId val="1634526159"/>
      </c:line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a:noFill/>
        </a:ln>
        <a:effectLst/>
      </c:spPr>
    </c:plotArea>
    <c:legend>
      <c:legendPos val="b"/>
      <c:layout>
        <c:manualLayout>
          <c:xMode val="edge"/>
          <c:yMode val="edge"/>
          <c:x val="0.39992788466671741"/>
          <c:y val="0.1430958585141533"/>
          <c:w val="0.200144230666565"/>
          <c:h val="4.03581130516466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'Figure(42)'!$C$1:$D$1</c:f>
          <c:strCache>
            <c:ptCount val="2"/>
            <c:pt idx="0">
              <c:v>Figure(42)</c:v>
            </c:pt>
            <c:pt idx="1">
              <c:v>Most preferred city/sector combinations for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4875767191719724E-2"/>
          <c:y val="7.5543351769960701E-2"/>
          <c:w val="0.93126556410533112"/>
          <c:h val="0.82117649538626547"/>
        </c:manualLayout>
      </c:layout>
      <c:barChart>
        <c:barDir val="col"/>
        <c:grouping val="clustered"/>
        <c:varyColors val="0"/>
        <c:ser>
          <c:idx val="0"/>
          <c:order val="0"/>
          <c:tx>
            <c:strRef>
              <c:f>'Figure(42)'!$D$6</c:f>
              <c:strCache>
                <c:ptCount val="1"/>
                <c:pt idx="0">
                  <c:v>European investors (31)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'Figure(42)'!$C$7:$C$16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'Figure(42)'!$D$7:$D$16</c:f>
              <c:numCache>
                <c:formatCode>0%</c:formatCode>
                <c:ptCount val="10"/>
                <c:pt idx="0">
                  <c:v>0.41935483870967744</c:v>
                </c:pt>
                <c:pt idx="1">
                  <c:v>0.32258064516129031</c:v>
                </c:pt>
                <c:pt idx="2">
                  <c:v>0.41935483870967744</c:v>
                </c:pt>
                <c:pt idx="3">
                  <c:v>0.35483870967741937</c:v>
                </c:pt>
                <c:pt idx="4">
                  <c:v>0.35483870967741937</c:v>
                </c:pt>
                <c:pt idx="5">
                  <c:v>0.35483870967741937</c:v>
                </c:pt>
                <c:pt idx="6">
                  <c:v>0.35483870967741937</c:v>
                </c:pt>
                <c:pt idx="7">
                  <c:v>0.35483870967741937</c:v>
                </c:pt>
                <c:pt idx="8">
                  <c:v>0.19354838709677419</c:v>
                </c:pt>
                <c:pt idx="9">
                  <c:v>0.25806451612903225</c:v>
                </c:pt>
              </c:numCache>
            </c:numRef>
          </c:val>
          <c:extLst xmlns:c15="http://schemas.microsoft.com/office/drawing/2012/chart">
            <c:ext xmlns:c16="http://schemas.microsoft.com/office/drawing/2014/chart" uri="{C3380CC4-5D6E-409C-BE32-E72D297353CC}">
              <c16:uniqueId val="{00000000-578A-4EB7-A2D5-1635DA1F4960}"/>
            </c:ext>
          </c:extLst>
        </c:ser>
        <c:ser>
          <c:idx val="1"/>
          <c:order val="1"/>
          <c:tx>
            <c:strRef>
              <c:f>'Figure(42)'!$E$6</c:f>
              <c:strCache>
                <c:ptCount val="1"/>
                <c:pt idx="0">
                  <c:v>Non-European investors (11)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'Figure(42)'!$C$7:$C$16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'Figure(42)'!$E$7:$E$16</c:f>
              <c:numCache>
                <c:formatCode>0%</c:formatCode>
                <c:ptCount val="10"/>
                <c:pt idx="0">
                  <c:v>0.63636363636363635</c:v>
                </c:pt>
                <c:pt idx="1">
                  <c:v>0.81818181818181823</c:v>
                </c:pt>
                <c:pt idx="2">
                  <c:v>0.45454545454545453</c:v>
                </c:pt>
                <c:pt idx="3">
                  <c:v>0.54545454545454541</c:v>
                </c:pt>
                <c:pt idx="4">
                  <c:v>0.45454545454545453</c:v>
                </c:pt>
                <c:pt idx="5">
                  <c:v>0.45454545454545453</c:v>
                </c:pt>
                <c:pt idx="6">
                  <c:v>0.36363636363636365</c:v>
                </c:pt>
                <c:pt idx="7">
                  <c:v>0.36363636363636365</c:v>
                </c:pt>
                <c:pt idx="8">
                  <c:v>0.72727272727272729</c:v>
                </c:pt>
                <c:pt idx="9">
                  <c:v>0.54545454545454541</c:v>
                </c:pt>
              </c:numCache>
            </c:numRef>
          </c:val>
          <c:extLst xmlns:c15="http://schemas.microsoft.com/office/drawing/2012/chart">
            <c:ext xmlns:c16="http://schemas.microsoft.com/office/drawing/2014/chart" uri="{C3380CC4-5D6E-409C-BE32-E72D297353CC}">
              <c16:uniqueId val="{00000001-578A-4EB7-A2D5-1635DA1F4960}"/>
            </c:ext>
          </c:extLst>
        </c:ser>
        <c:ser>
          <c:idx val="2"/>
          <c:order val="2"/>
          <c:tx>
            <c:strRef>
              <c:f>'Figure(42)'!$F$6</c:f>
              <c:strCache>
                <c:ptCount val="1"/>
                <c:pt idx="0">
                  <c:v>All investors (42)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'Figure(42)'!$C$7:$C$16</c:f>
              <c:strCache>
                <c:ptCount val="10"/>
                <c:pt idx="0">
                  <c:v>UK - London - Office</c:v>
                </c:pt>
                <c:pt idx="1">
                  <c:v>France - Paris - Industrial/Logistics</c:v>
                </c:pt>
                <c:pt idx="2">
                  <c:v>France - Paris - Office</c:v>
                </c:pt>
                <c:pt idx="3">
                  <c:v>Germany - Berlin - Residential</c:v>
                </c:pt>
                <c:pt idx="4">
                  <c:v>France - Other - Industrial/Logistics</c:v>
                </c:pt>
                <c:pt idx="5">
                  <c:v>Germany - Berlin - Office</c:v>
                </c:pt>
                <c:pt idx="6">
                  <c:v>France - Paris - Residential</c:v>
                </c:pt>
                <c:pt idx="7">
                  <c:v>Germany - Munich - Office</c:v>
                </c:pt>
                <c:pt idx="8">
                  <c:v>Germany - Berlin - Industrial/Logistics</c:v>
                </c:pt>
                <c:pt idx="9">
                  <c:v>Germany - Frankfurt - Industrial/Logistics</c:v>
                </c:pt>
              </c:strCache>
            </c:strRef>
          </c:cat>
          <c:val>
            <c:numRef>
              <c:f>'Figure(42)'!$F$7:$F$16</c:f>
              <c:numCache>
                <c:formatCode>0%</c:formatCode>
                <c:ptCount val="10"/>
                <c:pt idx="0">
                  <c:v>0.47619047619047616</c:v>
                </c:pt>
                <c:pt idx="1">
                  <c:v>0.45238095238095238</c:v>
                </c:pt>
                <c:pt idx="2">
                  <c:v>0.42857142857142855</c:v>
                </c:pt>
                <c:pt idx="3">
                  <c:v>0.40476190476190477</c:v>
                </c:pt>
                <c:pt idx="4">
                  <c:v>0.38095238095238093</c:v>
                </c:pt>
                <c:pt idx="5">
                  <c:v>0.38095238095238093</c:v>
                </c:pt>
                <c:pt idx="6">
                  <c:v>0.35714285714285715</c:v>
                </c:pt>
                <c:pt idx="7">
                  <c:v>0.35714285714285715</c:v>
                </c:pt>
                <c:pt idx="8">
                  <c:v>0.33333333333333331</c:v>
                </c:pt>
                <c:pt idx="9">
                  <c:v>0.33333333333333331</c:v>
                </c:pt>
              </c:numCache>
            </c:numRef>
          </c:val>
          <c:extLst>
            <c:ext xmlns:c16="http://schemas.microsoft.com/office/drawing/2014/chart" uri="{C3380CC4-5D6E-409C-BE32-E72D297353CC}">
              <c16:uniqueId val="{00000002-578A-4EB7-A2D5-1635DA1F4960}"/>
            </c:ext>
          </c:extLst>
        </c:ser>
        <c:dLbls>
          <c:dLblPos val="outEnd"/>
          <c:showLegendKey val="0"/>
          <c:showVal val="1"/>
          <c:showCatName val="0"/>
          <c:showSerName val="0"/>
          <c:showPercent val="0"/>
          <c:showBubbleSize val="0"/>
        </c:dLbls>
        <c:gapWidth val="219"/>
        <c:axId val="1335891311"/>
        <c:axId val="1634526159"/>
        <c:extLst/>
      </c:barChart>
      <c:catAx>
        <c:axId val="133589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634526159"/>
        <c:crosses val="autoZero"/>
        <c:auto val="1"/>
        <c:lblAlgn val="ctr"/>
        <c:lblOffset val="100"/>
        <c:noMultiLvlLbl val="0"/>
      </c:catAx>
      <c:valAx>
        <c:axId val="1634526159"/>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891311"/>
        <c:crosses val="autoZero"/>
        <c:crossBetween val="between"/>
      </c:valAx>
      <c:spPr>
        <a:noFill/>
        <a:ln>
          <a:noFill/>
        </a:ln>
        <a:effectLst/>
      </c:spPr>
    </c:plotArea>
    <c:legend>
      <c:legendPos val="b"/>
      <c:layout>
        <c:manualLayout>
          <c:xMode val="edge"/>
          <c:yMode val="edge"/>
          <c:x val="0.23473462645464194"/>
          <c:y val="0.12170694354602404"/>
          <c:w val="0.53053074709071613"/>
          <c:h val="4.229556097372189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Retail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2'!$C$7:$C$28</c:f>
              <c:numCache>
                <c:formatCode>0%</c:formatCode>
                <c:ptCount val="22"/>
                <c:pt idx="0">
                  <c:v>0.41176470588235292</c:v>
                </c:pt>
                <c:pt idx="1">
                  <c:v>0</c:v>
                </c:pt>
                <c:pt idx="2">
                  <c:v>0.39705882352941174</c:v>
                </c:pt>
                <c:pt idx="3">
                  <c:v>0</c:v>
                </c:pt>
                <c:pt idx="4">
                  <c:v>0</c:v>
                </c:pt>
                <c:pt idx="5">
                  <c:v>0</c:v>
                </c:pt>
                <c:pt idx="6">
                  <c:v>0.38235294117647056</c:v>
                </c:pt>
                <c:pt idx="7">
                  <c:v>0.3235294117647059</c:v>
                </c:pt>
                <c:pt idx="8">
                  <c:v>0.19117647058823528</c:v>
                </c:pt>
                <c:pt idx="9">
                  <c:v>0</c:v>
                </c:pt>
                <c:pt idx="10">
                  <c:v>0</c:v>
                </c:pt>
                <c:pt idx="11">
                  <c:v>0</c:v>
                </c:pt>
                <c:pt idx="12">
                  <c:v>0</c:v>
                </c:pt>
                <c:pt idx="13">
                  <c:v>0</c:v>
                </c:pt>
                <c:pt idx="14">
                  <c:v>0</c:v>
                </c:pt>
                <c:pt idx="15">
                  <c:v>0</c:v>
                </c:pt>
                <c:pt idx="16">
                  <c:v>0.16176470588235295</c:v>
                </c:pt>
                <c:pt idx="17">
                  <c:v>0.25</c:v>
                </c:pt>
                <c:pt idx="18">
                  <c:v>0.26470588235294118</c:v>
                </c:pt>
                <c:pt idx="19">
                  <c:v>0.3235294117647059</c:v>
                </c:pt>
                <c:pt idx="20">
                  <c:v>0.36764705882352944</c:v>
                </c:pt>
                <c:pt idx="21">
                  <c:v>0</c:v>
                </c:pt>
              </c:numCache>
            </c:numRef>
          </c:val>
          <c:extLst>
            <c:ext xmlns:c16="http://schemas.microsoft.com/office/drawing/2014/chart" uri="{C3380CC4-5D6E-409C-BE32-E72D297353CC}">
              <c16:uniqueId val="{00000000-0601-4FF0-B02F-4CACB69E58F3}"/>
            </c:ext>
          </c:extLst>
        </c:ser>
        <c:ser>
          <c:idx val="1"/>
          <c:order val="1"/>
          <c:tx>
            <c:strRef>
              <c:f>'Table 2'!$D$6</c:f>
              <c:strCache>
                <c:ptCount val="1"/>
                <c:pt idx="0">
                  <c:v>2017</c:v>
                </c:pt>
              </c:strCache>
            </c:strRef>
          </c:tx>
          <c:spPr>
            <a:solidFill>
              <a:schemeClr val="accent2"/>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2'!$D$7:$D$28</c:f>
              <c:numCache>
                <c:formatCode>0%</c:formatCode>
                <c:ptCount val="22"/>
                <c:pt idx="0">
                  <c:v>0.41379310344827586</c:v>
                </c:pt>
                <c:pt idx="2">
                  <c:v>0.37931034482758619</c:v>
                </c:pt>
                <c:pt idx="6">
                  <c:v>0.41379310344827586</c:v>
                </c:pt>
                <c:pt idx="7">
                  <c:v>0.36206896551724138</c:v>
                </c:pt>
                <c:pt idx="8">
                  <c:v>0.18965517241379309</c:v>
                </c:pt>
                <c:pt idx="16">
                  <c:v>0.17241379310344829</c:v>
                </c:pt>
                <c:pt idx="17">
                  <c:v>0.25862068965517243</c:v>
                </c:pt>
                <c:pt idx="18">
                  <c:v>0.2413793103448276</c:v>
                </c:pt>
                <c:pt idx="19">
                  <c:v>0.31034482758620691</c:v>
                </c:pt>
                <c:pt idx="20">
                  <c:v>0.34482758620689657</c:v>
                </c:pt>
              </c:numCache>
            </c:numRef>
          </c:val>
          <c:extLst>
            <c:ext xmlns:c16="http://schemas.microsoft.com/office/drawing/2014/chart" uri="{C3380CC4-5D6E-409C-BE32-E72D297353CC}">
              <c16:uniqueId val="{00000001-0601-4FF0-B02F-4CACB69E58F3}"/>
            </c:ext>
          </c:extLst>
        </c:ser>
        <c:ser>
          <c:idx val="2"/>
          <c:order val="2"/>
          <c:tx>
            <c:strRef>
              <c:f>'Table 2'!$E$6</c:f>
              <c:strCache>
                <c:ptCount val="1"/>
                <c:pt idx="0">
                  <c:v>2018</c:v>
                </c:pt>
              </c:strCache>
            </c:strRef>
          </c:tx>
          <c:spPr>
            <a:solidFill>
              <a:schemeClr val="accent3"/>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2'!$E$7:$E$28</c:f>
              <c:numCache>
                <c:formatCode>0%</c:formatCode>
                <c:ptCount val="22"/>
                <c:pt idx="0">
                  <c:v>0.30357142857142855</c:v>
                </c:pt>
                <c:pt idx="2">
                  <c:v>0.42857142857142855</c:v>
                </c:pt>
                <c:pt idx="6">
                  <c:v>0.2857142857142857</c:v>
                </c:pt>
                <c:pt idx="7">
                  <c:v>0.26785714285714285</c:v>
                </c:pt>
                <c:pt idx="8">
                  <c:v>5.3571428571428568E-2</c:v>
                </c:pt>
                <c:pt idx="16">
                  <c:v>0.125</c:v>
                </c:pt>
                <c:pt idx="17">
                  <c:v>0.16071428571428573</c:v>
                </c:pt>
                <c:pt idx="18">
                  <c:v>0.125</c:v>
                </c:pt>
                <c:pt idx="19">
                  <c:v>0.25</c:v>
                </c:pt>
                <c:pt idx="20">
                  <c:v>0.30357142857142855</c:v>
                </c:pt>
              </c:numCache>
            </c:numRef>
          </c:val>
          <c:extLst>
            <c:ext xmlns:c16="http://schemas.microsoft.com/office/drawing/2014/chart" uri="{C3380CC4-5D6E-409C-BE32-E72D297353CC}">
              <c16:uniqueId val="{00000002-0601-4FF0-B02F-4CACB69E58F3}"/>
            </c:ext>
          </c:extLst>
        </c:ser>
        <c:ser>
          <c:idx val="3"/>
          <c:order val="3"/>
          <c:tx>
            <c:strRef>
              <c:f>'Table 2'!$F$6</c:f>
              <c:strCache>
                <c:ptCount val="1"/>
                <c:pt idx="0">
                  <c:v>2019</c:v>
                </c:pt>
              </c:strCache>
            </c:strRef>
          </c:tx>
          <c:spPr>
            <a:solidFill>
              <a:schemeClr val="accent4"/>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2'!$F$7:$F$28</c:f>
              <c:numCache>
                <c:formatCode>0%</c:formatCode>
                <c:ptCount val="22"/>
                <c:pt idx="0">
                  <c:v>0.375</c:v>
                </c:pt>
                <c:pt idx="1">
                  <c:v>0</c:v>
                </c:pt>
                <c:pt idx="2">
                  <c:v>0.375</c:v>
                </c:pt>
                <c:pt idx="3">
                  <c:v>0</c:v>
                </c:pt>
                <c:pt idx="4">
                  <c:v>0</c:v>
                </c:pt>
                <c:pt idx="5">
                  <c:v>0</c:v>
                </c:pt>
                <c:pt idx="6">
                  <c:v>0.29166666666666669</c:v>
                </c:pt>
                <c:pt idx="7">
                  <c:v>0.16666666666666666</c:v>
                </c:pt>
                <c:pt idx="8">
                  <c:v>6.25E-2</c:v>
                </c:pt>
                <c:pt idx="9">
                  <c:v>0</c:v>
                </c:pt>
                <c:pt idx="10">
                  <c:v>0</c:v>
                </c:pt>
                <c:pt idx="11">
                  <c:v>0</c:v>
                </c:pt>
                <c:pt idx="12">
                  <c:v>0</c:v>
                </c:pt>
                <c:pt idx="13">
                  <c:v>0</c:v>
                </c:pt>
                <c:pt idx="14">
                  <c:v>0</c:v>
                </c:pt>
                <c:pt idx="15">
                  <c:v>0</c:v>
                </c:pt>
                <c:pt idx="16">
                  <c:v>8.3333333333333329E-2</c:v>
                </c:pt>
                <c:pt idx="17">
                  <c:v>0.125</c:v>
                </c:pt>
                <c:pt idx="18">
                  <c:v>0.125</c:v>
                </c:pt>
                <c:pt idx="19">
                  <c:v>0.1875</c:v>
                </c:pt>
                <c:pt idx="20">
                  <c:v>0.20833333333333334</c:v>
                </c:pt>
                <c:pt idx="21">
                  <c:v>0</c:v>
                </c:pt>
              </c:numCache>
            </c:numRef>
          </c:val>
          <c:extLst>
            <c:ext xmlns:c16="http://schemas.microsoft.com/office/drawing/2014/chart" uri="{C3380CC4-5D6E-409C-BE32-E72D297353CC}">
              <c16:uniqueId val="{00000003-0601-4FF0-B02F-4CACB69E58F3}"/>
            </c:ext>
          </c:extLst>
        </c:ser>
        <c:ser>
          <c:idx val="4"/>
          <c:order val="4"/>
          <c:tx>
            <c:strRef>
              <c:f>'Table 2'!$G$6</c:f>
              <c:strCache>
                <c:ptCount val="1"/>
                <c:pt idx="0">
                  <c:v>2020</c:v>
                </c:pt>
              </c:strCache>
            </c:strRef>
          </c:tx>
          <c:spPr>
            <a:solidFill>
              <a:schemeClr val="accent5"/>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2'!$G$7:$G$28</c:f>
              <c:numCache>
                <c:formatCode>0%</c:formatCode>
                <c:ptCount val="22"/>
                <c:pt idx="0">
                  <c:v>0.17647058823529413</c:v>
                </c:pt>
                <c:pt idx="1">
                  <c:v>0</c:v>
                </c:pt>
                <c:pt idx="2">
                  <c:v>0.13725490196078433</c:v>
                </c:pt>
                <c:pt idx="3">
                  <c:v>0</c:v>
                </c:pt>
                <c:pt idx="4">
                  <c:v>0</c:v>
                </c:pt>
                <c:pt idx="5">
                  <c:v>0</c:v>
                </c:pt>
                <c:pt idx="6">
                  <c:v>0.11764705882352941</c:v>
                </c:pt>
                <c:pt idx="7">
                  <c:v>0.11764705882352941</c:v>
                </c:pt>
                <c:pt idx="8">
                  <c:v>5.8823529411764705E-2</c:v>
                </c:pt>
                <c:pt idx="9">
                  <c:v>0</c:v>
                </c:pt>
                <c:pt idx="10">
                  <c:v>0</c:v>
                </c:pt>
                <c:pt idx="11">
                  <c:v>0</c:v>
                </c:pt>
                <c:pt idx="12">
                  <c:v>0</c:v>
                </c:pt>
                <c:pt idx="13">
                  <c:v>0</c:v>
                </c:pt>
                <c:pt idx="14">
                  <c:v>0</c:v>
                </c:pt>
                <c:pt idx="15">
                  <c:v>0</c:v>
                </c:pt>
                <c:pt idx="16">
                  <c:v>5.8823529411764705E-2</c:v>
                </c:pt>
                <c:pt idx="17">
                  <c:v>9.8039215686274508E-2</c:v>
                </c:pt>
                <c:pt idx="18">
                  <c:v>7.8431372549019607E-2</c:v>
                </c:pt>
                <c:pt idx="19">
                  <c:v>9.8039215686274508E-2</c:v>
                </c:pt>
                <c:pt idx="20">
                  <c:v>9.8039215686274508E-2</c:v>
                </c:pt>
                <c:pt idx="21">
                  <c:v>0</c:v>
                </c:pt>
              </c:numCache>
            </c:numRef>
          </c:val>
          <c:extLst>
            <c:ext xmlns:c16="http://schemas.microsoft.com/office/drawing/2014/chart" uri="{C3380CC4-5D6E-409C-BE32-E72D297353CC}">
              <c16:uniqueId val="{00000004-0601-4FF0-B02F-4CACB69E58F3}"/>
            </c:ext>
          </c:extLst>
        </c:ser>
        <c:ser>
          <c:idx val="5"/>
          <c:order val="5"/>
          <c:tx>
            <c:strRef>
              <c:f>'Table 2'!$H$6</c:f>
              <c:strCache>
                <c:ptCount val="1"/>
                <c:pt idx="0">
                  <c:v>2021</c:v>
                </c:pt>
              </c:strCache>
            </c:strRef>
          </c:tx>
          <c:spPr>
            <a:solidFill>
              <a:schemeClr val="accent6"/>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2'!$H$7:$H$28</c:f>
              <c:numCache>
                <c:formatCode>0%</c:formatCode>
                <c:ptCount val="22"/>
                <c:pt idx="0">
                  <c:v>0.16129032258064516</c:v>
                </c:pt>
                <c:pt idx="1">
                  <c:v>0</c:v>
                </c:pt>
                <c:pt idx="2">
                  <c:v>9.6774193548387094E-2</c:v>
                </c:pt>
                <c:pt idx="3">
                  <c:v>0</c:v>
                </c:pt>
                <c:pt idx="4">
                  <c:v>0</c:v>
                </c:pt>
                <c:pt idx="5">
                  <c:v>0</c:v>
                </c:pt>
                <c:pt idx="6">
                  <c:v>9.6774193548387094E-2</c:v>
                </c:pt>
                <c:pt idx="7">
                  <c:v>9.6774193548387094E-2</c:v>
                </c:pt>
                <c:pt idx="8">
                  <c:v>6.4516129032258063E-2</c:v>
                </c:pt>
                <c:pt idx="9">
                  <c:v>0</c:v>
                </c:pt>
                <c:pt idx="10">
                  <c:v>0</c:v>
                </c:pt>
                <c:pt idx="11">
                  <c:v>0</c:v>
                </c:pt>
                <c:pt idx="12">
                  <c:v>0</c:v>
                </c:pt>
                <c:pt idx="13">
                  <c:v>0</c:v>
                </c:pt>
                <c:pt idx="14">
                  <c:v>0</c:v>
                </c:pt>
                <c:pt idx="15">
                  <c:v>0</c:v>
                </c:pt>
                <c:pt idx="16">
                  <c:v>0.12903225806451613</c:v>
                </c:pt>
                <c:pt idx="17">
                  <c:v>9.6774193548387094E-2</c:v>
                </c:pt>
                <c:pt idx="18">
                  <c:v>9.6774193548387094E-2</c:v>
                </c:pt>
                <c:pt idx="19">
                  <c:v>9.6774193548387094E-2</c:v>
                </c:pt>
                <c:pt idx="20">
                  <c:v>9.6774193548387094E-2</c:v>
                </c:pt>
                <c:pt idx="21">
                  <c:v>0</c:v>
                </c:pt>
              </c:numCache>
            </c:numRef>
          </c:val>
          <c:extLst>
            <c:ext xmlns:c16="http://schemas.microsoft.com/office/drawing/2014/chart" uri="{C3380CC4-5D6E-409C-BE32-E72D297353CC}">
              <c16:uniqueId val="{00000005-0601-4FF0-B02F-4CACB69E58F3}"/>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2'!$I$7:$I$28</c:f>
              <c:numCache>
                <c:formatCode>0%</c:formatCode>
                <c:ptCount val="22"/>
                <c:pt idx="0">
                  <c:v>9.5238095238095233E-2</c:v>
                </c:pt>
                <c:pt idx="1">
                  <c:v>9.5238095238095233E-2</c:v>
                </c:pt>
                <c:pt idx="2">
                  <c:v>9.5238095238095233E-2</c:v>
                </c:pt>
                <c:pt idx="3">
                  <c:v>7.1428571428571425E-2</c:v>
                </c:pt>
                <c:pt idx="4">
                  <c:v>7.1428571428571425E-2</c:v>
                </c:pt>
                <c:pt idx="5">
                  <c:v>7.1428571428571425E-2</c:v>
                </c:pt>
                <c:pt idx="6">
                  <c:v>4.7619047619047616E-2</c:v>
                </c:pt>
                <c:pt idx="7">
                  <c:v>4.7619047619047616E-2</c:v>
                </c:pt>
                <c:pt idx="8">
                  <c:v>4.7619047619047616E-2</c:v>
                </c:pt>
                <c:pt idx="9">
                  <c:v>4.7619047619047616E-2</c:v>
                </c:pt>
                <c:pt idx="10">
                  <c:v>4.7619047619047616E-2</c:v>
                </c:pt>
                <c:pt idx="11">
                  <c:v>4.7619047619047616E-2</c:v>
                </c:pt>
                <c:pt idx="12">
                  <c:v>4.7619047619047616E-2</c:v>
                </c:pt>
                <c:pt idx="13">
                  <c:v>4.7619047619047616E-2</c:v>
                </c:pt>
                <c:pt idx="14">
                  <c:v>4.7619047619047616E-2</c:v>
                </c:pt>
                <c:pt idx="15">
                  <c:v>4.7619047619047616E-2</c:v>
                </c:pt>
                <c:pt idx="16">
                  <c:v>2.3809523809523808E-2</c:v>
                </c:pt>
                <c:pt idx="17">
                  <c:v>2.3809523809523808E-2</c:v>
                </c:pt>
                <c:pt idx="18">
                  <c:v>2.3809523809523808E-2</c:v>
                </c:pt>
                <c:pt idx="19">
                  <c:v>2.3809523809523808E-2</c:v>
                </c:pt>
                <c:pt idx="20">
                  <c:v>2.3809523809523808E-2</c:v>
                </c:pt>
                <c:pt idx="21">
                  <c:v>2.3809523809523808E-2</c:v>
                </c:pt>
              </c:numCache>
            </c:numRef>
          </c:val>
          <c:extLst>
            <c:ext xmlns:c16="http://schemas.microsoft.com/office/drawing/2014/chart" uri="{C3380CC4-5D6E-409C-BE32-E72D297353CC}">
              <c16:uniqueId val="{00000006-0601-4FF0-B02F-4CACB69E58F3}"/>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2'!$B$7:$B$28</c:f>
              <c:strCache>
                <c:ptCount val="22"/>
                <c:pt idx="0">
                  <c:v>France - Paris</c:v>
                </c:pt>
                <c:pt idx="1">
                  <c:v>Italy - Milan</c:v>
                </c:pt>
                <c:pt idx="2">
                  <c:v>UK - London</c:v>
                </c:pt>
                <c:pt idx="3">
                  <c:v>Spain - Madrid</c:v>
                </c:pt>
                <c:pt idx="4">
                  <c:v>UK - South East</c:v>
                </c:pt>
                <c:pt idx="5">
                  <c:v>UK - Other</c:v>
                </c:pt>
                <c:pt idx="6">
                  <c:v>Germany - Berlin</c:v>
                </c:pt>
                <c:pt idx="7">
                  <c:v>Germany - Frankfurt</c:v>
                </c:pt>
                <c:pt idx="8">
                  <c:v>Germany - Other</c:v>
                </c:pt>
                <c:pt idx="9">
                  <c:v>Italy - Rome</c:v>
                </c:pt>
                <c:pt idx="10">
                  <c:v>Netherlands - Amsterdam</c:v>
                </c:pt>
                <c:pt idx="11">
                  <c:v>Netherlands - Other</c:v>
                </c:pt>
                <c:pt idx="12">
                  <c:v>Spain - Barcelona</c:v>
                </c:pt>
                <c:pt idx="13">
                  <c:v>Spain - Other</c:v>
                </c:pt>
                <c:pt idx="14">
                  <c:v>Sweden - Stockholm</c:v>
                </c:pt>
                <c:pt idx="15">
                  <c:v>Sweden - Other</c:v>
                </c:pt>
                <c:pt idx="16">
                  <c:v>France - Other</c:v>
                </c:pt>
                <c:pt idx="17">
                  <c:v>Germany - Cologne</c:v>
                </c:pt>
                <c:pt idx="18">
                  <c:v>Germany - Dusseldorf</c:v>
                </c:pt>
                <c:pt idx="19">
                  <c:v>Germany - Hamburg</c:v>
                </c:pt>
                <c:pt idx="20">
                  <c:v>Germany - Munich</c:v>
                </c:pt>
                <c:pt idx="21">
                  <c:v>Italy - Other</c:v>
                </c:pt>
              </c:strCache>
            </c:strRef>
          </c:cat>
          <c:val>
            <c:numRef>
              <c:f>'Table 2'!$J$7:$J$28</c:f>
              <c:numCache>
                <c:formatCode>0%</c:formatCode>
                <c:ptCount val="22"/>
                <c:pt idx="0">
                  <c:v>0.27673260627944174</c:v>
                </c:pt>
                <c:pt idx="2">
                  <c:v>0.27274396966795617</c:v>
                </c:pt>
                <c:pt idx="6">
                  <c:v>0.23365247099952327</c:v>
                </c:pt>
                <c:pt idx="7">
                  <c:v>0.19745178382810299</c:v>
                </c:pt>
                <c:pt idx="8">
                  <c:v>9.5408825376646772E-2</c:v>
                </c:pt>
                <c:pt idx="16">
                  <c:v>0.10773959194356275</c:v>
                </c:pt>
                <c:pt idx="17">
                  <c:v>0.1447082726305205</c:v>
                </c:pt>
                <c:pt idx="18">
                  <c:v>0.13644289751495703</c:v>
                </c:pt>
                <c:pt idx="19">
                  <c:v>0.18428531034215689</c:v>
                </c:pt>
                <c:pt idx="20">
                  <c:v>0.20614319142562473</c:v>
                </c:pt>
              </c:numCache>
            </c:numRef>
          </c:val>
          <c:extLst>
            <c:ext xmlns:c16="http://schemas.microsoft.com/office/drawing/2014/chart" uri="{C3380CC4-5D6E-409C-BE32-E72D297353CC}">
              <c16:uniqueId val="{00000007-0601-4FF0-B02F-4CACB69E58F3}"/>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Office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2'!$C$33:$C$54</c:f>
              <c:numCache>
                <c:formatCode>0%</c:formatCode>
                <c:ptCount val="22"/>
                <c:pt idx="0">
                  <c:v>0.5</c:v>
                </c:pt>
                <c:pt idx="1">
                  <c:v>0.51470588235294112</c:v>
                </c:pt>
                <c:pt idx="2">
                  <c:v>0.47058823529411764</c:v>
                </c:pt>
                <c:pt idx="3">
                  <c:v>0.44117647058823528</c:v>
                </c:pt>
                <c:pt idx="4">
                  <c:v>0.35294117647058826</c:v>
                </c:pt>
                <c:pt idx="5">
                  <c:v>0.38235294117647056</c:v>
                </c:pt>
                <c:pt idx="6">
                  <c:v>0</c:v>
                </c:pt>
                <c:pt idx="7">
                  <c:v>0</c:v>
                </c:pt>
                <c:pt idx="8">
                  <c:v>0</c:v>
                </c:pt>
                <c:pt idx="9">
                  <c:v>0.30882352941176472</c:v>
                </c:pt>
                <c:pt idx="10">
                  <c:v>0</c:v>
                </c:pt>
                <c:pt idx="11">
                  <c:v>0.3235294117647059</c:v>
                </c:pt>
                <c:pt idx="12">
                  <c:v>0</c:v>
                </c:pt>
                <c:pt idx="13">
                  <c:v>0.17647058823529413</c:v>
                </c:pt>
                <c:pt idx="14">
                  <c:v>0</c:v>
                </c:pt>
                <c:pt idx="15">
                  <c:v>0.23529411764705882</c:v>
                </c:pt>
                <c:pt idx="16">
                  <c:v>0</c:v>
                </c:pt>
                <c:pt idx="17">
                  <c:v>0</c:v>
                </c:pt>
                <c:pt idx="18">
                  <c:v>0</c:v>
                </c:pt>
                <c:pt idx="19">
                  <c:v>0</c:v>
                </c:pt>
                <c:pt idx="20">
                  <c:v>0</c:v>
                </c:pt>
                <c:pt idx="21">
                  <c:v>0</c:v>
                </c:pt>
              </c:numCache>
            </c:numRef>
          </c:val>
          <c:extLst>
            <c:ext xmlns:c16="http://schemas.microsoft.com/office/drawing/2014/chart" uri="{C3380CC4-5D6E-409C-BE32-E72D297353CC}">
              <c16:uniqueId val="{00000000-287B-44A2-93F1-6F5A1CDAB180}"/>
            </c:ext>
          </c:extLst>
        </c:ser>
        <c:ser>
          <c:idx val="1"/>
          <c:order val="1"/>
          <c:tx>
            <c:strRef>
              <c:f>'Table 2'!$D$6</c:f>
              <c:strCache>
                <c:ptCount val="1"/>
                <c:pt idx="0">
                  <c:v>2017</c:v>
                </c:pt>
              </c:strCache>
            </c:strRef>
          </c:tx>
          <c:spPr>
            <a:solidFill>
              <a:schemeClr val="accent2"/>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2'!$D$33:$D$54</c:f>
              <c:numCache>
                <c:formatCode>0%</c:formatCode>
                <c:ptCount val="22"/>
                <c:pt idx="0">
                  <c:v>0.43103448275862066</c:v>
                </c:pt>
                <c:pt idx="1">
                  <c:v>0.51724137931034486</c:v>
                </c:pt>
                <c:pt idx="2">
                  <c:v>0.48275862068965519</c:v>
                </c:pt>
                <c:pt idx="3">
                  <c:v>0.36206896551724138</c:v>
                </c:pt>
                <c:pt idx="4">
                  <c:v>0.32758620689655171</c:v>
                </c:pt>
                <c:pt idx="5">
                  <c:v>0.43103448275862066</c:v>
                </c:pt>
                <c:pt idx="9">
                  <c:v>0.25862068965517243</c:v>
                </c:pt>
                <c:pt idx="11">
                  <c:v>0.25862068965517243</c:v>
                </c:pt>
                <c:pt idx="13">
                  <c:v>0.1206896551724138</c:v>
                </c:pt>
                <c:pt idx="15">
                  <c:v>0.17241379310344829</c:v>
                </c:pt>
              </c:numCache>
            </c:numRef>
          </c:val>
          <c:extLst>
            <c:ext xmlns:c16="http://schemas.microsoft.com/office/drawing/2014/chart" uri="{C3380CC4-5D6E-409C-BE32-E72D297353CC}">
              <c16:uniqueId val="{00000001-287B-44A2-93F1-6F5A1CDAB180}"/>
            </c:ext>
          </c:extLst>
        </c:ser>
        <c:ser>
          <c:idx val="2"/>
          <c:order val="2"/>
          <c:tx>
            <c:strRef>
              <c:f>'Table 2'!$E$6</c:f>
              <c:strCache>
                <c:ptCount val="1"/>
                <c:pt idx="0">
                  <c:v>2018</c:v>
                </c:pt>
              </c:strCache>
            </c:strRef>
          </c:tx>
          <c:spPr>
            <a:solidFill>
              <a:schemeClr val="accent3"/>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2'!$E$33:$E$54</c:f>
              <c:numCache>
                <c:formatCode>0%</c:formatCode>
                <c:ptCount val="22"/>
                <c:pt idx="0">
                  <c:v>0.4642857142857143</c:v>
                </c:pt>
                <c:pt idx="1">
                  <c:v>0.5535714285714286</c:v>
                </c:pt>
                <c:pt idx="2">
                  <c:v>0.44642857142857145</c:v>
                </c:pt>
                <c:pt idx="3">
                  <c:v>0.39285714285714285</c:v>
                </c:pt>
                <c:pt idx="4">
                  <c:v>0.32142857142857145</c:v>
                </c:pt>
                <c:pt idx="5">
                  <c:v>0.375</c:v>
                </c:pt>
                <c:pt idx="9">
                  <c:v>0.19642857142857142</c:v>
                </c:pt>
                <c:pt idx="11">
                  <c:v>0.25</c:v>
                </c:pt>
                <c:pt idx="13">
                  <c:v>0.125</c:v>
                </c:pt>
                <c:pt idx="15">
                  <c:v>7.1428571428571425E-2</c:v>
                </c:pt>
              </c:numCache>
            </c:numRef>
          </c:val>
          <c:extLst>
            <c:ext xmlns:c16="http://schemas.microsoft.com/office/drawing/2014/chart" uri="{C3380CC4-5D6E-409C-BE32-E72D297353CC}">
              <c16:uniqueId val="{00000002-287B-44A2-93F1-6F5A1CDAB180}"/>
            </c:ext>
          </c:extLst>
        </c:ser>
        <c:ser>
          <c:idx val="3"/>
          <c:order val="3"/>
          <c:tx>
            <c:strRef>
              <c:f>'Table 2'!$F$6</c:f>
              <c:strCache>
                <c:ptCount val="1"/>
                <c:pt idx="0">
                  <c:v>2019</c:v>
                </c:pt>
              </c:strCache>
            </c:strRef>
          </c:tx>
          <c:spPr>
            <a:solidFill>
              <a:schemeClr val="accent4"/>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2'!$F$33:$F$54</c:f>
              <c:numCache>
                <c:formatCode>0%</c:formatCode>
                <c:ptCount val="22"/>
                <c:pt idx="0">
                  <c:v>0.54166666666666663</c:v>
                </c:pt>
                <c:pt idx="1">
                  <c:v>0.58333333333333337</c:v>
                </c:pt>
                <c:pt idx="2">
                  <c:v>0.54166666666666663</c:v>
                </c:pt>
                <c:pt idx="3">
                  <c:v>0.35416666666666669</c:v>
                </c:pt>
                <c:pt idx="4">
                  <c:v>0.3125</c:v>
                </c:pt>
                <c:pt idx="5">
                  <c:v>0.33333333333333331</c:v>
                </c:pt>
                <c:pt idx="6">
                  <c:v>0</c:v>
                </c:pt>
                <c:pt idx="7">
                  <c:v>0</c:v>
                </c:pt>
                <c:pt idx="8">
                  <c:v>0</c:v>
                </c:pt>
                <c:pt idx="9">
                  <c:v>0.27083333333333331</c:v>
                </c:pt>
                <c:pt idx="10">
                  <c:v>0</c:v>
                </c:pt>
                <c:pt idx="11">
                  <c:v>0.25</c:v>
                </c:pt>
                <c:pt idx="12">
                  <c:v>0</c:v>
                </c:pt>
                <c:pt idx="13">
                  <c:v>0.125</c:v>
                </c:pt>
                <c:pt idx="14">
                  <c:v>0</c:v>
                </c:pt>
                <c:pt idx="15">
                  <c:v>0.10416666666666667</c:v>
                </c:pt>
                <c:pt idx="16">
                  <c:v>0</c:v>
                </c:pt>
                <c:pt idx="17">
                  <c:v>0</c:v>
                </c:pt>
                <c:pt idx="18">
                  <c:v>0</c:v>
                </c:pt>
                <c:pt idx="19">
                  <c:v>0</c:v>
                </c:pt>
                <c:pt idx="20">
                  <c:v>0</c:v>
                </c:pt>
                <c:pt idx="21">
                  <c:v>0</c:v>
                </c:pt>
              </c:numCache>
            </c:numRef>
          </c:val>
          <c:extLst>
            <c:ext xmlns:c16="http://schemas.microsoft.com/office/drawing/2014/chart" uri="{C3380CC4-5D6E-409C-BE32-E72D297353CC}">
              <c16:uniqueId val="{00000003-287B-44A2-93F1-6F5A1CDAB180}"/>
            </c:ext>
          </c:extLst>
        </c:ser>
        <c:ser>
          <c:idx val="4"/>
          <c:order val="4"/>
          <c:tx>
            <c:strRef>
              <c:f>'Table 2'!$G$6</c:f>
              <c:strCache>
                <c:ptCount val="1"/>
                <c:pt idx="0">
                  <c:v>2020</c:v>
                </c:pt>
              </c:strCache>
            </c:strRef>
          </c:tx>
          <c:spPr>
            <a:solidFill>
              <a:schemeClr val="accent5"/>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2'!$G$33:$G$54</c:f>
              <c:numCache>
                <c:formatCode>0%</c:formatCode>
                <c:ptCount val="22"/>
                <c:pt idx="0">
                  <c:v>0.41176470588235292</c:v>
                </c:pt>
                <c:pt idx="1">
                  <c:v>0.45098039215686275</c:v>
                </c:pt>
                <c:pt idx="2">
                  <c:v>0.33333333333333331</c:v>
                </c:pt>
                <c:pt idx="3">
                  <c:v>0.27450980392156865</c:v>
                </c:pt>
                <c:pt idx="4">
                  <c:v>0.23529411764705882</c:v>
                </c:pt>
                <c:pt idx="5">
                  <c:v>0.41176470588235292</c:v>
                </c:pt>
                <c:pt idx="6">
                  <c:v>0</c:v>
                </c:pt>
                <c:pt idx="7">
                  <c:v>0</c:v>
                </c:pt>
                <c:pt idx="8">
                  <c:v>0</c:v>
                </c:pt>
                <c:pt idx="9">
                  <c:v>0.15686274509803921</c:v>
                </c:pt>
                <c:pt idx="10">
                  <c:v>0</c:v>
                </c:pt>
                <c:pt idx="11">
                  <c:v>0.17647058823529413</c:v>
                </c:pt>
                <c:pt idx="12">
                  <c:v>0</c:v>
                </c:pt>
                <c:pt idx="13">
                  <c:v>0.13725490196078433</c:v>
                </c:pt>
                <c:pt idx="14">
                  <c:v>0</c:v>
                </c:pt>
                <c:pt idx="15">
                  <c:v>0.13725490196078433</c:v>
                </c:pt>
                <c:pt idx="16">
                  <c:v>0</c:v>
                </c:pt>
                <c:pt idx="17">
                  <c:v>0</c:v>
                </c:pt>
                <c:pt idx="18">
                  <c:v>0</c:v>
                </c:pt>
                <c:pt idx="19">
                  <c:v>0</c:v>
                </c:pt>
                <c:pt idx="20">
                  <c:v>0</c:v>
                </c:pt>
                <c:pt idx="21">
                  <c:v>0</c:v>
                </c:pt>
              </c:numCache>
            </c:numRef>
          </c:val>
          <c:extLst>
            <c:ext xmlns:c16="http://schemas.microsoft.com/office/drawing/2014/chart" uri="{C3380CC4-5D6E-409C-BE32-E72D297353CC}">
              <c16:uniqueId val="{00000004-287B-44A2-93F1-6F5A1CDAB180}"/>
            </c:ext>
          </c:extLst>
        </c:ser>
        <c:ser>
          <c:idx val="5"/>
          <c:order val="5"/>
          <c:tx>
            <c:strRef>
              <c:f>'Table 2'!$H$6</c:f>
              <c:strCache>
                <c:ptCount val="1"/>
                <c:pt idx="0">
                  <c:v>2021</c:v>
                </c:pt>
              </c:strCache>
            </c:strRef>
          </c:tx>
          <c:spPr>
            <a:solidFill>
              <a:schemeClr val="accent6"/>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2'!$H$33:$H$54</c:f>
              <c:numCache>
                <c:formatCode>0%</c:formatCode>
                <c:ptCount val="22"/>
                <c:pt idx="0">
                  <c:v>0.5161290322580645</c:v>
                </c:pt>
                <c:pt idx="1">
                  <c:v>0.61290322580645162</c:v>
                </c:pt>
                <c:pt idx="2">
                  <c:v>0.54838709677419351</c:v>
                </c:pt>
                <c:pt idx="3">
                  <c:v>0.5161290322580645</c:v>
                </c:pt>
                <c:pt idx="4">
                  <c:v>0.4838709677419355</c:v>
                </c:pt>
                <c:pt idx="5">
                  <c:v>0.4838709677419355</c:v>
                </c:pt>
                <c:pt idx="6">
                  <c:v>0</c:v>
                </c:pt>
                <c:pt idx="7">
                  <c:v>0</c:v>
                </c:pt>
                <c:pt idx="8">
                  <c:v>0</c:v>
                </c:pt>
                <c:pt idx="9">
                  <c:v>0.38709677419354838</c:v>
                </c:pt>
                <c:pt idx="10">
                  <c:v>0</c:v>
                </c:pt>
                <c:pt idx="11">
                  <c:v>0.32258064516129031</c:v>
                </c:pt>
                <c:pt idx="12">
                  <c:v>0</c:v>
                </c:pt>
                <c:pt idx="13">
                  <c:v>0.19354838709677419</c:v>
                </c:pt>
                <c:pt idx="14">
                  <c:v>0</c:v>
                </c:pt>
                <c:pt idx="15">
                  <c:v>0.16129032258064516</c:v>
                </c:pt>
                <c:pt idx="16">
                  <c:v>0</c:v>
                </c:pt>
                <c:pt idx="17">
                  <c:v>0</c:v>
                </c:pt>
                <c:pt idx="18">
                  <c:v>0</c:v>
                </c:pt>
                <c:pt idx="19">
                  <c:v>0</c:v>
                </c:pt>
                <c:pt idx="20">
                  <c:v>0</c:v>
                </c:pt>
                <c:pt idx="21">
                  <c:v>0</c:v>
                </c:pt>
              </c:numCache>
            </c:numRef>
          </c:val>
          <c:extLst>
            <c:ext xmlns:c16="http://schemas.microsoft.com/office/drawing/2014/chart" uri="{C3380CC4-5D6E-409C-BE32-E72D297353CC}">
              <c16:uniqueId val="{00000005-287B-44A2-93F1-6F5A1CDAB180}"/>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2'!$I$33:$I$54</c:f>
              <c:numCache>
                <c:formatCode>0%</c:formatCode>
                <c:ptCount val="22"/>
                <c:pt idx="0">
                  <c:v>0.47619047619047616</c:v>
                </c:pt>
                <c:pt idx="1">
                  <c:v>0.42857142857142855</c:v>
                </c:pt>
                <c:pt idx="2">
                  <c:v>0.38095238095238093</c:v>
                </c:pt>
                <c:pt idx="3">
                  <c:v>0.35714285714285715</c:v>
                </c:pt>
                <c:pt idx="4">
                  <c:v>0.33333333333333331</c:v>
                </c:pt>
                <c:pt idx="5">
                  <c:v>0.2857142857142857</c:v>
                </c:pt>
                <c:pt idx="6">
                  <c:v>0.23809523809523808</c:v>
                </c:pt>
                <c:pt idx="7">
                  <c:v>0.21428571428571427</c:v>
                </c:pt>
                <c:pt idx="8">
                  <c:v>0.21428571428571427</c:v>
                </c:pt>
                <c:pt idx="9">
                  <c:v>0.19047619047619047</c:v>
                </c:pt>
                <c:pt idx="10">
                  <c:v>0.19047619047619047</c:v>
                </c:pt>
                <c:pt idx="11">
                  <c:v>0.16666666666666666</c:v>
                </c:pt>
                <c:pt idx="12">
                  <c:v>0.16666666666666666</c:v>
                </c:pt>
                <c:pt idx="13">
                  <c:v>0.14285714285714285</c:v>
                </c:pt>
                <c:pt idx="14">
                  <c:v>0.14285714285714285</c:v>
                </c:pt>
                <c:pt idx="15">
                  <c:v>0.11904761904761904</c:v>
                </c:pt>
                <c:pt idx="16">
                  <c:v>9.5238095238095233E-2</c:v>
                </c:pt>
                <c:pt idx="17">
                  <c:v>9.5238095238095233E-2</c:v>
                </c:pt>
                <c:pt idx="18">
                  <c:v>7.1428571428571425E-2</c:v>
                </c:pt>
                <c:pt idx="19">
                  <c:v>7.1428571428571425E-2</c:v>
                </c:pt>
                <c:pt idx="20">
                  <c:v>7.1428571428571425E-2</c:v>
                </c:pt>
                <c:pt idx="21">
                  <c:v>7.1428571428571425E-2</c:v>
                </c:pt>
              </c:numCache>
            </c:numRef>
          </c:val>
          <c:extLst>
            <c:ext xmlns:c16="http://schemas.microsoft.com/office/drawing/2014/chart" uri="{C3380CC4-5D6E-409C-BE32-E72D297353CC}">
              <c16:uniqueId val="{00000006-287B-44A2-93F1-6F5A1CDAB180}"/>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2'!$B$33:$B$54</c:f>
              <c:strCache>
                <c:ptCount val="22"/>
                <c:pt idx="0">
                  <c:v>UK - London</c:v>
                </c:pt>
                <c:pt idx="1">
                  <c:v>France - Paris</c:v>
                </c:pt>
                <c:pt idx="2">
                  <c:v>Germany - Berlin</c:v>
                </c:pt>
                <c:pt idx="3">
                  <c:v>Germany - Munich</c:v>
                </c:pt>
                <c:pt idx="4">
                  <c:v>Germany - Hamburg</c:v>
                </c:pt>
                <c:pt idx="5">
                  <c:v>Germany - Frankfurt</c:v>
                </c:pt>
                <c:pt idx="6">
                  <c:v>Spain - Madrid</c:v>
                </c:pt>
                <c:pt idx="7">
                  <c:v>Italy - Milan</c:v>
                </c:pt>
                <c:pt idx="8">
                  <c:v>Spain - Barcelona</c:v>
                </c:pt>
                <c:pt idx="9">
                  <c:v>Germany - Dusseldorf</c:v>
                </c:pt>
                <c:pt idx="10">
                  <c:v>Netherlands - Amsterdam</c:v>
                </c:pt>
                <c:pt idx="11">
                  <c:v>Germany - Cologne</c:v>
                </c:pt>
                <c:pt idx="12">
                  <c:v>Sweden - Stockholm</c:v>
                </c:pt>
                <c:pt idx="13">
                  <c:v>France - Other</c:v>
                </c:pt>
                <c:pt idx="14">
                  <c:v>UK - South East</c:v>
                </c:pt>
                <c:pt idx="15">
                  <c:v>Germany - Other</c:v>
                </c:pt>
                <c:pt idx="16">
                  <c:v>Netherlands - Other</c:v>
                </c:pt>
                <c:pt idx="17">
                  <c:v>Spain - Other</c:v>
                </c:pt>
                <c:pt idx="18">
                  <c:v>Italy - Rome</c:v>
                </c:pt>
                <c:pt idx="19">
                  <c:v>Italy - Other</c:v>
                </c:pt>
                <c:pt idx="20">
                  <c:v>Sweden - Other</c:v>
                </c:pt>
                <c:pt idx="21">
                  <c:v>UK - Other</c:v>
                </c:pt>
              </c:strCache>
            </c:strRef>
          </c:cat>
          <c:val>
            <c:numRef>
              <c:f>'Table 2'!$J$33:$J$54</c:f>
              <c:numCache>
                <c:formatCode>0%</c:formatCode>
                <c:ptCount val="22"/>
                <c:pt idx="0">
                  <c:v>0.47729586829169929</c:v>
                </c:pt>
                <c:pt idx="1">
                  <c:v>0.52304386715754148</c:v>
                </c:pt>
                <c:pt idx="2">
                  <c:v>0.45773070073413125</c:v>
                </c:pt>
                <c:pt idx="3">
                  <c:v>0.38543584842168238</c:v>
                </c:pt>
                <c:pt idx="4">
                  <c:v>0.33813633907400559</c:v>
                </c:pt>
                <c:pt idx="5">
                  <c:v>0.3861529595152855</c:v>
                </c:pt>
                <c:pt idx="9">
                  <c:v>0.25273454765665998</c:v>
                </c:pt>
                <c:pt idx="11">
                  <c:v>0.2496954287833042</c:v>
                </c:pt>
                <c:pt idx="13">
                  <c:v>0.14583152504605845</c:v>
                </c:pt>
                <c:pt idx="15">
                  <c:v>0.14298514177639907</c:v>
                </c:pt>
              </c:numCache>
            </c:numRef>
          </c:val>
          <c:extLst>
            <c:ext xmlns:c16="http://schemas.microsoft.com/office/drawing/2014/chart" uri="{C3380CC4-5D6E-409C-BE32-E72D297353CC}">
              <c16:uniqueId val="{00000007-287B-44A2-93F1-6F5A1CDAB180}"/>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Industrial/Logistics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2'!$C$59:$C$80</c:f>
              <c:numCache>
                <c:formatCode>0%</c:formatCode>
                <c:ptCount val="22"/>
                <c:pt idx="0">
                  <c:v>0.22058823529411764</c:v>
                </c:pt>
                <c:pt idx="1">
                  <c:v>0.22058823529411764</c:v>
                </c:pt>
                <c:pt idx="2">
                  <c:v>0.20588235294117646</c:v>
                </c:pt>
                <c:pt idx="3">
                  <c:v>0.20588235294117646</c:v>
                </c:pt>
                <c:pt idx="4">
                  <c:v>0.22058823529411764</c:v>
                </c:pt>
                <c:pt idx="5">
                  <c:v>0.22058823529411764</c:v>
                </c:pt>
                <c:pt idx="6">
                  <c:v>0.16176470588235295</c:v>
                </c:pt>
                <c:pt idx="7">
                  <c:v>0.19117647058823528</c:v>
                </c:pt>
                <c:pt idx="8">
                  <c:v>0</c:v>
                </c:pt>
                <c:pt idx="9">
                  <c:v>0</c:v>
                </c:pt>
                <c:pt idx="10">
                  <c:v>0.27941176470588236</c:v>
                </c:pt>
                <c:pt idx="11">
                  <c:v>0.19117647058823528</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EBEF-4327-8952-72E3F598700A}"/>
            </c:ext>
          </c:extLst>
        </c:ser>
        <c:ser>
          <c:idx val="1"/>
          <c:order val="1"/>
          <c:tx>
            <c:strRef>
              <c:f>'Table 2'!$D$6</c:f>
              <c:strCache>
                <c:ptCount val="1"/>
                <c:pt idx="0">
                  <c:v>2017</c:v>
                </c:pt>
              </c:strCache>
            </c:strRef>
          </c:tx>
          <c:spPr>
            <a:solidFill>
              <a:schemeClr val="accent2"/>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2'!$D$59:$D$80</c:f>
              <c:numCache>
                <c:formatCode>0%</c:formatCode>
                <c:ptCount val="22"/>
                <c:pt idx="0">
                  <c:v>0.39655172413793105</c:v>
                </c:pt>
                <c:pt idx="1">
                  <c:v>0.20689655172413793</c:v>
                </c:pt>
                <c:pt idx="2">
                  <c:v>0.27586206896551724</c:v>
                </c:pt>
                <c:pt idx="3">
                  <c:v>0.29310344827586204</c:v>
                </c:pt>
                <c:pt idx="4">
                  <c:v>0.27586206896551724</c:v>
                </c:pt>
                <c:pt idx="5">
                  <c:v>0.25862068965517243</c:v>
                </c:pt>
                <c:pt idx="6">
                  <c:v>0.22413793103448276</c:v>
                </c:pt>
                <c:pt idx="7">
                  <c:v>0.22413793103448276</c:v>
                </c:pt>
                <c:pt idx="10">
                  <c:v>0.32758620689655171</c:v>
                </c:pt>
                <c:pt idx="11">
                  <c:v>0.15517241379310345</c:v>
                </c:pt>
              </c:numCache>
            </c:numRef>
          </c:val>
          <c:extLst>
            <c:ext xmlns:c16="http://schemas.microsoft.com/office/drawing/2014/chart" uri="{C3380CC4-5D6E-409C-BE32-E72D297353CC}">
              <c16:uniqueId val="{00000001-EBEF-4327-8952-72E3F598700A}"/>
            </c:ext>
          </c:extLst>
        </c:ser>
        <c:ser>
          <c:idx val="2"/>
          <c:order val="2"/>
          <c:tx>
            <c:strRef>
              <c:f>'Table 2'!$E$6</c:f>
              <c:strCache>
                <c:ptCount val="1"/>
                <c:pt idx="0">
                  <c:v>2018</c:v>
                </c:pt>
              </c:strCache>
            </c:strRef>
          </c:tx>
          <c:spPr>
            <a:solidFill>
              <a:schemeClr val="accent3"/>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2'!$E$59:$E$80</c:f>
              <c:numCache>
                <c:formatCode>0%</c:formatCode>
                <c:ptCount val="22"/>
                <c:pt idx="0">
                  <c:v>0.39285714285714285</c:v>
                </c:pt>
                <c:pt idx="1">
                  <c:v>0.17857142857142858</c:v>
                </c:pt>
                <c:pt idx="2">
                  <c:v>0.25</c:v>
                </c:pt>
                <c:pt idx="3">
                  <c:v>0.23214285714285715</c:v>
                </c:pt>
                <c:pt idx="4">
                  <c:v>0.25</c:v>
                </c:pt>
                <c:pt idx="5">
                  <c:v>0.21428571428571427</c:v>
                </c:pt>
                <c:pt idx="6">
                  <c:v>0.14285714285714285</c:v>
                </c:pt>
                <c:pt idx="7">
                  <c:v>0.125</c:v>
                </c:pt>
                <c:pt idx="10">
                  <c:v>0.2857142857142857</c:v>
                </c:pt>
                <c:pt idx="11">
                  <c:v>8.9285714285714288E-2</c:v>
                </c:pt>
              </c:numCache>
            </c:numRef>
          </c:val>
          <c:extLst>
            <c:ext xmlns:c16="http://schemas.microsoft.com/office/drawing/2014/chart" uri="{C3380CC4-5D6E-409C-BE32-E72D297353CC}">
              <c16:uniqueId val="{00000002-EBEF-4327-8952-72E3F598700A}"/>
            </c:ext>
          </c:extLst>
        </c:ser>
        <c:ser>
          <c:idx val="3"/>
          <c:order val="3"/>
          <c:tx>
            <c:strRef>
              <c:f>'Table 2'!$F$6</c:f>
              <c:strCache>
                <c:ptCount val="1"/>
                <c:pt idx="0">
                  <c:v>2019</c:v>
                </c:pt>
              </c:strCache>
            </c:strRef>
          </c:tx>
          <c:spPr>
            <a:solidFill>
              <a:schemeClr val="accent4"/>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2'!$F$59:$F$80</c:f>
              <c:numCache>
                <c:formatCode>0%</c:formatCode>
                <c:ptCount val="22"/>
                <c:pt idx="0">
                  <c:v>0.35416666666666669</c:v>
                </c:pt>
                <c:pt idx="1">
                  <c:v>0.14583333333333334</c:v>
                </c:pt>
                <c:pt idx="2">
                  <c:v>0.29166666666666669</c:v>
                </c:pt>
                <c:pt idx="3">
                  <c:v>0.27083333333333331</c:v>
                </c:pt>
                <c:pt idx="4">
                  <c:v>0.29166666666666669</c:v>
                </c:pt>
                <c:pt idx="5">
                  <c:v>0.27083333333333331</c:v>
                </c:pt>
                <c:pt idx="6">
                  <c:v>0.20833333333333334</c:v>
                </c:pt>
                <c:pt idx="7">
                  <c:v>0.20833333333333334</c:v>
                </c:pt>
                <c:pt idx="8">
                  <c:v>0</c:v>
                </c:pt>
                <c:pt idx="9">
                  <c:v>0</c:v>
                </c:pt>
                <c:pt idx="10">
                  <c:v>0.22916666666666666</c:v>
                </c:pt>
                <c:pt idx="11">
                  <c:v>0.14583333333333334</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EBEF-4327-8952-72E3F598700A}"/>
            </c:ext>
          </c:extLst>
        </c:ser>
        <c:ser>
          <c:idx val="4"/>
          <c:order val="4"/>
          <c:tx>
            <c:strRef>
              <c:f>'Table 2'!$G$6</c:f>
              <c:strCache>
                <c:ptCount val="1"/>
                <c:pt idx="0">
                  <c:v>2020</c:v>
                </c:pt>
              </c:strCache>
            </c:strRef>
          </c:tx>
          <c:spPr>
            <a:solidFill>
              <a:schemeClr val="accent5"/>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2'!$G$59:$G$80</c:f>
              <c:numCache>
                <c:formatCode>0%</c:formatCode>
                <c:ptCount val="22"/>
                <c:pt idx="0">
                  <c:v>0.25490196078431371</c:v>
                </c:pt>
                <c:pt idx="1">
                  <c:v>0.21568627450980393</c:v>
                </c:pt>
                <c:pt idx="2">
                  <c:v>0.31372549019607843</c:v>
                </c:pt>
                <c:pt idx="3">
                  <c:v>0.29411764705882354</c:v>
                </c:pt>
                <c:pt idx="4">
                  <c:v>0.31372549019607843</c:v>
                </c:pt>
                <c:pt idx="5">
                  <c:v>0.33333333333333331</c:v>
                </c:pt>
                <c:pt idx="6">
                  <c:v>0.17647058823529413</c:v>
                </c:pt>
                <c:pt idx="7">
                  <c:v>0.23529411764705882</c:v>
                </c:pt>
                <c:pt idx="8">
                  <c:v>0</c:v>
                </c:pt>
                <c:pt idx="9">
                  <c:v>0</c:v>
                </c:pt>
                <c:pt idx="10">
                  <c:v>0.31372549019607843</c:v>
                </c:pt>
                <c:pt idx="11">
                  <c:v>0.17647058823529413</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EBEF-4327-8952-72E3F598700A}"/>
            </c:ext>
          </c:extLst>
        </c:ser>
        <c:ser>
          <c:idx val="5"/>
          <c:order val="5"/>
          <c:tx>
            <c:strRef>
              <c:f>'Table 2'!$H$6</c:f>
              <c:strCache>
                <c:ptCount val="1"/>
                <c:pt idx="0">
                  <c:v>2021</c:v>
                </c:pt>
              </c:strCache>
            </c:strRef>
          </c:tx>
          <c:spPr>
            <a:solidFill>
              <a:schemeClr val="accent6"/>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2'!$H$59:$H$80</c:f>
              <c:numCache>
                <c:formatCode>0%</c:formatCode>
                <c:ptCount val="22"/>
                <c:pt idx="0">
                  <c:v>0.61290322580645162</c:v>
                </c:pt>
                <c:pt idx="1">
                  <c:v>0.45161290322580644</c:v>
                </c:pt>
                <c:pt idx="2">
                  <c:v>0.64516129032258063</c:v>
                </c:pt>
                <c:pt idx="3">
                  <c:v>0.58064516129032262</c:v>
                </c:pt>
                <c:pt idx="4">
                  <c:v>0.58064516129032262</c:v>
                </c:pt>
                <c:pt idx="5">
                  <c:v>0.5161290322580645</c:v>
                </c:pt>
                <c:pt idx="6">
                  <c:v>0.4838709677419355</c:v>
                </c:pt>
                <c:pt idx="7">
                  <c:v>0.5161290322580645</c:v>
                </c:pt>
                <c:pt idx="8">
                  <c:v>0</c:v>
                </c:pt>
                <c:pt idx="9">
                  <c:v>0</c:v>
                </c:pt>
                <c:pt idx="10">
                  <c:v>0.61290322580645162</c:v>
                </c:pt>
                <c:pt idx="11">
                  <c:v>0.32258064516129031</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EBEF-4327-8952-72E3F598700A}"/>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2'!$I$59:$I$80</c:f>
              <c:numCache>
                <c:formatCode>0%</c:formatCode>
                <c:ptCount val="22"/>
                <c:pt idx="0">
                  <c:v>0.45238095238095238</c:v>
                </c:pt>
                <c:pt idx="1">
                  <c:v>0.38095238095238093</c:v>
                </c:pt>
                <c:pt idx="2">
                  <c:v>0.33333333333333331</c:v>
                </c:pt>
                <c:pt idx="3">
                  <c:v>0.33333333333333331</c:v>
                </c:pt>
                <c:pt idx="4">
                  <c:v>0.33333333333333331</c:v>
                </c:pt>
                <c:pt idx="5">
                  <c:v>0.30952380952380953</c:v>
                </c:pt>
                <c:pt idx="6">
                  <c:v>0.2857142857142857</c:v>
                </c:pt>
                <c:pt idx="7">
                  <c:v>0.2857142857142857</c:v>
                </c:pt>
                <c:pt idx="8">
                  <c:v>0.2857142857142857</c:v>
                </c:pt>
                <c:pt idx="9">
                  <c:v>0.2857142857142857</c:v>
                </c:pt>
                <c:pt idx="10">
                  <c:v>0.2857142857142857</c:v>
                </c:pt>
                <c:pt idx="11">
                  <c:v>0.26190476190476192</c:v>
                </c:pt>
                <c:pt idx="12">
                  <c:v>0.26190476190476192</c:v>
                </c:pt>
                <c:pt idx="13">
                  <c:v>0.26190476190476192</c:v>
                </c:pt>
                <c:pt idx="14">
                  <c:v>0.26190476190476192</c:v>
                </c:pt>
                <c:pt idx="15">
                  <c:v>0.26190476190476192</c:v>
                </c:pt>
                <c:pt idx="16">
                  <c:v>0.21428571428571427</c:v>
                </c:pt>
                <c:pt idx="17">
                  <c:v>0.16666666666666666</c:v>
                </c:pt>
                <c:pt idx="18">
                  <c:v>0.16666666666666666</c:v>
                </c:pt>
                <c:pt idx="19">
                  <c:v>0.14285714285714285</c:v>
                </c:pt>
                <c:pt idx="20">
                  <c:v>0.11904761904761904</c:v>
                </c:pt>
                <c:pt idx="21">
                  <c:v>0.11904761904761904</c:v>
                </c:pt>
              </c:numCache>
            </c:numRef>
          </c:val>
          <c:extLst>
            <c:ext xmlns:c16="http://schemas.microsoft.com/office/drawing/2014/chart" uri="{C3380CC4-5D6E-409C-BE32-E72D297353CC}">
              <c16:uniqueId val="{00000006-EBEF-4327-8952-72E3F598700A}"/>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2'!$B$59:$B$80</c:f>
              <c:strCache>
                <c:ptCount val="22"/>
                <c:pt idx="0">
                  <c:v>France - Paris</c:v>
                </c:pt>
                <c:pt idx="1">
                  <c:v>France - Other</c:v>
                </c:pt>
                <c:pt idx="2">
                  <c:v>Germany - Berlin</c:v>
                </c:pt>
                <c:pt idx="3">
                  <c:v>Germany - Frankfurt</c:v>
                </c:pt>
                <c:pt idx="4">
                  <c:v>Germany - Munich</c:v>
                </c:pt>
                <c:pt idx="5">
                  <c:v>Germany - Hamburg</c:v>
                </c:pt>
                <c:pt idx="6">
                  <c:v>Germany - Cologne</c:v>
                </c:pt>
                <c:pt idx="7">
                  <c:v>Germany - Dusseldorf</c:v>
                </c:pt>
                <c:pt idx="8">
                  <c:v>Netherlands - Amsterdam</c:v>
                </c:pt>
                <c:pt idx="9">
                  <c:v>Spain - Barcelona</c:v>
                </c:pt>
                <c:pt idx="10">
                  <c:v>UK - London</c:v>
                </c:pt>
                <c:pt idx="11">
                  <c:v>Germany - Other</c:v>
                </c:pt>
                <c:pt idx="12">
                  <c:v>Italy - Milan</c:v>
                </c:pt>
                <c:pt idx="13">
                  <c:v>Netherlands - Other</c:v>
                </c:pt>
                <c:pt idx="14">
                  <c:v>Spain - Madrid</c:v>
                </c:pt>
                <c:pt idx="15">
                  <c:v>UK - South East</c:v>
                </c:pt>
                <c:pt idx="16">
                  <c:v>UK - Other</c:v>
                </c:pt>
                <c:pt idx="17">
                  <c:v>Italy - Other</c:v>
                </c:pt>
                <c:pt idx="18">
                  <c:v>Spain - Other</c:v>
                </c:pt>
                <c:pt idx="19">
                  <c:v>Sweden - Stockholm</c:v>
                </c:pt>
                <c:pt idx="20">
                  <c:v>Italy - Rome</c:v>
                </c:pt>
                <c:pt idx="21">
                  <c:v>Sweden - Other</c:v>
                </c:pt>
              </c:strCache>
            </c:strRef>
          </c:cat>
          <c:val>
            <c:numRef>
              <c:f>'Table 2'!$J$59:$J$80</c:f>
              <c:numCache>
                <c:formatCode>0%</c:formatCode>
                <c:ptCount val="22"/>
                <c:pt idx="0">
                  <c:v>0.38347855827536803</c:v>
                </c:pt>
                <c:pt idx="1">
                  <c:v>0.25716301537300124</c:v>
                </c:pt>
                <c:pt idx="2">
                  <c:v>0.33080445748933618</c:v>
                </c:pt>
                <c:pt idx="3">
                  <c:v>0.3157225904822441</c:v>
                </c:pt>
                <c:pt idx="4">
                  <c:v>0.32368870796371946</c:v>
                </c:pt>
                <c:pt idx="5">
                  <c:v>0.30333059252622074</c:v>
                </c:pt>
                <c:pt idx="6">
                  <c:v>0.24044985068554675</c:v>
                </c:pt>
                <c:pt idx="7">
                  <c:v>0.2551121672250658</c:v>
                </c:pt>
                <c:pt idx="10">
                  <c:v>0.3334602751000289</c:v>
                </c:pt>
                <c:pt idx="11">
                  <c:v>0.19177484675739037</c:v>
                </c:pt>
              </c:numCache>
            </c:numRef>
          </c:val>
          <c:extLst>
            <c:ext xmlns:c16="http://schemas.microsoft.com/office/drawing/2014/chart" uri="{C3380CC4-5D6E-409C-BE32-E72D297353CC}">
              <c16:uniqueId val="{00000007-EBEF-4327-8952-72E3F598700A}"/>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2'!$C$85:$C$106</c:f>
              <c:numCache>
                <c:formatCode>0%</c:formatCode>
                <c:ptCount val="22"/>
                <c:pt idx="0">
                  <c:v>0.23529411764705882</c:v>
                </c:pt>
                <c:pt idx="1">
                  <c:v>0.11764705882352941</c:v>
                </c:pt>
                <c:pt idx="2">
                  <c:v>0.27941176470588236</c:v>
                </c:pt>
                <c:pt idx="3">
                  <c:v>0.20588235294117646</c:v>
                </c:pt>
                <c:pt idx="4">
                  <c:v>0.20588235294117646</c:v>
                </c:pt>
                <c:pt idx="5">
                  <c:v>0.17647058823529413</c:v>
                </c:pt>
                <c:pt idx="6">
                  <c:v>0</c:v>
                </c:pt>
                <c:pt idx="7">
                  <c:v>0</c:v>
                </c:pt>
                <c:pt idx="8">
                  <c:v>0.19117647058823528</c:v>
                </c:pt>
                <c:pt idx="9">
                  <c:v>0</c:v>
                </c:pt>
                <c:pt idx="10">
                  <c:v>0.17647058823529413</c:v>
                </c:pt>
                <c:pt idx="11">
                  <c:v>0.16176470588235295</c:v>
                </c:pt>
                <c:pt idx="12">
                  <c:v>5.8823529411764705E-2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BDEC-4C14-A622-0A5FE146DBF7}"/>
            </c:ext>
          </c:extLst>
        </c:ser>
        <c:ser>
          <c:idx val="1"/>
          <c:order val="1"/>
          <c:tx>
            <c:strRef>
              <c:f>'Table 2'!$D$6</c:f>
              <c:strCache>
                <c:ptCount val="1"/>
                <c:pt idx="0">
                  <c:v>2017</c:v>
                </c:pt>
              </c:strCache>
            </c:strRef>
          </c:tx>
          <c:spPr>
            <a:solidFill>
              <a:schemeClr val="accent2"/>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2'!$D$85:$D$106</c:f>
              <c:numCache>
                <c:formatCode>0%</c:formatCode>
                <c:ptCount val="22"/>
                <c:pt idx="0">
                  <c:v>0.31034482758620691</c:v>
                </c:pt>
                <c:pt idx="1">
                  <c:v>0.15517241379310345</c:v>
                </c:pt>
                <c:pt idx="2">
                  <c:v>0.34482758620689657</c:v>
                </c:pt>
                <c:pt idx="3">
                  <c:v>0.2413793103448276</c:v>
                </c:pt>
                <c:pt idx="4">
                  <c:v>0.25862068965517243</c:v>
                </c:pt>
                <c:pt idx="5">
                  <c:v>0.20689655172413793</c:v>
                </c:pt>
                <c:pt idx="8">
                  <c:v>0.10344827586206896</c:v>
                </c:pt>
                <c:pt idx="10">
                  <c:v>0.17241379310344829</c:v>
                </c:pt>
                <c:pt idx="11">
                  <c:v>0.13793103448275862</c:v>
                </c:pt>
                <c:pt idx="12">
                  <c:v>6.8965517241379309E-2</c:v>
                </c:pt>
              </c:numCache>
            </c:numRef>
          </c:val>
          <c:extLst>
            <c:ext xmlns:c16="http://schemas.microsoft.com/office/drawing/2014/chart" uri="{C3380CC4-5D6E-409C-BE32-E72D297353CC}">
              <c16:uniqueId val="{00000001-BDEC-4C14-A622-0A5FE146DBF7}"/>
            </c:ext>
          </c:extLst>
        </c:ser>
        <c:ser>
          <c:idx val="2"/>
          <c:order val="2"/>
          <c:tx>
            <c:strRef>
              <c:f>'Table 2'!$E$6</c:f>
              <c:strCache>
                <c:ptCount val="1"/>
                <c:pt idx="0">
                  <c:v>2018</c:v>
                </c:pt>
              </c:strCache>
            </c:strRef>
          </c:tx>
          <c:spPr>
            <a:solidFill>
              <a:schemeClr val="accent3"/>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2'!$E$85:$E$106</c:f>
              <c:numCache>
                <c:formatCode>0%</c:formatCode>
                <c:ptCount val="22"/>
                <c:pt idx="0">
                  <c:v>0.35714285714285715</c:v>
                </c:pt>
                <c:pt idx="1">
                  <c:v>0.19642857142857142</c:v>
                </c:pt>
                <c:pt idx="2">
                  <c:v>0.32142857142857145</c:v>
                </c:pt>
                <c:pt idx="3">
                  <c:v>0.21428571428571427</c:v>
                </c:pt>
                <c:pt idx="4">
                  <c:v>0.21428571428571427</c:v>
                </c:pt>
                <c:pt idx="5">
                  <c:v>0.19642857142857142</c:v>
                </c:pt>
                <c:pt idx="8">
                  <c:v>0.125</c:v>
                </c:pt>
                <c:pt idx="10">
                  <c:v>0.14285714285714285</c:v>
                </c:pt>
                <c:pt idx="11">
                  <c:v>0.14285714285714285</c:v>
                </c:pt>
                <c:pt idx="12">
                  <c:v>7.1428571428571425E-2</c:v>
                </c:pt>
              </c:numCache>
            </c:numRef>
          </c:val>
          <c:extLst>
            <c:ext xmlns:c16="http://schemas.microsoft.com/office/drawing/2014/chart" uri="{C3380CC4-5D6E-409C-BE32-E72D297353CC}">
              <c16:uniqueId val="{00000002-BDEC-4C14-A622-0A5FE146DBF7}"/>
            </c:ext>
          </c:extLst>
        </c:ser>
        <c:ser>
          <c:idx val="3"/>
          <c:order val="3"/>
          <c:tx>
            <c:strRef>
              <c:f>'Table 2'!$F$6</c:f>
              <c:strCache>
                <c:ptCount val="1"/>
                <c:pt idx="0">
                  <c:v>2019</c:v>
                </c:pt>
              </c:strCache>
            </c:strRef>
          </c:tx>
          <c:spPr>
            <a:solidFill>
              <a:schemeClr val="accent4"/>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2'!$F$85:$F$106</c:f>
              <c:numCache>
                <c:formatCode>0%</c:formatCode>
                <c:ptCount val="22"/>
                <c:pt idx="0">
                  <c:v>0.3125</c:v>
                </c:pt>
                <c:pt idx="1">
                  <c:v>0.29166666666666669</c:v>
                </c:pt>
                <c:pt idx="2">
                  <c:v>0.3125</c:v>
                </c:pt>
                <c:pt idx="3">
                  <c:v>0.20833333333333334</c:v>
                </c:pt>
                <c:pt idx="4">
                  <c:v>0.25</c:v>
                </c:pt>
                <c:pt idx="5">
                  <c:v>0.20833333333333334</c:v>
                </c:pt>
                <c:pt idx="6">
                  <c:v>0</c:v>
                </c:pt>
                <c:pt idx="7">
                  <c:v>0</c:v>
                </c:pt>
                <c:pt idx="8">
                  <c:v>0.125</c:v>
                </c:pt>
                <c:pt idx="9">
                  <c:v>0</c:v>
                </c:pt>
                <c:pt idx="10">
                  <c:v>0.20833333333333334</c:v>
                </c:pt>
                <c:pt idx="11">
                  <c:v>0.1875</c:v>
                </c:pt>
                <c:pt idx="12">
                  <c:v>6.25E-2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BDEC-4C14-A622-0A5FE146DBF7}"/>
            </c:ext>
          </c:extLst>
        </c:ser>
        <c:ser>
          <c:idx val="4"/>
          <c:order val="4"/>
          <c:tx>
            <c:strRef>
              <c:f>'Table 2'!$G$6</c:f>
              <c:strCache>
                <c:ptCount val="1"/>
                <c:pt idx="0">
                  <c:v>2020</c:v>
                </c:pt>
              </c:strCache>
            </c:strRef>
          </c:tx>
          <c:spPr>
            <a:solidFill>
              <a:schemeClr val="accent5"/>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2'!$G$85:$G$106</c:f>
              <c:numCache>
                <c:formatCode>0%</c:formatCode>
                <c:ptCount val="22"/>
                <c:pt idx="0">
                  <c:v>0.29411764705882354</c:v>
                </c:pt>
                <c:pt idx="1">
                  <c:v>0.23529411764705882</c:v>
                </c:pt>
                <c:pt idx="2">
                  <c:v>0.25490196078431371</c:v>
                </c:pt>
                <c:pt idx="3">
                  <c:v>0.25490196078431371</c:v>
                </c:pt>
                <c:pt idx="4">
                  <c:v>0.25490196078431371</c:v>
                </c:pt>
                <c:pt idx="5">
                  <c:v>0.19607843137254902</c:v>
                </c:pt>
                <c:pt idx="6">
                  <c:v>0</c:v>
                </c:pt>
                <c:pt idx="7">
                  <c:v>0</c:v>
                </c:pt>
                <c:pt idx="8">
                  <c:v>0.13725490196078433</c:v>
                </c:pt>
                <c:pt idx="9">
                  <c:v>0</c:v>
                </c:pt>
                <c:pt idx="10">
                  <c:v>0.19607843137254902</c:v>
                </c:pt>
                <c:pt idx="11">
                  <c:v>0.15686274509803921</c:v>
                </c:pt>
                <c:pt idx="12">
                  <c:v>9.8039215686274508E-2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BDEC-4C14-A622-0A5FE146DBF7}"/>
            </c:ext>
          </c:extLst>
        </c:ser>
        <c:ser>
          <c:idx val="5"/>
          <c:order val="5"/>
          <c:tx>
            <c:strRef>
              <c:f>'Table 2'!$H$6</c:f>
              <c:strCache>
                <c:ptCount val="1"/>
                <c:pt idx="0">
                  <c:v>2021</c:v>
                </c:pt>
              </c:strCache>
            </c:strRef>
          </c:tx>
          <c:spPr>
            <a:solidFill>
              <a:schemeClr val="accent6"/>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2'!$H$85:$H$106</c:f>
              <c:numCache>
                <c:formatCode>0%</c:formatCode>
                <c:ptCount val="22"/>
                <c:pt idx="0">
                  <c:v>0.38709677419354838</c:v>
                </c:pt>
                <c:pt idx="1">
                  <c:v>0.5161290322580645</c:v>
                </c:pt>
                <c:pt idx="2">
                  <c:v>0.41935483870967744</c:v>
                </c:pt>
                <c:pt idx="3">
                  <c:v>0.41935483870967744</c:v>
                </c:pt>
                <c:pt idx="4">
                  <c:v>0.45161290322580644</c:v>
                </c:pt>
                <c:pt idx="5">
                  <c:v>0.41935483870967744</c:v>
                </c:pt>
                <c:pt idx="6">
                  <c:v>0</c:v>
                </c:pt>
                <c:pt idx="7">
                  <c:v>0</c:v>
                </c:pt>
                <c:pt idx="8">
                  <c:v>0.22580645161290322</c:v>
                </c:pt>
                <c:pt idx="9">
                  <c:v>0</c:v>
                </c:pt>
                <c:pt idx="10">
                  <c:v>0.35483870967741937</c:v>
                </c:pt>
                <c:pt idx="11">
                  <c:v>0.32258064516129031</c:v>
                </c:pt>
                <c:pt idx="12">
                  <c:v>0.22580645161290322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BDEC-4C14-A622-0A5FE146DBF7}"/>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2'!$I$85:$I$106</c:f>
              <c:numCache>
                <c:formatCode>0%</c:formatCode>
                <c:ptCount val="22"/>
                <c:pt idx="0">
                  <c:v>0.40476190476190477</c:v>
                </c:pt>
                <c:pt idx="1">
                  <c:v>0.35714285714285715</c:v>
                </c:pt>
                <c:pt idx="2">
                  <c:v>0.33333333333333331</c:v>
                </c:pt>
                <c:pt idx="3">
                  <c:v>0.30952380952380953</c:v>
                </c:pt>
                <c:pt idx="4">
                  <c:v>0.2857142857142857</c:v>
                </c:pt>
                <c:pt idx="5">
                  <c:v>0.2857142857142857</c:v>
                </c:pt>
                <c:pt idx="6">
                  <c:v>0.2857142857142857</c:v>
                </c:pt>
                <c:pt idx="7">
                  <c:v>0.2857142857142857</c:v>
                </c:pt>
                <c:pt idx="8">
                  <c:v>0.26190476190476192</c:v>
                </c:pt>
                <c:pt idx="9">
                  <c:v>0.26190476190476192</c:v>
                </c:pt>
                <c:pt idx="10">
                  <c:v>0.23809523809523808</c:v>
                </c:pt>
                <c:pt idx="11">
                  <c:v>0.23809523809523808</c:v>
                </c:pt>
                <c:pt idx="12">
                  <c:v>0.21428571428571427</c:v>
                </c:pt>
                <c:pt idx="13">
                  <c:v>0.21428571428571427</c:v>
                </c:pt>
                <c:pt idx="14">
                  <c:v>0.21428571428571427</c:v>
                </c:pt>
                <c:pt idx="15">
                  <c:v>0.16666666666666666</c:v>
                </c:pt>
                <c:pt idx="16">
                  <c:v>0.16666666666666666</c:v>
                </c:pt>
                <c:pt idx="17">
                  <c:v>0.16666666666666666</c:v>
                </c:pt>
                <c:pt idx="18">
                  <c:v>0.11904761904761904</c:v>
                </c:pt>
                <c:pt idx="19">
                  <c:v>0.11904761904761904</c:v>
                </c:pt>
                <c:pt idx="20">
                  <c:v>9.5238095238095233E-2</c:v>
                </c:pt>
                <c:pt idx="21">
                  <c:v>7.1428571428571425E-2</c:v>
                </c:pt>
              </c:numCache>
            </c:numRef>
          </c:val>
          <c:extLst>
            <c:ext xmlns:c16="http://schemas.microsoft.com/office/drawing/2014/chart" uri="{C3380CC4-5D6E-409C-BE32-E72D297353CC}">
              <c16:uniqueId val="{00000006-BDEC-4C14-A622-0A5FE146DBF7}"/>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2'!$B$85:$B$106</c:f>
              <c:strCache>
                <c:ptCount val="22"/>
                <c:pt idx="0">
                  <c:v>Germany - Berlin</c:v>
                </c:pt>
                <c:pt idx="1">
                  <c:v>France - Paris</c:v>
                </c:pt>
                <c:pt idx="2">
                  <c:v>UK - London</c:v>
                </c:pt>
                <c:pt idx="3">
                  <c:v>Germany - Munich</c:v>
                </c:pt>
                <c:pt idx="4">
                  <c:v>Germany - Frankfurt</c:v>
                </c:pt>
                <c:pt idx="5">
                  <c:v>Germany - Hamburg</c:v>
                </c:pt>
                <c:pt idx="6">
                  <c:v>Netherlands - Amsterdam</c:v>
                </c:pt>
                <c:pt idx="7">
                  <c:v>Spain - Madrid</c:v>
                </c:pt>
                <c:pt idx="8">
                  <c:v>Germany - Other</c:v>
                </c:pt>
                <c:pt idx="9">
                  <c:v>Spain - Barcelona</c:v>
                </c:pt>
                <c:pt idx="10">
                  <c:v>Germany - Cologne</c:v>
                </c:pt>
                <c:pt idx="11">
                  <c:v>Germany - Dusseldorf</c:v>
                </c:pt>
                <c:pt idx="12">
                  <c:v>France - Other</c:v>
                </c:pt>
                <c:pt idx="13">
                  <c:v>Sweden - Stockholm</c:v>
                </c:pt>
                <c:pt idx="14">
                  <c:v>UK - South East</c:v>
                </c:pt>
                <c:pt idx="15">
                  <c:v>Netherlands - Other</c:v>
                </c:pt>
                <c:pt idx="16">
                  <c:v>Sweden - Other</c:v>
                </c:pt>
                <c:pt idx="17">
                  <c:v>UK - Other</c:v>
                </c:pt>
                <c:pt idx="18">
                  <c:v>Italy - Rome</c:v>
                </c:pt>
                <c:pt idx="19">
                  <c:v>Italy - Milan</c:v>
                </c:pt>
                <c:pt idx="20">
                  <c:v>Spain - Other</c:v>
                </c:pt>
                <c:pt idx="21">
                  <c:v>Italy - Other</c:v>
                </c:pt>
              </c:strCache>
            </c:strRef>
          </c:cat>
          <c:val>
            <c:numRef>
              <c:f>'Table 2'!$J$85:$J$106</c:f>
              <c:numCache>
                <c:formatCode>0%</c:formatCode>
                <c:ptCount val="22"/>
                <c:pt idx="0">
                  <c:v>0.32875116119862852</c:v>
                </c:pt>
                <c:pt idx="1">
                  <c:v>0.26706867396569306</c:v>
                </c:pt>
                <c:pt idx="2">
                  <c:v>0.32367972216695357</c:v>
                </c:pt>
                <c:pt idx="3">
                  <c:v>0.2648087599889789</c:v>
                </c:pt>
                <c:pt idx="4">
                  <c:v>0.27443112951520987</c:v>
                </c:pt>
                <c:pt idx="5">
                  <c:v>0.24132522864540698</c:v>
                </c:pt>
                <c:pt idx="8">
                  <c:v>0.16708440884696479</c:v>
                </c:pt>
                <c:pt idx="10">
                  <c:v>0.21272674809634642</c:v>
                </c:pt>
                <c:pt idx="11">
                  <c:v>0.19251307308240317</c:v>
                </c:pt>
                <c:pt idx="12">
                  <c:v>0.11426414280951536</c:v>
                </c:pt>
              </c:numCache>
            </c:numRef>
          </c:val>
          <c:extLst>
            <c:ext xmlns:c16="http://schemas.microsoft.com/office/drawing/2014/chart" uri="{C3380CC4-5D6E-409C-BE32-E72D297353CC}">
              <c16:uniqueId val="{00000007-BDEC-4C14-A622-0A5FE146DBF7}"/>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Development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2'!$C$111:$C$132</c:f>
              <c:numCache>
                <c:formatCode>0%</c:formatCode>
                <c:ptCount val="22"/>
                <c:pt idx="0">
                  <c:v>0.13235294117647059</c:v>
                </c:pt>
                <c:pt idx="1">
                  <c:v>5.8823529411764705E-2</c:v>
                </c:pt>
                <c:pt idx="2">
                  <c:v>7.3529411764705885E-2</c:v>
                </c:pt>
                <c:pt idx="3">
                  <c:v>4.4117647058823532E-2</c:v>
                </c:pt>
                <c:pt idx="4">
                  <c:v>2.9411764705882353E-2</c:v>
                </c:pt>
                <c:pt idx="5">
                  <c:v>4.4117647058823532E-2</c:v>
                </c:pt>
                <c:pt idx="6">
                  <c:v>0</c:v>
                </c:pt>
                <c:pt idx="7">
                  <c:v>0</c:v>
                </c:pt>
                <c:pt idx="8">
                  <c:v>4.4117647058823532E-2</c:v>
                </c:pt>
                <c:pt idx="9">
                  <c:v>2.9411764705882353E-2</c:v>
                </c:pt>
                <c:pt idx="10">
                  <c:v>2.9411764705882353E-2</c:v>
                </c:pt>
                <c:pt idx="11">
                  <c:v>1.4705882352941176E-2</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18F2-4713-B89B-5C64B2F1D4F7}"/>
            </c:ext>
          </c:extLst>
        </c:ser>
        <c:ser>
          <c:idx val="1"/>
          <c:order val="1"/>
          <c:tx>
            <c:strRef>
              <c:f>'Table 2'!$D$6</c:f>
              <c:strCache>
                <c:ptCount val="1"/>
                <c:pt idx="0">
                  <c:v>2017</c:v>
                </c:pt>
              </c:strCache>
            </c:strRef>
          </c:tx>
          <c:spPr>
            <a:solidFill>
              <a:schemeClr val="accent2"/>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2'!$D$111:$D$132</c:f>
              <c:numCache>
                <c:formatCode>0%</c:formatCode>
                <c:ptCount val="22"/>
                <c:pt idx="0">
                  <c:v>0.1206896551724138</c:v>
                </c:pt>
                <c:pt idx="1">
                  <c:v>5.1724137931034482E-2</c:v>
                </c:pt>
                <c:pt idx="2">
                  <c:v>5.1724137931034482E-2</c:v>
                </c:pt>
                <c:pt idx="3">
                  <c:v>3.4482758620689655E-2</c:v>
                </c:pt>
                <c:pt idx="4">
                  <c:v>5.1724137931034482E-2</c:v>
                </c:pt>
                <c:pt idx="5">
                  <c:v>5.1724137931034482E-2</c:v>
                </c:pt>
                <c:pt idx="8">
                  <c:v>3.4482758620689655E-2</c:v>
                </c:pt>
                <c:pt idx="9">
                  <c:v>3.4482758620689655E-2</c:v>
                </c:pt>
                <c:pt idx="10">
                  <c:v>3.4482758620689655E-2</c:v>
                </c:pt>
                <c:pt idx="11">
                  <c:v>1.7241379310344827E-2</c:v>
                </c:pt>
              </c:numCache>
            </c:numRef>
          </c:val>
          <c:extLst>
            <c:ext xmlns:c16="http://schemas.microsoft.com/office/drawing/2014/chart" uri="{C3380CC4-5D6E-409C-BE32-E72D297353CC}">
              <c16:uniqueId val="{00000001-18F2-4713-B89B-5C64B2F1D4F7}"/>
            </c:ext>
          </c:extLst>
        </c:ser>
        <c:ser>
          <c:idx val="2"/>
          <c:order val="2"/>
          <c:tx>
            <c:strRef>
              <c:f>'Table 2'!$E$6</c:f>
              <c:strCache>
                <c:ptCount val="1"/>
                <c:pt idx="0">
                  <c:v>2018</c:v>
                </c:pt>
              </c:strCache>
            </c:strRef>
          </c:tx>
          <c:spPr>
            <a:solidFill>
              <a:schemeClr val="accent3"/>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2'!$E$111:$E$132</c:f>
              <c:numCache>
                <c:formatCode>0%</c:formatCode>
                <c:ptCount val="22"/>
                <c:pt idx="0">
                  <c:v>0.10714285714285714</c:v>
                </c:pt>
                <c:pt idx="1">
                  <c:v>8.9285714285714288E-2</c:v>
                </c:pt>
                <c:pt idx="2">
                  <c:v>0.10714285714285714</c:v>
                </c:pt>
                <c:pt idx="3">
                  <c:v>3.5714285714285712E-2</c:v>
                </c:pt>
                <c:pt idx="4">
                  <c:v>1.7857142857142856E-2</c:v>
                </c:pt>
                <c:pt idx="5">
                  <c:v>1.7857142857142856E-2</c:v>
                </c:pt>
                <c:pt idx="8">
                  <c:v>3.5714285714285712E-2</c:v>
                </c:pt>
                <c:pt idx="9">
                  <c:v>0</c:v>
                </c:pt>
                <c:pt idx="10">
                  <c:v>0</c:v>
                </c:pt>
                <c:pt idx="11">
                  <c:v>1.7857142857142856E-2</c:v>
                </c:pt>
              </c:numCache>
            </c:numRef>
          </c:val>
          <c:extLst>
            <c:ext xmlns:c16="http://schemas.microsoft.com/office/drawing/2014/chart" uri="{C3380CC4-5D6E-409C-BE32-E72D297353CC}">
              <c16:uniqueId val="{00000002-18F2-4713-B89B-5C64B2F1D4F7}"/>
            </c:ext>
          </c:extLst>
        </c:ser>
        <c:ser>
          <c:idx val="3"/>
          <c:order val="3"/>
          <c:tx>
            <c:strRef>
              <c:f>'Table 2'!$F$6</c:f>
              <c:strCache>
                <c:ptCount val="1"/>
                <c:pt idx="0">
                  <c:v>2019</c:v>
                </c:pt>
              </c:strCache>
            </c:strRef>
          </c:tx>
          <c:spPr>
            <a:solidFill>
              <a:schemeClr val="accent4"/>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2'!$F$111:$F$132</c:f>
              <c:numCache>
                <c:formatCode>0%</c:formatCode>
                <c:ptCount val="22"/>
                <c:pt idx="0">
                  <c:v>0.10416666666666667</c:v>
                </c:pt>
                <c:pt idx="1">
                  <c:v>8.3333333333333329E-2</c:v>
                </c:pt>
                <c:pt idx="2">
                  <c:v>0.125</c:v>
                </c:pt>
                <c:pt idx="3">
                  <c:v>6.25E-2</c:v>
                </c:pt>
                <c:pt idx="4">
                  <c:v>6.25E-2</c:v>
                </c:pt>
                <c:pt idx="5">
                  <c:v>4.1666666666666664E-2</c:v>
                </c:pt>
                <c:pt idx="6">
                  <c:v>0</c:v>
                </c:pt>
                <c:pt idx="7">
                  <c:v>0</c:v>
                </c:pt>
                <c:pt idx="8">
                  <c:v>4.1666666666666664E-2</c:v>
                </c:pt>
                <c:pt idx="9">
                  <c:v>6.25E-2</c:v>
                </c:pt>
                <c:pt idx="10">
                  <c:v>4.1666666666666664E-2</c:v>
                </c:pt>
                <c:pt idx="11">
                  <c:v>4.1666666666666664E-2</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18F2-4713-B89B-5C64B2F1D4F7}"/>
            </c:ext>
          </c:extLst>
        </c:ser>
        <c:ser>
          <c:idx val="4"/>
          <c:order val="4"/>
          <c:tx>
            <c:strRef>
              <c:f>'Table 2'!$G$6</c:f>
              <c:strCache>
                <c:ptCount val="1"/>
                <c:pt idx="0">
                  <c:v>2020</c:v>
                </c:pt>
              </c:strCache>
            </c:strRef>
          </c:tx>
          <c:spPr>
            <a:solidFill>
              <a:schemeClr val="accent5"/>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2'!$G$111:$G$132</c:f>
              <c:numCache>
                <c:formatCode>0%</c:formatCode>
                <c:ptCount val="22"/>
                <c:pt idx="0">
                  <c:v>0.13725490196078433</c:v>
                </c:pt>
                <c:pt idx="1">
                  <c:v>0.13725490196078433</c:v>
                </c:pt>
                <c:pt idx="2">
                  <c:v>0.13725490196078433</c:v>
                </c:pt>
                <c:pt idx="3">
                  <c:v>9.8039215686274508E-2</c:v>
                </c:pt>
                <c:pt idx="4">
                  <c:v>0.13725490196078433</c:v>
                </c:pt>
                <c:pt idx="5">
                  <c:v>9.8039215686274508E-2</c:v>
                </c:pt>
                <c:pt idx="6">
                  <c:v>0</c:v>
                </c:pt>
                <c:pt idx="7">
                  <c:v>0</c:v>
                </c:pt>
                <c:pt idx="8">
                  <c:v>3.9215686274509803E-2</c:v>
                </c:pt>
                <c:pt idx="9">
                  <c:v>9.8039215686274508E-2</c:v>
                </c:pt>
                <c:pt idx="10">
                  <c:v>9.8039215686274508E-2</c:v>
                </c:pt>
                <c:pt idx="11">
                  <c:v>3.9215686274509803E-2</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18F2-4713-B89B-5C64B2F1D4F7}"/>
            </c:ext>
          </c:extLst>
        </c:ser>
        <c:ser>
          <c:idx val="5"/>
          <c:order val="5"/>
          <c:tx>
            <c:strRef>
              <c:f>'Table 2'!$H$6</c:f>
              <c:strCache>
                <c:ptCount val="1"/>
                <c:pt idx="0">
                  <c:v>2021</c:v>
                </c:pt>
              </c:strCache>
            </c:strRef>
          </c:tx>
          <c:spPr>
            <a:solidFill>
              <a:schemeClr val="accent6"/>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2'!$H$111:$H$132</c:f>
              <c:numCache>
                <c:formatCode>0%</c:formatCode>
                <c:ptCount val="22"/>
                <c:pt idx="0">
                  <c:v>0.19354838709677419</c:v>
                </c:pt>
                <c:pt idx="1">
                  <c:v>0.12903225806451613</c:v>
                </c:pt>
                <c:pt idx="2">
                  <c:v>0.12903225806451613</c:v>
                </c:pt>
                <c:pt idx="3">
                  <c:v>0.12903225806451613</c:v>
                </c:pt>
                <c:pt idx="4">
                  <c:v>0.12903225806451613</c:v>
                </c:pt>
                <c:pt idx="5">
                  <c:v>9.6774193548387094E-2</c:v>
                </c:pt>
                <c:pt idx="6">
                  <c:v>0</c:v>
                </c:pt>
                <c:pt idx="7">
                  <c:v>0</c:v>
                </c:pt>
                <c:pt idx="8">
                  <c:v>3.2258064516129031E-2</c:v>
                </c:pt>
                <c:pt idx="9">
                  <c:v>9.6774193548387094E-2</c:v>
                </c:pt>
                <c:pt idx="10">
                  <c:v>0.12903225806451613</c:v>
                </c:pt>
                <c:pt idx="11">
                  <c:v>3.2258064516129031E-2</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18F2-4713-B89B-5C64B2F1D4F7}"/>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2'!$I$111:$I$132</c:f>
              <c:numCache>
                <c:formatCode>0%</c:formatCode>
                <c:ptCount val="22"/>
                <c:pt idx="0">
                  <c:v>0.16666666666666666</c:v>
                </c:pt>
                <c:pt idx="1">
                  <c:v>0.14285714285714285</c:v>
                </c:pt>
                <c:pt idx="2">
                  <c:v>0.11904761904761904</c:v>
                </c:pt>
                <c:pt idx="3">
                  <c:v>0.11904761904761904</c:v>
                </c:pt>
                <c:pt idx="4">
                  <c:v>9.5238095238095233E-2</c:v>
                </c:pt>
                <c:pt idx="5">
                  <c:v>9.5238095238095233E-2</c:v>
                </c:pt>
                <c:pt idx="6">
                  <c:v>9.5238095238095233E-2</c:v>
                </c:pt>
                <c:pt idx="7">
                  <c:v>9.5238095238095233E-2</c:v>
                </c:pt>
                <c:pt idx="8">
                  <c:v>7.1428571428571425E-2</c:v>
                </c:pt>
                <c:pt idx="9">
                  <c:v>7.1428571428571425E-2</c:v>
                </c:pt>
                <c:pt idx="10">
                  <c:v>7.1428571428571425E-2</c:v>
                </c:pt>
                <c:pt idx="11">
                  <c:v>7.1428571428571425E-2</c:v>
                </c:pt>
                <c:pt idx="12">
                  <c:v>7.1428571428571425E-2</c:v>
                </c:pt>
                <c:pt idx="13">
                  <c:v>7.1428571428571425E-2</c:v>
                </c:pt>
                <c:pt idx="14">
                  <c:v>4.7619047619047616E-2</c:v>
                </c:pt>
                <c:pt idx="15">
                  <c:v>4.7619047619047616E-2</c:v>
                </c:pt>
                <c:pt idx="16">
                  <c:v>4.7619047619047616E-2</c:v>
                </c:pt>
                <c:pt idx="17">
                  <c:v>4.7619047619047616E-2</c:v>
                </c:pt>
                <c:pt idx="18">
                  <c:v>4.7619047619047616E-2</c:v>
                </c:pt>
                <c:pt idx="19">
                  <c:v>2.3809523809523808E-2</c:v>
                </c:pt>
                <c:pt idx="20">
                  <c:v>2.3809523809523808E-2</c:v>
                </c:pt>
                <c:pt idx="21">
                  <c:v>2.3809523809523808E-2</c:v>
                </c:pt>
              </c:numCache>
            </c:numRef>
          </c:val>
          <c:extLst>
            <c:ext xmlns:c16="http://schemas.microsoft.com/office/drawing/2014/chart" uri="{C3380CC4-5D6E-409C-BE32-E72D297353CC}">
              <c16:uniqueId val="{00000006-18F2-4713-B89B-5C64B2F1D4F7}"/>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2'!$B$111:$B$132</c:f>
              <c:strCache>
                <c:ptCount val="22"/>
                <c:pt idx="0">
                  <c:v>UK - London</c:v>
                </c:pt>
                <c:pt idx="1">
                  <c:v>Germany - Berlin</c:v>
                </c:pt>
                <c:pt idx="2">
                  <c:v>France - Paris</c:v>
                </c:pt>
                <c:pt idx="3">
                  <c:v>Germany - Munich</c:v>
                </c:pt>
                <c:pt idx="4">
                  <c:v>Germany - Frankfurt</c:v>
                </c:pt>
                <c:pt idx="5">
                  <c:v>Germany - Hamburg</c:v>
                </c:pt>
                <c:pt idx="6">
                  <c:v>Netherlands - Amsterdam</c:v>
                </c:pt>
                <c:pt idx="7">
                  <c:v>Spain - Madrid</c:v>
                </c:pt>
                <c:pt idx="8">
                  <c:v>France - Other</c:v>
                </c:pt>
                <c:pt idx="9">
                  <c:v>Germany - Cologne</c:v>
                </c:pt>
                <c:pt idx="10">
                  <c:v>Germany - Dusseldorf</c:v>
                </c:pt>
                <c:pt idx="11">
                  <c:v>Germany - Other</c:v>
                </c:pt>
                <c:pt idx="12">
                  <c:v>Spain - Barcelona</c:v>
                </c:pt>
                <c:pt idx="13">
                  <c:v>UK - South East</c:v>
                </c:pt>
                <c:pt idx="14">
                  <c:v>Italy - Milan</c:v>
                </c:pt>
                <c:pt idx="15">
                  <c:v>Netherlands - Other</c:v>
                </c:pt>
                <c:pt idx="16">
                  <c:v>Sweden - Stockholm</c:v>
                </c:pt>
                <c:pt idx="17">
                  <c:v>Sweden - Other</c:v>
                </c:pt>
                <c:pt idx="18">
                  <c:v>UK - Other</c:v>
                </c:pt>
                <c:pt idx="19">
                  <c:v>Italy - Rome</c:v>
                </c:pt>
                <c:pt idx="20">
                  <c:v>Italy - Other</c:v>
                </c:pt>
                <c:pt idx="21">
                  <c:v>Spain - Other</c:v>
                </c:pt>
              </c:strCache>
            </c:strRef>
          </c:cat>
          <c:val>
            <c:numRef>
              <c:f>'Table 2'!$J$111:$J$132</c:f>
              <c:numCache>
                <c:formatCode>0%</c:formatCode>
                <c:ptCount val="22"/>
                <c:pt idx="0">
                  <c:v>0.13740315369751904</c:v>
                </c:pt>
                <c:pt idx="1">
                  <c:v>9.8901573977755744E-2</c:v>
                </c:pt>
                <c:pt idx="2">
                  <c:v>0.10610445513021673</c:v>
                </c:pt>
                <c:pt idx="3">
                  <c:v>7.4704826313172656E-2</c:v>
                </c:pt>
                <c:pt idx="4">
                  <c:v>7.4716900108207904E-2</c:v>
                </c:pt>
                <c:pt idx="5">
                  <c:v>6.3631014140917763E-2</c:v>
                </c:pt>
                <c:pt idx="8">
                  <c:v>4.2697668611382258E-2</c:v>
                </c:pt>
                <c:pt idx="9">
                  <c:v>5.6090929141400715E-2</c:v>
                </c:pt>
                <c:pt idx="10">
                  <c:v>5.772303359608582E-2</c:v>
                </c:pt>
                <c:pt idx="11">
                  <c:v>3.3481913343757969E-2</c:v>
                </c:pt>
              </c:numCache>
            </c:numRef>
          </c:val>
          <c:extLst>
            <c:ext xmlns:c16="http://schemas.microsoft.com/office/drawing/2014/chart" uri="{C3380CC4-5D6E-409C-BE32-E72D297353CC}">
              <c16:uniqueId val="{00000007-18F2-4713-B89B-5C64B2F1D4F7}"/>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Student</a:t>
            </a:r>
            <a:r>
              <a:rPr lang="en-US" baseline="0">
                <a:latin typeface="+mj-lt"/>
              </a:rPr>
              <a:t> Accomodation</a:t>
            </a:r>
            <a:endParaRPr lang="en-US">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2'!$C$137:$C$158</c:f>
              <c:numCache>
                <c:formatCode>0%</c:formatCode>
                <c:ptCount val="22"/>
                <c:pt idx="0">
                  <c:v>1.4705882352941176E-2</c:v>
                </c:pt>
                <c:pt idx="1">
                  <c:v>0</c:v>
                </c:pt>
                <c:pt idx="2">
                  <c:v>1.4705882352941176E-2</c:v>
                </c:pt>
                <c:pt idx="3">
                  <c:v>0.10294117647058823</c:v>
                </c:pt>
                <c:pt idx="4">
                  <c:v>0</c:v>
                </c:pt>
                <c:pt idx="5">
                  <c:v>1.4705882352941176E-2</c:v>
                </c:pt>
                <c:pt idx="6">
                  <c:v>1.4705882352941176E-2</c:v>
                </c:pt>
                <c:pt idx="7">
                  <c:v>1.4705882352941176E-2</c:v>
                </c:pt>
                <c:pt idx="8">
                  <c:v>1.4705882352941176E-2</c:v>
                </c:pt>
                <c:pt idx="9">
                  <c:v>1.4705882352941176E-2</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C50F-43F7-BFB3-BB5356775F6C}"/>
            </c:ext>
          </c:extLst>
        </c:ser>
        <c:ser>
          <c:idx val="1"/>
          <c:order val="1"/>
          <c:tx>
            <c:strRef>
              <c:f>'Table 2'!$D$6</c:f>
              <c:strCache>
                <c:ptCount val="1"/>
                <c:pt idx="0">
                  <c:v>2017</c:v>
                </c:pt>
              </c:strCache>
            </c:strRef>
          </c:tx>
          <c:spPr>
            <a:solidFill>
              <a:schemeClr val="accent2"/>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2'!$D$137:$D$158</c:f>
              <c:numCache>
                <c:formatCode>0%</c:formatCode>
                <c:ptCount val="22"/>
                <c:pt idx="0">
                  <c:v>6.8965517241379309E-2</c:v>
                </c:pt>
                <c:pt idx="1">
                  <c:v>6.8965517241379309E-2</c:v>
                </c:pt>
                <c:pt idx="2">
                  <c:v>6.8965517241379309E-2</c:v>
                </c:pt>
                <c:pt idx="3">
                  <c:v>0.20689655172413793</c:v>
                </c:pt>
                <c:pt idx="5">
                  <c:v>3.4482758620689655E-2</c:v>
                </c:pt>
                <c:pt idx="6">
                  <c:v>3.4482758620689655E-2</c:v>
                </c:pt>
                <c:pt idx="7">
                  <c:v>6.8965517241379309E-2</c:v>
                </c:pt>
                <c:pt idx="8">
                  <c:v>3.4482758620689655E-2</c:v>
                </c:pt>
                <c:pt idx="9">
                  <c:v>0</c:v>
                </c:pt>
                <c:pt idx="16">
                  <c:v>3.4482758620689655E-2</c:v>
                </c:pt>
              </c:numCache>
            </c:numRef>
          </c:val>
          <c:extLst>
            <c:ext xmlns:c16="http://schemas.microsoft.com/office/drawing/2014/chart" uri="{C3380CC4-5D6E-409C-BE32-E72D297353CC}">
              <c16:uniqueId val="{00000001-C50F-43F7-BFB3-BB5356775F6C}"/>
            </c:ext>
          </c:extLst>
        </c:ser>
        <c:ser>
          <c:idx val="2"/>
          <c:order val="2"/>
          <c:tx>
            <c:strRef>
              <c:f>'Table 2'!$E$6</c:f>
              <c:strCache>
                <c:ptCount val="1"/>
                <c:pt idx="0">
                  <c:v>2018</c:v>
                </c:pt>
              </c:strCache>
            </c:strRef>
          </c:tx>
          <c:spPr>
            <a:solidFill>
              <a:schemeClr val="accent3"/>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2'!$E$137:$E$158</c:f>
              <c:numCache>
                <c:formatCode>0%</c:formatCode>
                <c:ptCount val="22"/>
                <c:pt idx="0">
                  <c:v>3.5714285714285712E-2</c:v>
                </c:pt>
                <c:pt idx="1">
                  <c:v>8.9285714285714288E-2</c:v>
                </c:pt>
                <c:pt idx="2">
                  <c:v>5.3571428571428568E-2</c:v>
                </c:pt>
                <c:pt idx="3">
                  <c:v>8.9285714285714288E-2</c:v>
                </c:pt>
                <c:pt idx="5">
                  <c:v>3.5714285714285712E-2</c:v>
                </c:pt>
                <c:pt idx="6">
                  <c:v>3.5714285714285712E-2</c:v>
                </c:pt>
                <c:pt idx="7">
                  <c:v>3.5714285714285712E-2</c:v>
                </c:pt>
                <c:pt idx="8">
                  <c:v>3.5714285714285712E-2</c:v>
                </c:pt>
                <c:pt idx="9">
                  <c:v>3.5714285714285712E-2</c:v>
                </c:pt>
                <c:pt idx="16">
                  <c:v>3.5714285714285712E-2</c:v>
                </c:pt>
              </c:numCache>
            </c:numRef>
          </c:val>
          <c:extLst>
            <c:ext xmlns:c16="http://schemas.microsoft.com/office/drawing/2014/chart" uri="{C3380CC4-5D6E-409C-BE32-E72D297353CC}">
              <c16:uniqueId val="{00000002-C50F-43F7-BFB3-BB5356775F6C}"/>
            </c:ext>
          </c:extLst>
        </c:ser>
        <c:ser>
          <c:idx val="3"/>
          <c:order val="3"/>
          <c:tx>
            <c:strRef>
              <c:f>'Table 2'!$F$6</c:f>
              <c:strCache>
                <c:ptCount val="1"/>
                <c:pt idx="0">
                  <c:v>2019</c:v>
                </c:pt>
              </c:strCache>
            </c:strRef>
          </c:tx>
          <c:spPr>
            <a:solidFill>
              <a:schemeClr val="accent4"/>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2'!$F$137:$F$158</c:f>
              <c:numCache>
                <c:formatCode>0%</c:formatCode>
                <c:ptCount val="22"/>
                <c:pt idx="0">
                  <c:v>6.25E-2</c:v>
                </c:pt>
                <c:pt idx="1">
                  <c:v>6.25E-2</c:v>
                </c:pt>
                <c:pt idx="2">
                  <c:v>6.25E-2</c:v>
                </c:pt>
                <c:pt idx="3">
                  <c:v>0.1875</c:v>
                </c:pt>
                <c:pt idx="4">
                  <c:v>0</c:v>
                </c:pt>
                <c:pt idx="5">
                  <c:v>6.25E-2</c:v>
                </c:pt>
                <c:pt idx="6">
                  <c:v>4.1666666666666664E-2</c:v>
                </c:pt>
                <c:pt idx="7">
                  <c:v>6.25E-2</c:v>
                </c:pt>
                <c:pt idx="8">
                  <c:v>4.1666666666666664E-2</c:v>
                </c:pt>
                <c:pt idx="9">
                  <c:v>2.0833333333333332E-2</c:v>
                </c:pt>
                <c:pt idx="10">
                  <c:v>0</c:v>
                </c:pt>
                <c:pt idx="11">
                  <c:v>0</c:v>
                </c:pt>
                <c:pt idx="12">
                  <c:v>0</c:v>
                </c:pt>
                <c:pt idx="13">
                  <c:v>0</c:v>
                </c:pt>
                <c:pt idx="14">
                  <c:v>0</c:v>
                </c:pt>
                <c:pt idx="15">
                  <c:v>0</c:v>
                </c:pt>
                <c:pt idx="16">
                  <c:v>2.0833333333333332E-2</c:v>
                </c:pt>
                <c:pt idx="17">
                  <c:v>0</c:v>
                </c:pt>
                <c:pt idx="18">
                  <c:v>0</c:v>
                </c:pt>
                <c:pt idx="19">
                  <c:v>0</c:v>
                </c:pt>
                <c:pt idx="20">
                  <c:v>0</c:v>
                </c:pt>
                <c:pt idx="21">
                  <c:v>0</c:v>
                </c:pt>
              </c:numCache>
            </c:numRef>
          </c:val>
          <c:extLst>
            <c:ext xmlns:c16="http://schemas.microsoft.com/office/drawing/2014/chart" uri="{C3380CC4-5D6E-409C-BE32-E72D297353CC}">
              <c16:uniqueId val="{00000003-C50F-43F7-BFB3-BB5356775F6C}"/>
            </c:ext>
          </c:extLst>
        </c:ser>
        <c:ser>
          <c:idx val="4"/>
          <c:order val="4"/>
          <c:tx>
            <c:strRef>
              <c:f>'Table 2'!$G$6</c:f>
              <c:strCache>
                <c:ptCount val="1"/>
                <c:pt idx="0">
                  <c:v>2020</c:v>
                </c:pt>
              </c:strCache>
            </c:strRef>
          </c:tx>
          <c:spPr>
            <a:solidFill>
              <a:schemeClr val="accent5"/>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2'!$G$137:$G$158</c:f>
              <c:numCache>
                <c:formatCode>0%</c:formatCode>
                <c:ptCount val="22"/>
                <c:pt idx="0">
                  <c:v>7.8431372549019607E-2</c:v>
                </c:pt>
                <c:pt idx="1">
                  <c:v>0.11764705882352941</c:v>
                </c:pt>
                <c:pt idx="2">
                  <c:v>5.8823529411764705E-2</c:v>
                </c:pt>
                <c:pt idx="3">
                  <c:v>5.8823529411764705E-2</c:v>
                </c:pt>
                <c:pt idx="4">
                  <c:v>0</c:v>
                </c:pt>
                <c:pt idx="5">
                  <c:v>5.8823529411764705E-2</c:v>
                </c:pt>
                <c:pt idx="6">
                  <c:v>5.8823529411764705E-2</c:v>
                </c:pt>
                <c:pt idx="7">
                  <c:v>5.8823529411764705E-2</c:v>
                </c:pt>
                <c:pt idx="8">
                  <c:v>3.9215686274509803E-2</c:v>
                </c:pt>
                <c:pt idx="9">
                  <c:v>1.9607843137254902E-2</c:v>
                </c:pt>
                <c:pt idx="10">
                  <c:v>0</c:v>
                </c:pt>
                <c:pt idx="11">
                  <c:v>0</c:v>
                </c:pt>
                <c:pt idx="12">
                  <c:v>0</c:v>
                </c:pt>
                <c:pt idx="13">
                  <c:v>0</c:v>
                </c:pt>
                <c:pt idx="14">
                  <c:v>0</c:v>
                </c:pt>
                <c:pt idx="15">
                  <c:v>0</c:v>
                </c:pt>
                <c:pt idx="16">
                  <c:v>7.8431372549019607E-2</c:v>
                </c:pt>
                <c:pt idx="17">
                  <c:v>0</c:v>
                </c:pt>
                <c:pt idx="18">
                  <c:v>0</c:v>
                </c:pt>
                <c:pt idx="19">
                  <c:v>0</c:v>
                </c:pt>
                <c:pt idx="20">
                  <c:v>0</c:v>
                </c:pt>
                <c:pt idx="21">
                  <c:v>0</c:v>
                </c:pt>
              </c:numCache>
            </c:numRef>
          </c:val>
          <c:extLst>
            <c:ext xmlns:c16="http://schemas.microsoft.com/office/drawing/2014/chart" uri="{C3380CC4-5D6E-409C-BE32-E72D297353CC}">
              <c16:uniqueId val="{00000004-C50F-43F7-BFB3-BB5356775F6C}"/>
            </c:ext>
          </c:extLst>
        </c:ser>
        <c:ser>
          <c:idx val="5"/>
          <c:order val="5"/>
          <c:tx>
            <c:strRef>
              <c:f>'Table 2'!$H$6</c:f>
              <c:strCache>
                <c:ptCount val="1"/>
                <c:pt idx="0">
                  <c:v>2021</c:v>
                </c:pt>
              </c:strCache>
            </c:strRef>
          </c:tx>
          <c:spPr>
            <a:solidFill>
              <a:schemeClr val="accent6"/>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2'!$H$137:$H$158</c:f>
              <c:numCache>
                <c:formatCode>0%</c:formatCode>
                <c:ptCount val="22"/>
                <c:pt idx="0">
                  <c:v>3.2258064516129031E-2</c:v>
                </c:pt>
                <c:pt idx="1">
                  <c:v>6.4516129032258063E-2</c:v>
                </c:pt>
                <c:pt idx="2">
                  <c:v>3.2258064516129031E-2</c:v>
                </c:pt>
                <c:pt idx="3">
                  <c:v>0.12903225806451613</c:v>
                </c:pt>
                <c:pt idx="4">
                  <c:v>0</c:v>
                </c:pt>
                <c:pt idx="5">
                  <c:v>3.2258064516129031E-2</c:v>
                </c:pt>
                <c:pt idx="6">
                  <c:v>0</c:v>
                </c:pt>
                <c:pt idx="7">
                  <c:v>3.2258064516129031E-2</c:v>
                </c:pt>
                <c:pt idx="8">
                  <c:v>3.2258064516129031E-2</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C50F-43F7-BFB3-BB5356775F6C}"/>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2'!$I$137:$I$158</c:f>
              <c:numCache>
                <c:formatCode>0%</c:formatCode>
                <c:ptCount val="22"/>
                <c:pt idx="0">
                  <c:v>0.11904761904761904</c:v>
                </c:pt>
                <c:pt idx="1">
                  <c:v>9.5238095238095233E-2</c:v>
                </c:pt>
                <c:pt idx="2">
                  <c:v>7.1428571428571425E-2</c:v>
                </c:pt>
                <c:pt idx="3">
                  <c:v>7.1428571428571425E-2</c:v>
                </c:pt>
                <c:pt idx="4">
                  <c:v>7.1428571428571425E-2</c:v>
                </c:pt>
                <c:pt idx="5">
                  <c:v>4.7619047619047616E-2</c:v>
                </c:pt>
                <c:pt idx="6">
                  <c:v>4.7619047619047616E-2</c:v>
                </c:pt>
                <c:pt idx="7">
                  <c:v>4.7619047619047616E-2</c:v>
                </c:pt>
                <c:pt idx="8">
                  <c:v>4.7619047619047616E-2</c:v>
                </c:pt>
                <c:pt idx="9">
                  <c:v>4.7619047619047616E-2</c:v>
                </c:pt>
                <c:pt idx="10">
                  <c:v>4.7619047619047616E-2</c:v>
                </c:pt>
                <c:pt idx="11">
                  <c:v>4.7619047619047616E-2</c:v>
                </c:pt>
                <c:pt idx="12">
                  <c:v>4.7619047619047616E-2</c:v>
                </c:pt>
                <c:pt idx="13">
                  <c:v>4.7619047619047616E-2</c:v>
                </c:pt>
                <c:pt idx="14">
                  <c:v>4.7619047619047616E-2</c:v>
                </c:pt>
                <c:pt idx="15">
                  <c:v>4.7619047619047616E-2</c:v>
                </c:pt>
                <c:pt idx="16">
                  <c:v>2.3809523809523808E-2</c:v>
                </c:pt>
                <c:pt idx="17">
                  <c:v>2.3809523809523808E-2</c:v>
                </c:pt>
                <c:pt idx="18">
                  <c:v>2.3809523809523808E-2</c:v>
                </c:pt>
                <c:pt idx="19">
                  <c:v>2.3809523809523808E-2</c:v>
                </c:pt>
                <c:pt idx="20">
                  <c:v>2.3809523809523808E-2</c:v>
                </c:pt>
                <c:pt idx="21">
                  <c:v>2.3809523809523808E-2</c:v>
                </c:pt>
              </c:numCache>
            </c:numRef>
          </c:val>
          <c:extLst>
            <c:ext xmlns:c16="http://schemas.microsoft.com/office/drawing/2014/chart" uri="{C3380CC4-5D6E-409C-BE32-E72D297353CC}">
              <c16:uniqueId val="{00000006-C50F-43F7-BFB3-BB5356775F6C}"/>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2'!$B$137:$B$158</c:f>
              <c:strCache>
                <c:ptCount val="22"/>
                <c:pt idx="0">
                  <c:v>Germany - Berlin</c:v>
                </c:pt>
                <c:pt idx="1">
                  <c:v>France - Paris</c:v>
                </c:pt>
                <c:pt idx="2">
                  <c:v>Germany - Munich</c:v>
                </c:pt>
                <c:pt idx="3">
                  <c:v>UK - London</c:v>
                </c:pt>
                <c:pt idx="4">
                  <c:v>UK - Other</c:v>
                </c:pt>
                <c:pt idx="5">
                  <c:v>Germany - Cologne</c:v>
                </c:pt>
                <c:pt idx="6">
                  <c:v>Germany - Dusseldorf</c:v>
                </c:pt>
                <c:pt idx="7">
                  <c:v>Germany - Frankfurt</c:v>
                </c:pt>
                <c:pt idx="8">
                  <c:v>Germany - Hamburg</c:v>
                </c:pt>
                <c:pt idx="9">
                  <c:v>Germany - Other</c:v>
                </c:pt>
                <c:pt idx="10">
                  <c:v>Italy - Milan</c:v>
                </c:pt>
                <c:pt idx="11">
                  <c:v>Italy - Other</c:v>
                </c:pt>
                <c:pt idx="12">
                  <c:v>Netherlands - Amsterdam</c:v>
                </c:pt>
                <c:pt idx="13">
                  <c:v>Netherlands - Other</c:v>
                </c:pt>
                <c:pt idx="14">
                  <c:v>Spain - Madrid</c:v>
                </c:pt>
                <c:pt idx="15">
                  <c:v>UK - South East</c:v>
                </c:pt>
                <c:pt idx="16">
                  <c:v>France - Other</c:v>
                </c:pt>
                <c:pt idx="17">
                  <c:v>Italy - Rome</c:v>
                </c:pt>
                <c:pt idx="18">
                  <c:v>Spain - Barcelona</c:v>
                </c:pt>
                <c:pt idx="19">
                  <c:v>Spain - Other</c:v>
                </c:pt>
                <c:pt idx="20">
                  <c:v>Sweden - Stockholm</c:v>
                </c:pt>
                <c:pt idx="21">
                  <c:v>Sweden - Other</c:v>
                </c:pt>
              </c:strCache>
            </c:strRef>
          </c:cat>
          <c:val>
            <c:numRef>
              <c:f>'Table 2'!$J$137:$J$158</c:f>
              <c:numCache>
                <c:formatCode>0%</c:formatCode>
                <c:ptCount val="22"/>
                <c:pt idx="0">
                  <c:v>5.8803248774481988E-2</c:v>
                </c:pt>
                <c:pt idx="1">
                  <c:v>7.1164644945853756E-2</c:v>
                </c:pt>
                <c:pt idx="2">
                  <c:v>5.1750427646030599E-2</c:v>
                </c:pt>
                <c:pt idx="3">
                  <c:v>0.12084397162647038</c:v>
                </c:pt>
                <c:pt idx="5">
                  <c:v>4.0871938319265423E-2</c:v>
                </c:pt>
                <c:pt idx="6">
                  <c:v>3.328745291219936E-2</c:v>
                </c:pt>
                <c:pt idx="7">
                  <c:v>4.5798046693649661E-2</c:v>
                </c:pt>
                <c:pt idx="8">
                  <c:v>3.5094627394895668E-2</c:v>
                </c:pt>
                <c:pt idx="9">
                  <c:v>1.9782913165266109E-2</c:v>
                </c:pt>
                <c:pt idx="16">
                  <c:v>2.7610182003836015E-2</c:v>
                </c:pt>
              </c:numCache>
            </c:numRef>
          </c:val>
          <c:extLst>
            <c:ext xmlns:c16="http://schemas.microsoft.com/office/drawing/2014/chart" uri="{C3380CC4-5D6E-409C-BE32-E72D297353CC}">
              <c16:uniqueId val="{00000007-C50F-43F7-BFB3-BB5356775F6C}"/>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'Figure(4)'!$C$1:$D$1</c:f>
          <c:strCache>
            <c:ptCount val="2"/>
            <c:pt idx="0">
              <c:v>Figure(4)</c:v>
            </c:pt>
            <c:pt idx="1">
              <c:v>Sample composition by investor size, by real estate AUM of respondents</c:v>
            </c:pt>
          </c:strCache>
        </c:strRef>
      </c:tx>
      <c:layout>
        <c:manualLayout>
          <c:xMode val="edge"/>
          <c:yMode val="edge"/>
          <c:x val="0.10069640532132342"/>
          <c:y val="1.36946093488676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28446763433894212"/>
          <c:y val="0.23558327527458134"/>
          <c:w val="0.43481070859524101"/>
          <c:h val="0.72070718351081486"/>
        </c:manualLayout>
      </c:layout>
      <c:doughnutChart>
        <c:varyColors val="1"/>
        <c:ser>
          <c:idx val="1"/>
          <c:order val="0"/>
          <c:tx>
            <c:strRef>
              <c:f>'Figure(4)'!$C$5</c:f>
              <c:strCache>
                <c:ptCount val="1"/>
                <c:pt idx="0">
                  <c:v>By AUM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D3A-41BE-B45B-26003FB5D1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D3A-41BE-B45B-26003FB5D1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D3A-41BE-B45B-26003FB5D1D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D3A-41BE-B45B-26003FB5D1D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'Figure(4)'!$D$6:$G$6</c:f>
              <c:strCache>
                <c:ptCount val="4"/>
                <c:pt idx="0">
                  <c:v>Small</c:v>
                </c:pt>
                <c:pt idx="1">
                  <c:v>Medium</c:v>
                </c:pt>
                <c:pt idx="2">
                  <c:v>Large</c:v>
                </c:pt>
                <c:pt idx="3">
                  <c:v>Very large</c:v>
                </c:pt>
              </c:strCache>
            </c:strRef>
          </c:cat>
          <c:val>
            <c:numRef>
              <c:f>'Figure(4)'!$D$21:$G$21</c:f>
              <c:numCache>
                <c:formatCode>#,##0</c:formatCode>
                <c:ptCount val="4"/>
                <c:pt idx="0">
                  <c:v>8220.1419902728994</c:v>
                </c:pt>
                <c:pt idx="1">
                  <c:v>67287.027919710628</c:v>
                </c:pt>
                <c:pt idx="2">
                  <c:v>94013.670202800946</c:v>
                </c:pt>
                <c:pt idx="3">
                  <c:v>539887.4403065528</c:v>
                </c:pt>
              </c:numCache>
            </c:numRef>
          </c:val>
          <c:extLst>
            <c:ext xmlns:c16="http://schemas.microsoft.com/office/drawing/2014/chart" uri="{C3380CC4-5D6E-409C-BE32-E72D297353CC}">
              <c16:uniqueId val="{00000008-5D3A-41BE-B45B-26003FB5D1D8}"/>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5.4366071622088709E-2"/>
          <c:y val="0.14699349133401435"/>
          <c:w val="0.94563392837791127"/>
          <c:h val="8.79078928324967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Healthcare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2'!$C$163:$C$184</c:f>
              <c:numCache>
                <c:formatCode>0%</c:formatCode>
                <c:ptCount val="22"/>
                <c:pt idx="0">
                  <c:v>0</c:v>
                </c:pt>
                <c:pt idx="1">
                  <c:v>0</c:v>
                </c:pt>
                <c:pt idx="2">
                  <c:v>0</c:v>
                </c:pt>
                <c:pt idx="3">
                  <c:v>0</c:v>
                </c:pt>
                <c:pt idx="4">
                  <c:v>0</c:v>
                </c:pt>
                <c:pt idx="5">
                  <c:v>0</c:v>
                </c:pt>
                <c:pt idx="6">
                  <c:v>2.9411764705882353E-2</c:v>
                </c:pt>
                <c:pt idx="7">
                  <c:v>0</c:v>
                </c:pt>
                <c:pt idx="8">
                  <c:v>0</c:v>
                </c:pt>
                <c:pt idx="9">
                  <c:v>1.4705882352941176E-2</c:v>
                </c:pt>
                <c:pt idx="10">
                  <c:v>0</c:v>
                </c:pt>
                <c:pt idx="11">
                  <c:v>5.8823529411764705E-2</c:v>
                </c:pt>
                <c:pt idx="12">
                  <c:v>1.4705882352941176E-2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0DB8-4E4A-88C7-6871E616D681}"/>
            </c:ext>
          </c:extLst>
        </c:ser>
        <c:ser>
          <c:idx val="1"/>
          <c:order val="1"/>
          <c:tx>
            <c:strRef>
              <c:f>'Table 2'!$D$6</c:f>
              <c:strCache>
                <c:ptCount val="1"/>
                <c:pt idx="0">
                  <c:v>2017</c:v>
                </c:pt>
              </c:strCache>
            </c:strRef>
          </c:tx>
          <c:spPr>
            <a:solidFill>
              <a:schemeClr val="accent2"/>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2'!$D$163:$D$184</c:f>
              <c:numCache>
                <c:formatCode>0%</c:formatCode>
                <c:ptCount val="22"/>
                <c:pt idx="0">
                  <c:v>3.4482758620689655E-2</c:v>
                </c:pt>
                <c:pt idx="1">
                  <c:v>1.7241379310344827E-2</c:v>
                </c:pt>
                <c:pt idx="2">
                  <c:v>3.4482758620689655E-2</c:v>
                </c:pt>
                <c:pt idx="3">
                  <c:v>3.4482758620689655E-2</c:v>
                </c:pt>
                <c:pt idx="4">
                  <c:v>3.4482758620689655E-2</c:v>
                </c:pt>
                <c:pt idx="5">
                  <c:v>3.4482758620689655E-2</c:v>
                </c:pt>
                <c:pt idx="6">
                  <c:v>1.7241379310344827E-2</c:v>
                </c:pt>
                <c:pt idx="9">
                  <c:v>8.6206896551724144E-2</c:v>
                </c:pt>
                <c:pt idx="11">
                  <c:v>8.6206896551724144E-2</c:v>
                </c:pt>
                <c:pt idx="12">
                  <c:v>5.1724137931034482E-2</c:v>
                </c:pt>
              </c:numCache>
            </c:numRef>
          </c:val>
          <c:extLst>
            <c:ext xmlns:c16="http://schemas.microsoft.com/office/drawing/2014/chart" uri="{C3380CC4-5D6E-409C-BE32-E72D297353CC}">
              <c16:uniqueId val="{00000001-0DB8-4E4A-88C7-6871E616D681}"/>
            </c:ext>
          </c:extLst>
        </c:ser>
        <c:ser>
          <c:idx val="2"/>
          <c:order val="2"/>
          <c:tx>
            <c:strRef>
              <c:f>'Table 2'!$E$6</c:f>
              <c:strCache>
                <c:ptCount val="1"/>
                <c:pt idx="0">
                  <c:v>2018</c:v>
                </c:pt>
              </c:strCache>
            </c:strRef>
          </c:tx>
          <c:spPr>
            <a:solidFill>
              <a:schemeClr val="accent3"/>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2'!$E$163:$E$184</c:f>
              <c:numCache>
                <c:formatCode>0%</c:formatCode>
                <c:ptCount val="22"/>
                <c:pt idx="0">
                  <c:v>1.7857142857142856E-2</c:v>
                </c:pt>
                <c:pt idx="1">
                  <c:v>1.7857142857142856E-2</c:v>
                </c:pt>
                <c:pt idx="2">
                  <c:v>1.7857142857142856E-2</c:v>
                </c:pt>
                <c:pt idx="3">
                  <c:v>1.7857142857142856E-2</c:v>
                </c:pt>
                <c:pt idx="4">
                  <c:v>1.7857142857142856E-2</c:v>
                </c:pt>
                <c:pt idx="5">
                  <c:v>3.5714285714285712E-2</c:v>
                </c:pt>
                <c:pt idx="6">
                  <c:v>1.7857142857142856E-2</c:v>
                </c:pt>
                <c:pt idx="9">
                  <c:v>5.3571428571428568E-2</c:v>
                </c:pt>
                <c:pt idx="11">
                  <c:v>3.5714285714285712E-2</c:v>
                </c:pt>
                <c:pt idx="12">
                  <c:v>3.5714285714285712E-2</c:v>
                </c:pt>
              </c:numCache>
            </c:numRef>
          </c:val>
          <c:extLst>
            <c:ext xmlns:c16="http://schemas.microsoft.com/office/drawing/2014/chart" uri="{C3380CC4-5D6E-409C-BE32-E72D297353CC}">
              <c16:uniqueId val="{00000002-0DB8-4E4A-88C7-6871E616D681}"/>
            </c:ext>
          </c:extLst>
        </c:ser>
        <c:ser>
          <c:idx val="3"/>
          <c:order val="3"/>
          <c:tx>
            <c:strRef>
              <c:f>'Table 2'!$F$6</c:f>
              <c:strCache>
                <c:ptCount val="1"/>
                <c:pt idx="0">
                  <c:v>2019</c:v>
                </c:pt>
              </c:strCache>
            </c:strRef>
          </c:tx>
          <c:spPr>
            <a:solidFill>
              <a:schemeClr val="accent4"/>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2'!$F$163:$F$184</c:f>
              <c:numCache>
                <c:formatCode>0%</c:formatCode>
                <c:ptCount val="22"/>
                <c:pt idx="0">
                  <c:v>6.25E-2</c:v>
                </c:pt>
                <c:pt idx="1">
                  <c:v>4.1666666666666664E-2</c:v>
                </c:pt>
                <c:pt idx="2">
                  <c:v>4.1666666666666664E-2</c:v>
                </c:pt>
                <c:pt idx="3">
                  <c:v>4.1666666666666664E-2</c:v>
                </c:pt>
                <c:pt idx="4">
                  <c:v>4.1666666666666664E-2</c:v>
                </c:pt>
                <c:pt idx="5">
                  <c:v>4.1666666666666664E-2</c:v>
                </c:pt>
                <c:pt idx="6">
                  <c:v>4.1666666666666664E-2</c:v>
                </c:pt>
                <c:pt idx="7">
                  <c:v>0</c:v>
                </c:pt>
                <c:pt idx="8">
                  <c:v>0</c:v>
                </c:pt>
                <c:pt idx="9">
                  <c:v>8.3333333333333329E-2</c:v>
                </c:pt>
                <c:pt idx="10">
                  <c:v>0</c:v>
                </c:pt>
                <c:pt idx="11">
                  <c:v>0.10416666666666667</c:v>
                </c:pt>
                <c:pt idx="12">
                  <c:v>6.25E-2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0DB8-4E4A-88C7-6871E616D681}"/>
            </c:ext>
          </c:extLst>
        </c:ser>
        <c:ser>
          <c:idx val="4"/>
          <c:order val="4"/>
          <c:tx>
            <c:strRef>
              <c:f>'Table 2'!$G$6</c:f>
              <c:strCache>
                <c:ptCount val="1"/>
                <c:pt idx="0">
                  <c:v>2020</c:v>
                </c:pt>
              </c:strCache>
            </c:strRef>
          </c:tx>
          <c:spPr>
            <a:solidFill>
              <a:schemeClr val="accent5"/>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2'!$G$163:$G$184</c:f>
              <c:numCache>
                <c:formatCode>0%</c:formatCode>
                <c:ptCount val="22"/>
                <c:pt idx="0">
                  <c:v>7.8431372549019607E-2</c:v>
                </c:pt>
                <c:pt idx="1">
                  <c:v>5.8823529411764705E-2</c:v>
                </c:pt>
                <c:pt idx="2">
                  <c:v>5.8823529411764705E-2</c:v>
                </c:pt>
                <c:pt idx="3">
                  <c:v>7.8431372549019607E-2</c:v>
                </c:pt>
                <c:pt idx="4">
                  <c:v>5.8823529411764705E-2</c:v>
                </c:pt>
                <c:pt idx="5">
                  <c:v>5.8823529411764705E-2</c:v>
                </c:pt>
                <c:pt idx="6">
                  <c:v>5.8823529411764705E-2</c:v>
                </c:pt>
                <c:pt idx="7">
                  <c:v>0</c:v>
                </c:pt>
                <c:pt idx="8">
                  <c:v>0</c:v>
                </c:pt>
                <c:pt idx="9">
                  <c:v>5.8823529411764705E-2</c:v>
                </c:pt>
                <c:pt idx="10">
                  <c:v>0</c:v>
                </c:pt>
                <c:pt idx="11">
                  <c:v>3.9215686274509803E-2</c:v>
                </c:pt>
                <c:pt idx="12">
                  <c:v>5.8823529411764705E-2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0DB8-4E4A-88C7-6871E616D681}"/>
            </c:ext>
          </c:extLst>
        </c:ser>
        <c:ser>
          <c:idx val="5"/>
          <c:order val="5"/>
          <c:tx>
            <c:strRef>
              <c:f>'Table 2'!$H$6</c:f>
              <c:strCache>
                <c:ptCount val="1"/>
                <c:pt idx="0">
                  <c:v>2021</c:v>
                </c:pt>
              </c:strCache>
            </c:strRef>
          </c:tx>
          <c:spPr>
            <a:solidFill>
              <a:schemeClr val="accent6"/>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2'!$H$163:$H$184</c:f>
              <c:numCache>
                <c:formatCode>0%</c:formatCode>
                <c:ptCount val="22"/>
                <c:pt idx="0">
                  <c:v>0.12903225806451613</c:v>
                </c:pt>
                <c:pt idx="1">
                  <c:v>0.12903225806451613</c:v>
                </c:pt>
                <c:pt idx="2">
                  <c:v>0.12903225806451613</c:v>
                </c:pt>
                <c:pt idx="3">
                  <c:v>0.12903225806451613</c:v>
                </c:pt>
                <c:pt idx="4">
                  <c:v>0.12903225806451613</c:v>
                </c:pt>
                <c:pt idx="5">
                  <c:v>0.12903225806451613</c:v>
                </c:pt>
                <c:pt idx="6">
                  <c:v>9.6774193548387094E-2</c:v>
                </c:pt>
                <c:pt idx="7">
                  <c:v>0</c:v>
                </c:pt>
                <c:pt idx="8">
                  <c:v>0</c:v>
                </c:pt>
                <c:pt idx="9">
                  <c:v>0.12903225806451613</c:v>
                </c:pt>
                <c:pt idx="10">
                  <c:v>0</c:v>
                </c:pt>
                <c:pt idx="11">
                  <c:v>0.12903225806451613</c:v>
                </c:pt>
                <c:pt idx="12">
                  <c:v>9.6774193548387094E-2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0DB8-4E4A-88C7-6871E616D681}"/>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2'!$I$163:$I$184</c:f>
              <c:numCache>
                <c:formatCode>0%</c:formatCode>
                <c:ptCount val="22"/>
                <c:pt idx="0">
                  <c:v>0.14285714285714285</c:v>
                </c:pt>
                <c:pt idx="1">
                  <c:v>0.11904761904761904</c:v>
                </c:pt>
                <c:pt idx="2">
                  <c:v>0.11904761904761904</c:v>
                </c:pt>
                <c:pt idx="3">
                  <c:v>0.11904761904761904</c:v>
                </c:pt>
                <c:pt idx="4">
                  <c:v>0.11904761904761904</c:v>
                </c:pt>
                <c:pt idx="5">
                  <c:v>9.5238095238095233E-2</c:v>
                </c:pt>
                <c:pt idx="6">
                  <c:v>9.5238095238095233E-2</c:v>
                </c:pt>
                <c:pt idx="7">
                  <c:v>9.5238095238095233E-2</c:v>
                </c:pt>
                <c:pt idx="8">
                  <c:v>9.5238095238095233E-2</c:v>
                </c:pt>
                <c:pt idx="9">
                  <c:v>7.1428571428571425E-2</c:v>
                </c:pt>
                <c:pt idx="10">
                  <c:v>7.1428571428571425E-2</c:v>
                </c:pt>
                <c:pt idx="11">
                  <c:v>7.1428571428571425E-2</c:v>
                </c:pt>
                <c:pt idx="12">
                  <c:v>4.7619047619047616E-2</c:v>
                </c:pt>
                <c:pt idx="13">
                  <c:v>4.7619047619047616E-2</c:v>
                </c:pt>
                <c:pt idx="14">
                  <c:v>4.7619047619047616E-2</c:v>
                </c:pt>
                <c:pt idx="15">
                  <c:v>4.7619047619047616E-2</c:v>
                </c:pt>
                <c:pt idx="16">
                  <c:v>2.3809523809523808E-2</c:v>
                </c:pt>
                <c:pt idx="17">
                  <c:v>2.3809523809523808E-2</c:v>
                </c:pt>
                <c:pt idx="18">
                  <c:v>2.3809523809523808E-2</c:v>
                </c:pt>
                <c:pt idx="19">
                  <c:v>2.3809523809523808E-2</c:v>
                </c:pt>
                <c:pt idx="20">
                  <c:v>2.3809523809523808E-2</c:v>
                </c:pt>
                <c:pt idx="21">
                  <c:v>2.3809523809523808E-2</c:v>
                </c:pt>
              </c:numCache>
            </c:numRef>
          </c:val>
          <c:extLst>
            <c:ext xmlns:c16="http://schemas.microsoft.com/office/drawing/2014/chart" uri="{C3380CC4-5D6E-409C-BE32-E72D297353CC}">
              <c16:uniqueId val="{00000006-0DB8-4E4A-88C7-6871E616D681}"/>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2'!$B$163:$B$184</c:f>
              <c:strCache>
                <c:ptCount val="22"/>
                <c:pt idx="0">
                  <c:v>Germany - Berlin</c:v>
                </c:pt>
                <c:pt idx="1">
                  <c:v>Germany - Cologne</c:v>
                </c:pt>
                <c:pt idx="2">
                  <c:v>Germany - Dusseldorf</c:v>
                </c:pt>
                <c:pt idx="3">
                  <c:v>Germany - Frankfurt</c:v>
                </c:pt>
                <c:pt idx="4">
                  <c:v>Germany - Hamburg</c:v>
                </c:pt>
                <c:pt idx="5">
                  <c:v>Germany - Munich</c:v>
                </c:pt>
                <c:pt idx="6">
                  <c:v>Germany - Other</c:v>
                </c:pt>
                <c:pt idx="7">
                  <c:v>Sweden - Stockholm</c:v>
                </c:pt>
                <c:pt idx="8">
                  <c:v>Sweden - Other</c:v>
                </c:pt>
                <c:pt idx="9">
                  <c:v>France - Paris</c:v>
                </c:pt>
                <c:pt idx="10">
                  <c:v>Spain - Madrid</c:v>
                </c:pt>
                <c:pt idx="11">
                  <c:v>UK - London</c:v>
                </c:pt>
                <c:pt idx="12">
                  <c:v>France - Other</c:v>
                </c:pt>
                <c:pt idx="13">
                  <c:v>Italy - Milan</c:v>
                </c:pt>
                <c:pt idx="14">
                  <c:v>Netherlands - Amsterdam</c:v>
                </c:pt>
                <c:pt idx="15">
                  <c:v>Netherlands - Other</c:v>
                </c:pt>
                <c:pt idx="16">
                  <c:v>Italy - Rome</c:v>
                </c:pt>
                <c:pt idx="17">
                  <c:v>Italy - Other</c:v>
                </c:pt>
                <c:pt idx="18">
                  <c:v>Spain - Barcelona</c:v>
                </c:pt>
                <c:pt idx="19">
                  <c:v>Spain - Other</c:v>
                </c:pt>
                <c:pt idx="20">
                  <c:v>UK - South East</c:v>
                </c:pt>
                <c:pt idx="21">
                  <c:v>UK - Other</c:v>
                </c:pt>
              </c:strCache>
            </c:strRef>
          </c:cat>
          <c:val>
            <c:numRef>
              <c:f>'Table 2'!$J$163:$J$184</c:f>
              <c:numCache>
                <c:formatCode>0%</c:formatCode>
                <c:ptCount val="22"/>
                <c:pt idx="0">
                  <c:v>6.6451524992644437E-2</c:v>
                </c:pt>
                <c:pt idx="1">
                  <c:v>5.4809799336864883E-2</c:v>
                </c:pt>
                <c:pt idx="2">
                  <c:v>5.7272853524057012E-2</c:v>
                </c:pt>
                <c:pt idx="3">
                  <c:v>6.0073973972236287E-2</c:v>
                </c:pt>
                <c:pt idx="4">
                  <c:v>5.7272853524057012E-2</c:v>
                </c:pt>
                <c:pt idx="5">
                  <c:v>5.6422513388002582E-2</c:v>
                </c:pt>
                <c:pt idx="6">
                  <c:v>5.1001824534040528E-2</c:v>
                </c:pt>
                <c:pt idx="9">
                  <c:v>7.1014557102039938E-2</c:v>
                </c:pt>
                <c:pt idx="11">
                  <c:v>7.4941127730291227E-2</c:v>
                </c:pt>
                <c:pt idx="12">
                  <c:v>5.2551582368208678E-2</c:v>
                </c:pt>
              </c:numCache>
            </c:numRef>
          </c:val>
          <c:extLst>
            <c:ext xmlns:c16="http://schemas.microsoft.com/office/drawing/2014/chart" uri="{C3380CC4-5D6E-409C-BE32-E72D297353CC}">
              <c16:uniqueId val="{00000007-0DB8-4E4A-88C7-6871E616D681}"/>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Other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clustered"/>
        <c:varyColors val="0"/>
        <c:ser>
          <c:idx val="0"/>
          <c:order val="0"/>
          <c:tx>
            <c:strRef>
              <c:f>'Table 2'!$C$6</c:f>
              <c:strCache>
                <c:ptCount val="1"/>
                <c:pt idx="0">
                  <c:v>2016</c:v>
                </c:pt>
              </c:strCache>
            </c:strRef>
          </c:tx>
          <c:spPr>
            <a:solidFill>
              <a:schemeClr val="accent1"/>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2'!$C$189:$C$210</c:f>
              <c:numCache>
                <c:formatCode>0%</c:formatCode>
                <c:ptCount val="22"/>
                <c:pt idx="0">
                  <c:v>4.4117647058823532E-2</c:v>
                </c:pt>
                <c:pt idx="1">
                  <c:v>0</c:v>
                </c:pt>
                <c:pt idx="2">
                  <c:v>4.4117647058823532E-2</c:v>
                </c:pt>
                <c:pt idx="3">
                  <c:v>2.9411764705882353E-2</c:v>
                </c:pt>
                <c:pt idx="4">
                  <c:v>1.4705882352941176E-2</c:v>
                </c:pt>
                <c:pt idx="5">
                  <c:v>2.9411764705882353E-2</c:v>
                </c:pt>
                <c:pt idx="6">
                  <c:v>1.4705882352941176E-2</c:v>
                </c:pt>
                <c:pt idx="7">
                  <c:v>1.4705882352941176E-2</c:v>
                </c:pt>
                <c:pt idx="8">
                  <c:v>2.9411764705882353E-2</c:v>
                </c:pt>
                <c:pt idx="9">
                  <c:v>2.9411764705882353E-2</c:v>
                </c:pt>
                <c:pt idx="10">
                  <c:v>0</c:v>
                </c:pt>
                <c:pt idx="11">
                  <c:v>0</c:v>
                </c:pt>
                <c:pt idx="12">
                  <c:v>0</c:v>
                </c:pt>
                <c:pt idx="13">
                  <c:v>0</c:v>
                </c:pt>
                <c:pt idx="14">
                  <c:v>2.9411764705882353E-2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467-4722-A6AE-0C512D579AF1}"/>
            </c:ext>
          </c:extLst>
        </c:ser>
        <c:ser>
          <c:idx val="1"/>
          <c:order val="1"/>
          <c:tx>
            <c:strRef>
              <c:f>'Table 2'!$D$6</c:f>
              <c:strCache>
                <c:ptCount val="1"/>
                <c:pt idx="0">
                  <c:v>2017</c:v>
                </c:pt>
              </c:strCache>
            </c:strRef>
          </c:tx>
          <c:spPr>
            <a:solidFill>
              <a:schemeClr val="accent2"/>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2'!$D$189:$D$210</c:f>
              <c:numCache>
                <c:formatCode>0%</c:formatCode>
                <c:ptCount val="22"/>
                <c:pt idx="0">
                  <c:v>0.10344827586206896</c:v>
                </c:pt>
                <c:pt idx="2">
                  <c:v>0.10344827586206896</c:v>
                </c:pt>
                <c:pt idx="3">
                  <c:v>6.8965517241379309E-2</c:v>
                </c:pt>
                <c:pt idx="4">
                  <c:v>8.6206896551724144E-2</c:v>
                </c:pt>
                <c:pt idx="5">
                  <c:v>8.6206896551724144E-2</c:v>
                </c:pt>
                <c:pt idx="6">
                  <c:v>8.6206896551724144E-2</c:v>
                </c:pt>
                <c:pt idx="7">
                  <c:v>8.6206896551724144E-2</c:v>
                </c:pt>
                <c:pt idx="8">
                  <c:v>8.6206896551724144E-2</c:v>
                </c:pt>
                <c:pt idx="9">
                  <c:v>5.1724137931034482E-2</c:v>
                </c:pt>
                <c:pt idx="14">
                  <c:v>0.10344827586206896</c:v>
                </c:pt>
              </c:numCache>
            </c:numRef>
          </c:val>
          <c:extLst>
            <c:ext xmlns:c16="http://schemas.microsoft.com/office/drawing/2014/chart" uri="{C3380CC4-5D6E-409C-BE32-E72D297353CC}">
              <c16:uniqueId val="{00000001-4467-4722-A6AE-0C512D579AF1}"/>
            </c:ext>
          </c:extLst>
        </c:ser>
        <c:ser>
          <c:idx val="2"/>
          <c:order val="2"/>
          <c:tx>
            <c:strRef>
              <c:f>'Table 2'!$E$6</c:f>
              <c:strCache>
                <c:ptCount val="1"/>
                <c:pt idx="0">
                  <c:v>2018</c:v>
                </c:pt>
              </c:strCache>
            </c:strRef>
          </c:tx>
          <c:spPr>
            <a:solidFill>
              <a:schemeClr val="accent3"/>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2'!$E$189:$E$210</c:f>
              <c:numCache>
                <c:formatCode>0%</c:formatCode>
                <c:ptCount val="22"/>
                <c:pt idx="0">
                  <c:v>5.3571428571428568E-2</c:v>
                </c:pt>
                <c:pt idx="2">
                  <c:v>3.5714285714285712E-2</c:v>
                </c:pt>
                <c:pt idx="3">
                  <c:v>3.5714285714285712E-2</c:v>
                </c:pt>
                <c:pt idx="4">
                  <c:v>5.3571428571428568E-2</c:v>
                </c:pt>
                <c:pt idx="5">
                  <c:v>5.3571428571428568E-2</c:v>
                </c:pt>
                <c:pt idx="6">
                  <c:v>5.3571428571428568E-2</c:v>
                </c:pt>
                <c:pt idx="7">
                  <c:v>5.3571428571428568E-2</c:v>
                </c:pt>
                <c:pt idx="8">
                  <c:v>7.1428571428571425E-2</c:v>
                </c:pt>
                <c:pt idx="9">
                  <c:v>3.5714285714285712E-2</c:v>
                </c:pt>
                <c:pt idx="14">
                  <c:v>5.3571428571428568E-2</c:v>
                </c:pt>
              </c:numCache>
            </c:numRef>
          </c:val>
          <c:extLst>
            <c:ext xmlns:c16="http://schemas.microsoft.com/office/drawing/2014/chart" uri="{C3380CC4-5D6E-409C-BE32-E72D297353CC}">
              <c16:uniqueId val="{00000002-4467-4722-A6AE-0C512D579AF1}"/>
            </c:ext>
          </c:extLst>
        </c:ser>
        <c:ser>
          <c:idx val="3"/>
          <c:order val="3"/>
          <c:tx>
            <c:strRef>
              <c:f>'Table 2'!$F$6</c:f>
              <c:strCache>
                <c:ptCount val="1"/>
                <c:pt idx="0">
                  <c:v>2019</c:v>
                </c:pt>
              </c:strCache>
            </c:strRef>
          </c:tx>
          <c:spPr>
            <a:solidFill>
              <a:schemeClr val="accent4"/>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2'!$F$189:$F$210</c:f>
              <c:numCache>
                <c:formatCode>0%</c:formatCode>
                <c:ptCount val="22"/>
                <c:pt idx="0">
                  <c:v>8.3333333333333329E-2</c:v>
                </c:pt>
                <c:pt idx="1">
                  <c:v>0</c:v>
                </c:pt>
                <c:pt idx="2">
                  <c:v>6.25E-2</c:v>
                </c:pt>
                <c:pt idx="3">
                  <c:v>6.25E-2</c:v>
                </c:pt>
                <c:pt idx="4">
                  <c:v>8.3333333333333329E-2</c:v>
                </c:pt>
                <c:pt idx="5">
                  <c:v>8.3333333333333329E-2</c:v>
                </c:pt>
                <c:pt idx="6">
                  <c:v>6.25E-2</c:v>
                </c:pt>
                <c:pt idx="7">
                  <c:v>8.3333333333333329E-2</c:v>
                </c:pt>
                <c:pt idx="8">
                  <c:v>8.3333333333333329E-2</c:v>
                </c:pt>
                <c:pt idx="9">
                  <c:v>6.25E-2</c:v>
                </c:pt>
                <c:pt idx="10">
                  <c:v>0</c:v>
                </c:pt>
                <c:pt idx="11">
                  <c:v>0</c:v>
                </c:pt>
                <c:pt idx="12">
                  <c:v>0</c:v>
                </c:pt>
                <c:pt idx="13">
                  <c:v>0</c:v>
                </c:pt>
                <c:pt idx="14">
                  <c:v>6.25E-2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4467-4722-A6AE-0C512D579AF1}"/>
            </c:ext>
          </c:extLst>
        </c:ser>
        <c:ser>
          <c:idx val="4"/>
          <c:order val="4"/>
          <c:tx>
            <c:strRef>
              <c:f>'Table 2'!$G$6</c:f>
              <c:strCache>
                <c:ptCount val="1"/>
                <c:pt idx="0">
                  <c:v>2020</c:v>
                </c:pt>
              </c:strCache>
            </c:strRef>
          </c:tx>
          <c:spPr>
            <a:solidFill>
              <a:schemeClr val="accent5"/>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2'!$G$189:$G$210</c:f>
              <c:numCache>
                <c:formatCode>0%</c:formatCode>
                <c:ptCount val="22"/>
                <c:pt idx="0">
                  <c:v>5.8823529411764705E-2</c:v>
                </c:pt>
                <c:pt idx="1">
                  <c:v>0</c:v>
                </c:pt>
                <c:pt idx="2">
                  <c:v>5.8823529411764705E-2</c:v>
                </c:pt>
                <c:pt idx="3">
                  <c:v>3.9215686274509803E-2</c:v>
                </c:pt>
                <c:pt idx="4">
                  <c:v>5.8823529411764705E-2</c:v>
                </c:pt>
                <c:pt idx="5">
                  <c:v>5.8823529411764705E-2</c:v>
                </c:pt>
                <c:pt idx="6">
                  <c:v>7.8431372549019607E-2</c:v>
                </c:pt>
                <c:pt idx="7">
                  <c:v>5.8823529411764705E-2</c:v>
                </c:pt>
                <c:pt idx="8">
                  <c:v>5.8823529411764705E-2</c:v>
                </c:pt>
                <c:pt idx="9">
                  <c:v>3.9215686274509803E-2</c:v>
                </c:pt>
                <c:pt idx="10">
                  <c:v>0</c:v>
                </c:pt>
                <c:pt idx="11">
                  <c:v>0</c:v>
                </c:pt>
                <c:pt idx="12">
                  <c:v>0</c:v>
                </c:pt>
                <c:pt idx="13">
                  <c:v>0</c:v>
                </c:pt>
                <c:pt idx="14">
                  <c:v>7.8431372549019607E-2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4467-4722-A6AE-0C512D579AF1}"/>
            </c:ext>
          </c:extLst>
        </c:ser>
        <c:ser>
          <c:idx val="5"/>
          <c:order val="5"/>
          <c:tx>
            <c:strRef>
              <c:f>'Table 2'!$H$6</c:f>
              <c:strCache>
                <c:ptCount val="1"/>
                <c:pt idx="0">
                  <c:v>2021</c:v>
                </c:pt>
              </c:strCache>
            </c:strRef>
          </c:tx>
          <c:spPr>
            <a:solidFill>
              <a:schemeClr val="accent6"/>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2'!$H$189:$H$210</c:f>
              <c:numCache>
                <c:formatCode>0%</c:formatCode>
                <c:ptCount val="22"/>
                <c:pt idx="0">
                  <c:v>6.4516129032258063E-2</c:v>
                </c:pt>
                <c:pt idx="1">
                  <c:v>0</c:v>
                </c:pt>
                <c:pt idx="2">
                  <c:v>9.6774193548387094E-2</c:v>
                </c:pt>
                <c:pt idx="3">
                  <c:v>6.4516129032258063E-2</c:v>
                </c:pt>
                <c:pt idx="4">
                  <c:v>6.4516129032258063E-2</c:v>
                </c:pt>
                <c:pt idx="5">
                  <c:v>6.4516129032258063E-2</c:v>
                </c:pt>
                <c:pt idx="6">
                  <c:v>6.4516129032258063E-2</c:v>
                </c:pt>
                <c:pt idx="7">
                  <c:v>6.4516129032258063E-2</c:v>
                </c:pt>
                <c:pt idx="8">
                  <c:v>6.4516129032258063E-2</c:v>
                </c:pt>
                <c:pt idx="9">
                  <c:v>3.2258064516129031E-2</c:v>
                </c:pt>
                <c:pt idx="10">
                  <c:v>0</c:v>
                </c:pt>
                <c:pt idx="11">
                  <c:v>0</c:v>
                </c:pt>
                <c:pt idx="12">
                  <c:v>0</c:v>
                </c:pt>
                <c:pt idx="13">
                  <c:v>0</c:v>
                </c:pt>
                <c:pt idx="14">
                  <c:v>9.6774193548387094E-2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4467-4722-A6AE-0C512D579AF1}"/>
            </c:ext>
          </c:extLst>
        </c:ser>
        <c:ser>
          <c:idx val="6"/>
          <c:order val="6"/>
          <c:tx>
            <c:strRef>
              <c:f>'Table 2'!$I$6</c:f>
              <c:strCache>
                <c:ptCount val="1"/>
                <c:pt idx="0">
                  <c:v>2022</c:v>
                </c:pt>
              </c:strCache>
            </c:strRef>
          </c:tx>
          <c:spPr>
            <a:solidFill>
              <a:schemeClr val="accent1">
                <a:lumMod val="60000"/>
              </a:schemeClr>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2'!$I$189:$I$210</c:f>
              <c:numCache>
                <c:formatCode>0%</c:formatCode>
                <c:ptCount val="22"/>
                <c:pt idx="0">
                  <c:v>0.11904761904761904</c:v>
                </c:pt>
                <c:pt idx="1">
                  <c:v>0.11904761904761904</c:v>
                </c:pt>
                <c:pt idx="2">
                  <c:v>9.5238095238095233E-2</c:v>
                </c:pt>
                <c:pt idx="3">
                  <c:v>9.5238095238095233E-2</c:v>
                </c:pt>
                <c:pt idx="4">
                  <c:v>9.5238095238095233E-2</c:v>
                </c:pt>
                <c:pt idx="5">
                  <c:v>9.5238095238095233E-2</c:v>
                </c:pt>
                <c:pt idx="6">
                  <c:v>9.5238095238095233E-2</c:v>
                </c:pt>
                <c:pt idx="7">
                  <c:v>9.5238095238095233E-2</c:v>
                </c:pt>
                <c:pt idx="8">
                  <c:v>9.5238095238095233E-2</c:v>
                </c:pt>
                <c:pt idx="9">
                  <c:v>9.5238095238095233E-2</c:v>
                </c:pt>
                <c:pt idx="10">
                  <c:v>9.5238095238095233E-2</c:v>
                </c:pt>
                <c:pt idx="11">
                  <c:v>9.5238095238095233E-2</c:v>
                </c:pt>
                <c:pt idx="12">
                  <c:v>7.1428571428571425E-2</c:v>
                </c:pt>
                <c:pt idx="13">
                  <c:v>7.1428571428571425E-2</c:v>
                </c:pt>
                <c:pt idx="14">
                  <c:v>7.1428571428571425E-2</c:v>
                </c:pt>
                <c:pt idx="15">
                  <c:v>7.1428571428571425E-2</c:v>
                </c:pt>
                <c:pt idx="16">
                  <c:v>7.1428571428571425E-2</c:v>
                </c:pt>
                <c:pt idx="17">
                  <c:v>4.7619047619047616E-2</c:v>
                </c:pt>
                <c:pt idx="18">
                  <c:v>4.7619047619047616E-2</c:v>
                </c:pt>
                <c:pt idx="19">
                  <c:v>4.7619047619047616E-2</c:v>
                </c:pt>
                <c:pt idx="20">
                  <c:v>4.7619047619047616E-2</c:v>
                </c:pt>
                <c:pt idx="21">
                  <c:v>4.7619047619047616E-2</c:v>
                </c:pt>
              </c:numCache>
            </c:numRef>
          </c:val>
          <c:extLst>
            <c:ext xmlns:c16="http://schemas.microsoft.com/office/drawing/2014/chart" uri="{C3380CC4-5D6E-409C-BE32-E72D297353CC}">
              <c16:uniqueId val="{00000006-4467-4722-A6AE-0C512D579AF1}"/>
            </c:ext>
          </c:extLst>
        </c:ser>
        <c:ser>
          <c:idx val="7"/>
          <c:order val="7"/>
          <c:tx>
            <c:strRef>
              <c:f>'Table 2'!$J$6</c:f>
              <c:strCache>
                <c:ptCount val="1"/>
                <c:pt idx="0">
                  <c:v>7-year average</c:v>
                </c:pt>
              </c:strCache>
            </c:strRef>
          </c:tx>
          <c:spPr>
            <a:solidFill>
              <a:schemeClr val="accent2">
                <a:lumMod val="60000"/>
              </a:schemeClr>
            </a:solidFill>
            <a:ln>
              <a:noFill/>
            </a:ln>
            <a:effectLst/>
          </c:spPr>
          <c:invertIfNegative val="0"/>
          <c:cat>
            <c:strRef>
              <c:f>'Table 2'!$B$189:$B$210</c:f>
              <c:strCache>
                <c:ptCount val="22"/>
                <c:pt idx="0">
                  <c:v>Germany - Berlin</c:v>
                </c:pt>
                <c:pt idx="1">
                  <c:v>Netherlands - Amsterdam</c:v>
                </c:pt>
                <c:pt idx="2">
                  <c:v>France - Paris</c:v>
                </c:pt>
                <c:pt idx="3">
                  <c:v>France - Other</c:v>
                </c:pt>
                <c:pt idx="4">
                  <c:v>Germany - Cologne</c:v>
                </c:pt>
                <c:pt idx="5">
                  <c:v>Germany - Dusseldorf</c:v>
                </c:pt>
                <c:pt idx="6">
                  <c:v>Germany - Frankfurt</c:v>
                </c:pt>
                <c:pt idx="7">
                  <c:v>Germany - Hamburg</c:v>
                </c:pt>
                <c:pt idx="8">
                  <c:v>Germany - Munich</c:v>
                </c:pt>
                <c:pt idx="9">
                  <c:v>Germany - Other</c:v>
                </c:pt>
                <c:pt idx="10">
                  <c:v>Netherlands - Other</c:v>
                </c:pt>
                <c:pt idx="11">
                  <c:v>Sweden - Stockholm</c:v>
                </c:pt>
                <c:pt idx="12">
                  <c:v>Spain - Barcelona</c:v>
                </c:pt>
                <c:pt idx="13">
                  <c:v>Sweden - Other</c:v>
                </c:pt>
                <c:pt idx="14">
                  <c:v>UK - London</c:v>
                </c:pt>
                <c:pt idx="15">
                  <c:v>UK - South East</c:v>
                </c:pt>
                <c:pt idx="16">
                  <c:v>UK - Other</c:v>
                </c:pt>
                <c:pt idx="17">
                  <c:v>Italy - Rome</c:v>
                </c:pt>
                <c:pt idx="18">
                  <c:v>Italy - Milan</c:v>
                </c:pt>
                <c:pt idx="19">
                  <c:v>Italy - Other</c:v>
                </c:pt>
                <c:pt idx="20">
                  <c:v>Spain - Madrid</c:v>
                </c:pt>
                <c:pt idx="21">
                  <c:v>Spain - Other</c:v>
                </c:pt>
              </c:strCache>
            </c:strRef>
          </c:cat>
          <c:val>
            <c:numRef>
              <c:f>'Table 2'!$J$189:$J$210</c:f>
              <c:numCache>
                <c:formatCode>0%</c:formatCode>
                <c:ptCount val="22"/>
                <c:pt idx="0">
                  <c:v>7.5265423188185174E-2</c:v>
                </c:pt>
                <c:pt idx="2">
                  <c:v>7.0945146690489319E-2</c:v>
                </c:pt>
                <c:pt idx="3">
                  <c:v>5.650878260091579E-2</c:v>
                </c:pt>
                <c:pt idx="4">
                  <c:v>6.5199327784506461E-2</c:v>
                </c:pt>
                <c:pt idx="5">
                  <c:v>6.7300168120640921E-2</c:v>
                </c:pt>
                <c:pt idx="6">
                  <c:v>6.5024257756495257E-2</c:v>
                </c:pt>
                <c:pt idx="7">
                  <c:v>6.5199327784506461E-2</c:v>
                </c:pt>
                <c:pt idx="8">
                  <c:v>6.9851188528804189E-2</c:v>
                </c:pt>
                <c:pt idx="9">
                  <c:v>4.9437433482848084E-2</c:v>
                </c:pt>
                <c:pt idx="14">
                  <c:v>7.0795086666479712E-2</c:v>
                </c:pt>
              </c:numCache>
            </c:numRef>
          </c:val>
          <c:extLst>
            <c:ext xmlns:c16="http://schemas.microsoft.com/office/drawing/2014/chart" uri="{C3380CC4-5D6E-409C-BE32-E72D297353CC}">
              <c16:uniqueId val="{00000007-4467-4722-A6AE-0C512D579AF1}"/>
            </c:ext>
          </c:extLst>
        </c:ser>
        <c:dLbls>
          <c:showLegendKey val="0"/>
          <c:showVal val="0"/>
          <c:showCatName val="0"/>
          <c:showSerName val="0"/>
          <c:showPercent val="0"/>
          <c:showBubbleSize val="0"/>
        </c:dLbls>
        <c:gapWidth val="219"/>
        <c:overlap val="-27"/>
        <c:axId val="899734127"/>
        <c:axId val="899755343"/>
      </c:barChart>
      <c:catAx>
        <c:axId val="89973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899755343"/>
        <c:crosses val="autoZero"/>
        <c:auto val="1"/>
        <c:lblAlgn val="ctr"/>
        <c:lblOffset val="100"/>
        <c:noMultiLvlLbl val="0"/>
      </c:catAx>
      <c:valAx>
        <c:axId val="899755343"/>
        <c:scaling>
          <c:orientation val="minMax"/>
          <c:max val="0.7000000000000000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'Figure(43)'!$C$1:$D$1</c:f>
          <c:strCache>
            <c:ptCount val="2"/>
            <c:pt idx="0">
              <c:v>Figure(43)</c:v>
            </c:pt>
            <c:pt idx="1">
              <c:v>Expected changes to real estate allocations in Europe over the next two years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6E7174"/>
              </a:solidFill>
              <a:latin typeface="+mj-lt"/>
              <a:ea typeface="+mn-ea"/>
              <a:cs typeface="+mn-cs"/>
            </a:defRPr>
          </a:pPr>
          <a:endParaRPr lang="en-US"/>
        </a:p>
      </c:txPr>
    </c:title>
    <c:autoTitleDeleted val="0"/>
    <c:plotArea>
      <c:layout/>
      <c:barChart>
        <c:barDir val="col"/>
        <c:grouping val="stacked"/>
        <c:varyColors val="0"/>
        <c:ser>
          <c:idx val="0"/>
          <c:order val="0"/>
          <c:tx>
            <c:strRef>
              <c:f>'Figure(43)'!$D$6</c:f>
              <c:strCache>
                <c:ptCount val="1"/>
                <c:pt idx="0">
                  <c:v>Increase</c:v>
                </c:pt>
              </c:strCache>
            </c:strRef>
          </c:tx>
          <c:spPr>
            <a:solidFill>
              <a:schemeClr val="accent1"/>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0-4C3C-48AB-9DFF-497D21F8A99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'Figure(43)'!$C$7:$C$15</c:f>
              <c:strCache>
                <c:ptCount val="9"/>
                <c:pt idx="0">
                  <c:v>Non-listed real estate funds and private REITs (73)</c:v>
                </c:pt>
                <c:pt idx="1">
                  <c:v>Joint ventures and club deals (73)</c:v>
                </c:pt>
                <c:pt idx="2">
                  <c:v>Separate accounts investing in real estate (72)</c:v>
                </c:pt>
                <c:pt idx="3">
                  <c:v>Directly held real estate (71)</c:v>
                </c:pt>
                <c:pt idx="4">
                  <c:v>Non-listed real estate debt (73)</c:v>
                </c:pt>
                <c:pt idx="5">
                  <c:v>Listed including REITs (71)</c:v>
                </c:pt>
                <c:pt idx="6">
                  <c:v>Funds of funds (71)</c:v>
                </c:pt>
                <c:pt idx="7">
                  <c:v>Other real estate investments (69)</c:v>
                </c:pt>
                <c:pt idx="8">
                  <c:v>Real estate derivatives (71)</c:v>
                </c:pt>
              </c:strCache>
            </c:strRef>
          </c:cat>
          <c:val>
            <c:numRef>
              <c:f>'Figure(43)'!$D$7:$D$15</c:f>
              <c:numCache>
                <c:formatCode>0%</c:formatCode>
                <c:ptCount val="9"/>
                <c:pt idx="0">
                  <c:v>0.49315068493150682</c:v>
                </c:pt>
                <c:pt idx="1">
                  <c:v>0.32876712328767121</c:v>
                </c:pt>
                <c:pt idx="2">
                  <c:v>0.2638888888888889</c:v>
                </c:pt>
                <c:pt idx="3">
                  <c:v>0.25352112676056338</c:v>
                </c:pt>
                <c:pt idx="4">
                  <c:v>0.19178082191780821</c:v>
                </c:pt>
                <c:pt idx="5">
                  <c:v>7.0422535211267609E-2</c:v>
                </c:pt>
                <c:pt idx="6">
                  <c:v>7.0422535211267609E-2</c:v>
                </c:pt>
                <c:pt idx="7">
                  <c:v>2.8985507246376812E-2</c:v>
                </c:pt>
                <c:pt idx="8">
                  <c:v>0</c:v>
                </c:pt>
              </c:numCache>
            </c:numRef>
          </c:val>
          <c:extLst>
            <c:ext xmlns:c16="http://schemas.microsoft.com/office/drawing/2014/chart" uri="{C3380CC4-5D6E-409C-BE32-E72D297353CC}">
              <c16:uniqueId val="{00000001-4C3C-48AB-9DFF-497D21F8A992}"/>
            </c:ext>
          </c:extLst>
        </c:ser>
        <c:ser>
          <c:idx val="1"/>
          <c:order val="1"/>
          <c:tx>
            <c:strRef>
              <c:f>'Figure(43)'!$E$6</c:f>
              <c:strCache>
                <c:ptCount val="1"/>
                <c:pt idx="0">
                  <c:v>No change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'Figure(43)'!$C$7:$C$15</c:f>
              <c:strCache>
                <c:ptCount val="9"/>
                <c:pt idx="0">
                  <c:v>Non-listed real estate funds and private REITs (73)</c:v>
                </c:pt>
                <c:pt idx="1">
                  <c:v>Joint ventures and club deals (73)</c:v>
                </c:pt>
                <c:pt idx="2">
                  <c:v>Separate accounts investing in real estate (72)</c:v>
                </c:pt>
                <c:pt idx="3">
                  <c:v>Directly held real estate (71)</c:v>
                </c:pt>
                <c:pt idx="4">
                  <c:v>Non-listed real estate debt (73)</c:v>
                </c:pt>
                <c:pt idx="5">
                  <c:v>Listed including REITs (71)</c:v>
                </c:pt>
                <c:pt idx="6">
                  <c:v>Funds of funds (71)</c:v>
                </c:pt>
                <c:pt idx="7">
                  <c:v>Other real estate investments (69)</c:v>
                </c:pt>
                <c:pt idx="8">
                  <c:v>Real estate derivatives (71)</c:v>
                </c:pt>
              </c:strCache>
            </c:strRef>
          </c:cat>
          <c:val>
            <c:numRef>
              <c:f>'Figure(43)'!$E$7:$E$15</c:f>
              <c:numCache>
                <c:formatCode>0%</c:formatCode>
                <c:ptCount val="9"/>
                <c:pt idx="0">
                  <c:v>0.38356164383561642</c:v>
                </c:pt>
                <c:pt idx="1">
                  <c:v>0.26027397260273971</c:v>
                </c:pt>
                <c:pt idx="2">
                  <c:v>0.2361111111111111</c:v>
                </c:pt>
                <c:pt idx="3">
                  <c:v>0.25352112676056338</c:v>
                </c:pt>
                <c:pt idx="4">
                  <c:v>0.30136986301369861</c:v>
                </c:pt>
                <c:pt idx="5">
                  <c:v>0.3380281690140845</c:v>
                </c:pt>
                <c:pt idx="6">
                  <c:v>0.14084507042253522</c:v>
                </c:pt>
                <c:pt idx="7">
                  <c:v>0.24637681159420291</c:v>
                </c:pt>
                <c:pt idx="8">
                  <c:v>0.15492957746478872</c:v>
                </c:pt>
              </c:numCache>
            </c:numRef>
          </c:val>
          <c:extLst>
            <c:ext xmlns:c16="http://schemas.microsoft.com/office/drawing/2014/chart" uri="{C3380CC4-5D6E-409C-BE32-E72D297353CC}">
              <c16:uniqueId val="{00000002-4C3C-48AB-9DFF-497D21F8A992}"/>
            </c:ext>
          </c:extLst>
        </c:ser>
        <c:ser>
          <c:idx val="2"/>
          <c:order val="2"/>
          <c:tx>
            <c:strRef>
              <c:f>'Figure(43)'!$F$6</c:f>
              <c:strCache>
                <c:ptCount val="1"/>
                <c:pt idx="0">
                  <c:v>Decrease</c:v>
                </c:pt>
              </c:strCache>
            </c:strRef>
          </c:tx>
          <c:spPr>
            <a:solidFill>
              <a:schemeClr val="accent3"/>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27D4-40CB-9150-5A2DEA350FDF}"/>
                </c:ext>
              </c:extLst>
            </c:dLbl>
            <c:dLbl>
              <c:idx val="8"/>
              <c:delete val="1"/>
              <c:extLst>
                <c:ext xmlns:c15="http://schemas.microsoft.com/office/drawing/2012/chart" uri="{CE6537A1-D6FC-4f65-9D91-7224C49458BB}"/>
                <c:ext xmlns:c16="http://schemas.microsoft.com/office/drawing/2014/chart" uri="{C3380CC4-5D6E-409C-BE32-E72D297353CC}">
                  <c16:uniqueId val="{00000004-4C3C-48AB-9DFF-497D21F8A99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'Figure(43)'!$C$7:$C$15</c:f>
              <c:strCache>
                <c:ptCount val="9"/>
                <c:pt idx="0">
                  <c:v>Non-listed real estate funds and private REITs (73)</c:v>
                </c:pt>
                <c:pt idx="1">
                  <c:v>Joint ventures and club deals (73)</c:v>
                </c:pt>
                <c:pt idx="2">
                  <c:v>Separate accounts investing in real estate (72)</c:v>
                </c:pt>
                <c:pt idx="3">
                  <c:v>Directly held real estate (71)</c:v>
                </c:pt>
                <c:pt idx="4">
                  <c:v>Non-listed real estate debt (73)</c:v>
                </c:pt>
                <c:pt idx="5">
                  <c:v>Listed including REITs (71)</c:v>
                </c:pt>
                <c:pt idx="6">
                  <c:v>Funds of funds (71)</c:v>
                </c:pt>
                <c:pt idx="7">
                  <c:v>Other real estate investments (69)</c:v>
                </c:pt>
                <c:pt idx="8">
                  <c:v>Real estate derivatives (71)</c:v>
                </c:pt>
              </c:strCache>
            </c:strRef>
          </c:cat>
          <c:val>
            <c:numRef>
              <c:f>'Figure(43)'!$F$7:$F$15</c:f>
              <c:numCache>
                <c:formatCode>0%</c:formatCode>
                <c:ptCount val="9"/>
                <c:pt idx="0">
                  <c:v>6.8493150684931503E-2</c:v>
                </c:pt>
                <c:pt idx="1">
                  <c:v>4.1095890410958902E-2</c:v>
                </c:pt>
                <c:pt idx="2">
                  <c:v>5.5555555555555552E-2</c:v>
                </c:pt>
                <c:pt idx="3">
                  <c:v>8.4507042253521125E-2</c:v>
                </c:pt>
                <c:pt idx="4">
                  <c:v>2.7397260273972601E-2</c:v>
                </c:pt>
                <c:pt idx="5">
                  <c:v>9.8591549295774641E-2</c:v>
                </c:pt>
                <c:pt idx="6">
                  <c:v>5.6338028169014086E-2</c:v>
                </c:pt>
                <c:pt idx="7">
                  <c:v>0</c:v>
                </c:pt>
                <c:pt idx="8">
                  <c:v>0</c:v>
                </c:pt>
              </c:numCache>
            </c:numRef>
          </c:val>
          <c:extLst>
            <c:ext xmlns:c16="http://schemas.microsoft.com/office/drawing/2014/chart" uri="{C3380CC4-5D6E-409C-BE32-E72D297353CC}">
              <c16:uniqueId val="{00000005-4C3C-48AB-9DFF-497D21F8A992}"/>
            </c:ext>
          </c:extLst>
        </c:ser>
        <c:ser>
          <c:idx val="3"/>
          <c:order val="3"/>
          <c:tx>
            <c:strRef>
              <c:f>'Figure(43)'!$G$6</c:f>
              <c:strCache>
                <c:ptCount val="1"/>
                <c:pt idx="0">
                  <c:v>Do not invest in/not part of real estate portfolio</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'Figure(43)'!$C$7:$C$15</c:f>
              <c:strCache>
                <c:ptCount val="9"/>
                <c:pt idx="0">
                  <c:v>Non-listed real estate funds and private REITs (73)</c:v>
                </c:pt>
                <c:pt idx="1">
                  <c:v>Joint ventures and club deals (73)</c:v>
                </c:pt>
                <c:pt idx="2">
                  <c:v>Separate accounts investing in real estate (72)</c:v>
                </c:pt>
                <c:pt idx="3">
                  <c:v>Directly held real estate (71)</c:v>
                </c:pt>
                <c:pt idx="4">
                  <c:v>Non-listed real estate debt (73)</c:v>
                </c:pt>
                <c:pt idx="5">
                  <c:v>Listed including REITs (71)</c:v>
                </c:pt>
                <c:pt idx="6">
                  <c:v>Funds of funds (71)</c:v>
                </c:pt>
                <c:pt idx="7">
                  <c:v>Other real estate investments (69)</c:v>
                </c:pt>
                <c:pt idx="8">
                  <c:v>Real estate derivatives (71)</c:v>
                </c:pt>
              </c:strCache>
            </c:strRef>
          </c:cat>
          <c:val>
            <c:numRef>
              <c:f>'Figure(43)'!$G$7:$G$15</c:f>
              <c:numCache>
                <c:formatCode>0%</c:formatCode>
                <c:ptCount val="9"/>
                <c:pt idx="0">
                  <c:v>5.4794520547945202E-2</c:v>
                </c:pt>
                <c:pt idx="1">
                  <c:v>0.36986301369863012</c:v>
                </c:pt>
                <c:pt idx="2">
                  <c:v>0.44444444444444442</c:v>
                </c:pt>
                <c:pt idx="3">
                  <c:v>0.40845070422535212</c:v>
                </c:pt>
                <c:pt idx="4">
                  <c:v>0.47945205479452052</c:v>
                </c:pt>
                <c:pt idx="5">
                  <c:v>0.49295774647887325</c:v>
                </c:pt>
                <c:pt idx="6">
                  <c:v>0.73239436619718312</c:v>
                </c:pt>
                <c:pt idx="7">
                  <c:v>0.72463768115942029</c:v>
                </c:pt>
                <c:pt idx="8">
                  <c:v>0.84507042253521125</c:v>
                </c:pt>
              </c:numCache>
            </c:numRef>
          </c:val>
          <c:extLst>
            <c:ext xmlns:c16="http://schemas.microsoft.com/office/drawing/2014/chart" uri="{C3380CC4-5D6E-409C-BE32-E72D297353CC}">
              <c16:uniqueId val="{00000006-4C3C-48AB-9DFF-497D21F8A992}"/>
            </c:ext>
          </c:extLst>
        </c:ser>
        <c:dLbls>
          <c:dLblPos val="ctr"/>
          <c:showLegendKey val="0"/>
          <c:showVal val="1"/>
          <c:showCatName val="0"/>
          <c:showSerName val="0"/>
          <c:showPercent val="0"/>
          <c:showBubbleSize val="0"/>
        </c:dLbls>
        <c:gapWidth val="150"/>
        <c:overlap val="100"/>
        <c:axId val="357304991"/>
        <c:axId val="267823983"/>
      </c:barChart>
      <c:catAx>
        <c:axId val="35730499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E7174"/>
                </a:solidFill>
                <a:latin typeface="+mj-lt"/>
                <a:ea typeface="+mn-ea"/>
                <a:cs typeface="+mn-cs"/>
              </a:defRPr>
            </a:pPr>
            <a:endParaRPr lang="en-US"/>
          </a:p>
        </c:txPr>
        <c:crossAx val="267823983"/>
        <c:crosses val="autoZero"/>
        <c:auto val="1"/>
        <c:lblAlgn val="ctr"/>
        <c:lblOffset val="100"/>
        <c:noMultiLvlLbl val="0"/>
      </c:catAx>
      <c:valAx>
        <c:axId val="267823983"/>
        <c:scaling>
          <c:orientation val="minMax"/>
          <c:max val="1"/>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E7174"/>
                </a:solidFill>
                <a:latin typeface="+mn-lt"/>
                <a:ea typeface="+mn-ea"/>
                <a:cs typeface="+mn-cs"/>
              </a:defRPr>
            </a:pPr>
            <a:endParaRPr lang="en-US"/>
          </a:p>
        </c:txPr>
        <c:crossAx val="3573049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rgbClr val="6E7174"/>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'Figure(44)'!$C$1:$D$1</c:f>
          <c:strCache>
            <c:ptCount val="2"/>
            <c:pt idx="0">
              <c:v>Figure(44)</c:v>
            </c:pt>
            <c:pt idx="1">
              <c:v>Expected changes to real estate allocations in Europe over the next two years (weighted by real estate AUM)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'Figure(44)'!$D$6</c:f>
              <c:strCache>
                <c:ptCount val="1"/>
                <c:pt idx="0">
                  <c:v>Increase</c:v>
                </c:pt>
              </c:strCache>
            </c:strRef>
          </c:tx>
          <c:spPr>
            <a:solidFill>
              <a:schemeClr val="accent1"/>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0-89E3-4E0E-B635-14020AB791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'Figure(44)'!$C$7:$C$15</c:f>
              <c:strCache>
                <c:ptCount val="9"/>
                <c:pt idx="0">
                  <c:v>Joint ventures and club deals</c:v>
                </c:pt>
                <c:pt idx="1">
                  <c:v>Non-listed real estate funds and private REITs</c:v>
                </c:pt>
                <c:pt idx="2">
                  <c:v>Non-listed real estate debt</c:v>
                </c:pt>
                <c:pt idx="3">
                  <c:v>Separate accounts investing in real estate</c:v>
                </c:pt>
                <c:pt idx="4">
                  <c:v>Listed including REITs</c:v>
                </c:pt>
                <c:pt idx="5">
                  <c:v>Directly held real estate</c:v>
                </c:pt>
                <c:pt idx="6">
                  <c:v>Other real estate investments</c:v>
                </c:pt>
                <c:pt idx="7">
                  <c:v>Funds of funds</c:v>
                </c:pt>
                <c:pt idx="8">
                  <c:v>Real estate derivatives</c:v>
                </c:pt>
              </c:strCache>
            </c:strRef>
          </c:cat>
          <c:val>
            <c:numRef>
              <c:f>'Figure(44)'!$D$7:$D$15</c:f>
              <c:numCache>
                <c:formatCode>0%</c:formatCode>
                <c:ptCount val="9"/>
                <c:pt idx="0">
                  <c:v>0.58134500024242164</c:v>
                </c:pt>
                <c:pt idx="1">
                  <c:v>0.44678835541240602</c:v>
                </c:pt>
                <c:pt idx="2">
                  <c:v>0.3495066175312867</c:v>
                </c:pt>
                <c:pt idx="3">
                  <c:v>0.33861078326177102</c:v>
                </c:pt>
                <c:pt idx="4">
                  <c:v>0.17632287965659438</c:v>
                </c:pt>
                <c:pt idx="5">
                  <c:v>0.15232325444233025</c:v>
                </c:pt>
                <c:pt idx="6">
                  <c:v>1.7162633119289748E-2</c:v>
                </c:pt>
                <c:pt idx="7">
                  <c:v>1.1504198017118401E-2</c:v>
                </c:pt>
                <c:pt idx="8">
                  <c:v>0</c:v>
                </c:pt>
              </c:numCache>
            </c:numRef>
          </c:val>
          <c:extLst>
            <c:ext xmlns:c16="http://schemas.microsoft.com/office/drawing/2014/chart" uri="{C3380CC4-5D6E-409C-BE32-E72D297353CC}">
              <c16:uniqueId val="{00000001-89E3-4E0E-B635-14020AB79109}"/>
            </c:ext>
          </c:extLst>
        </c:ser>
        <c:ser>
          <c:idx val="1"/>
          <c:order val="1"/>
          <c:tx>
            <c:strRef>
              <c:f>'Figure(44)'!$E$6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'Figure(44)'!$C$7:$C$15</c:f>
              <c:strCache>
                <c:ptCount val="9"/>
                <c:pt idx="0">
                  <c:v>Joint ventures and club deals</c:v>
                </c:pt>
                <c:pt idx="1">
                  <c:v>Non-listed real estate funds and private REITs</c:v>
                </c:pt>
                <c:pt idx="2">
                  <c:v>Non-listed real estate debt</c:v>
                </c:pt>
                <c:pt idx="3">
                  <c:v>Separate accounts investing in real estate</c:v>
                </c:pt>
                <c:pt idx="4">
                  <c:v>Listed including REITs</c:v>
                </c:pt>
                <c:pt idx="5">
                  <c:v>Directly held real estate</c:v>
                </c:pt>
                <c:pt idx="6">
                  <c:v>Other real estate investments</c:v>
                </c:pt>
                <c:pt idx="7">
                  <c:v>Funds of funds</c:v>
                </c:pt>
                <c:pt idx="8">
                  <c:v>Real estate derivatives</c:v>
                </c:pt>
              </c:strCache>
            </c:strRef>
          </c:cat>
          <c:val>
            <c:numRef>
              <c:f>'Figure(44)'!$E$7:$E$15</c:f>
              <c:numCache>
                <c:formatCode>0%</c:formatCode>
                <c:ptCount val="9"/>
                <c:pt idx="0">
                  <c:v>0.2696127894326012</c:v>
                </c:pt>
                <c:pt idx="1">
                  <c:v>0.36232962697723903</c:v>
                </c:pt>
                <c:pt idx="2">
                  <c:v>0.42774273356546633</c:v>
                </c:pt>
                <c:pt idx="3">
                  <c:v>0.30838755258084471</c:v>
                </c:pt>
                <c:pt idx="4">
                  <c:v>0.37484650275501419</c:v>
                </c:pt>
                <c:pt idx="5">
                  <c:v>0.29076029780288642</c:v>
                </c:pt>
                <c:pt idx="6">
                  <c:v>0.27690742190233625</c:v>
                </c:pt>
                <c:pt idx="7">
                  <c:v>0.11456887121763479</c:v>
                </c:pt>
                <c:pt idx="8">
                  <c:v>0.10228488098765266</c:v>
                </c:pt>
              </c:numCache>
            </c:numRef>
          </c:val>
          <c:extLst>
            <c:ext xmlns:c16="http://schemas.microsoft.com/office/drawing/2014/chart" uri="{C3380CC4-5D6E-409C-BE32-E72D297353CC}">
              <c16:uniqueId val="{00000002-89E3-4E0E-B635-14020AB79109}"/>
            </c:ext>
          </c:extLst>
        </c:ser>
        <c:ser>
          <c:idx val="2"/>
          <c:order val="2"/>
          <c:tx>
            <c:strRef>
              <c:f>'Figure(44)'!$F$6</c:f>
              <c:strCache>
                <c:ptCount val="1"/>
                <c:pt idx="0">
                  <c:v>Decrease</c:v>
                </c:pt>
              </c:strCache>
            </c:strRef>
          </c:tx>
          <c:spPr>
            <a:solidFill>
              <a:schemeClr val="accent3"/>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C6B1-49B4-88A9-3187A922DD62}"/>
                </c:ext>
              </c:extLst>
            </c:dLbl>
            <c:dLbl>
              <c:idx val="8"/>
              <c:delete val="1"/>
              <c:extLst>
                <c:ext xmlns:c15="http://schemas.microsoft.com/office/drawing/2012/chart" uri="{CE6537A1-D6FC-4f65-9D91-7224C49458BB}"/>
                <c:ext xmlns:c16="http://schemas.microsoft.com/office/drawing/2014/chart" uri="{C3380CC4-5D6E-409C-BE32-E72D297353CC}">
                  <c16:uniqueId val="{00000005-89E3-4E0E-B635-14020AB791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'Figure(44)'!$C$7:$C$15</c:f>
              <c:strCache>
                <c:ptCount val="9"/>
                <c:pt idx="0">
                  <c:v>Joint ventures and club deals</c:v>
                </c:pt>
                <c:pt idx="1">
                  <c:v>Non-listed real estate funds and private REITs</c:v>
                </c:pt>
                <c:pt idx="2">
                  <c:v>Non-listed real estate debt</c:v>
                </c:pt>
                <c:pt idx="3">
                  <c:v>Separate accounts investing in real estate</c:v>
                </c:pt>
                <c:pt idx="4">
                  <c:v>Listed including REITs</c:v>
                </c:pt>
                <c:pt idx="5">
                  <c:v>Directly held real estate</c:v>
                </c:pt>
                <c:pt idx="6">
                  <c:v>Other real estate investments</c:v>
                </c:pt>
                <c:pt idx="7">
                  <c:v>Funds of funds</c:v>
                </c:pt>
                <c:pt idx="8">
                  <c:v>Real estate derivatives</c:v>
                </c:pt>
              </c:strCache>
            </c:strRef>
          </c:cat>
          <c:val>
            <c:numRef>
              <c:f>'Figure(44)'!$F$7:$F$15</c:f>
              <c:numCache>
                <c:formatCode>0%</c:formatCode>
                <c:ptCount val="9"/>
                <c:pt idx="0">
                  <c:v>7.6705031179793076E-2</c:v>
                </c:pt>
                <c:pt idx="1">
                  <c:v>0.13361748293654083</c:v>
                </c:pt>
                <c:pt idx="2">
                  <c:v>7.1167220717775195E-3</c:v>
                </c:pt>
                <c:pt idx="3">
                  <c:v>5.7535943231765779E-2</c:v>
                </c:pt>
                <c:pt idx="4">
                  <c:v>2.4933167696187176E-2</c:v>
                </c:pt>
                <c:pt idx="5">
                  <c:v>0.12469828736805155</c:v>
                </c:pt>
                <c:pt idx="6">
                  <c:v>0</c:v>
                </c:pt>
                <c:pt idx="7">
                  <c:v>6.0616810107710466E-2</c:v>
                </c:pt>
                <c:pt idx="8">
                  <c:v>0</c:v>
                </c:pt>
              </c:numCache>
            </c:numRef>
          </c:val>
          <c:extLst>
            <c:ext xmlns:c16="http://schemas.microsoft.com/office/drawing/2014/chart" uri="{C3380CC4-5D6E-409C-BE32-E72D297353CC}">
              <c16:uniqueId val="{00000006-89E3-4E0E-B635-14020AB79109}"/>
            </c:ext>
          </c:extLst>
        </c:ser>
        <c:ser>
          <c:idx val="3"/>
          <c:order val="3"/>
          <c:tx>
            <c:strRef>
              <c:f>'Figure(44)'!$G$6</c:f>
              <c:strCache>
                <c:ptCount val="1"/>
                <c:pt idx="0">
                  <c:v>Do not invest in/not part of real estate portfolio</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'Figure(44)'!$C$7:$C$15</c:f>
              <c:strCache>
                <c:ptCount val="9"/>
                <c:pt idx="0">
                  <c:v>Joint ventures and club deals</c:v>
                </c:pt>
                <c:pt idx="1">
                  <c:v>Non-listed real estate funds and private REITs</c:v>
                </c:pt>
                <c:pt idx="2">
                  <c:v>Non-listed real estate debt</c:v>
                </c:pt>
                <c:pt idx="3">
                  <c:v>Separate accounts investing in real estate</c:v>
                </c:pt>
                <c:pt idx="4">
                  <c:v>Listed including REITs</c:v>
                </c:pt>
                <c:pt idx="5">
                  <c:v>Directly held real estate</c:v>
                </c:pt>
                <c:pt idx="6">
                  <c:v>Other real estate investments</c:v>
                </c:pt>
                <c:pt idx="7">
                  <c:v>Funds of funds</c:v>
                </c:pt>
                <c:pt idx="8">
                  <c:v>Real estate derivatives</c:v>
                </c:pt>
              </c:strCache>
            </c:strRef>
          </c:cat>
          <c:val>
            <c:numRef>
              <c:f>'Figure(44)'!$G$7:$G$15</c:f>
              <c:numCache>
                <c:formatCode>0%</c:formatCode>
                <c:ptCount val="9"/>
                <c:pt idx="0">
                  <c:v>7.2337179145184047E-2</c:v>
                </c:pt>
                <c:pt idx="1">
                  <c:v>5.7264534673814184E-2</c:v>
                </c:pt>
                <c:pt idx="2">
                  <c:v>0.21563392683146942</c:v>
                </c:pt>
                <c:pt idx="3">
                  <c:v>0.29546572092561851</c:v>
                </c:pt>
                <c:pt idx="4">
                  <c:v>0.4238974498922044</c:v>
                </c:pt>
                <c:pt idx="5">
                  <c:v>0.43221816038673172</c:v>
                </c:pt>
                <c:pt idx="6">
                  <c:v>0.70592994497837402</c:v>
                </c:pt>
                <c:pt idx="7">
                  <c:v>0.81331012065753638</c:v>
                </c:pt>
                <c:pt idx="8">
                  <c:v>0.89771511901234735</c:v>
                </c:pt>
              </c:numCache>
            </c:numRef>
          </c:val>
          <c:extLst>
            <c:ext xmlns:c16="http://schemas.microsoft.com/office/drawing/2014/chart" uri="{C3380CC4-5D6E-409C-BE32-E72D297353CC}">
              <c16:uniqueId val="{00000007-89E3-4E0E-B635-14020AB79109}"/>
            </c:ext>
          </c:extLst>
        </c:ser>
        <c:dLbls>
          <c:showLegendKey val="0"/>
          <c:showVal val="0"/>
          <c:showCatName val="0"/>
          <c:showSerName val="0"/>
          <c:showPercent val="0"/>
          <c:showBubbleSize val="0"/>
        </c:dLbls>
        <c:gapWidth val="150"/>
        <c:overlap val="100"/>
        <c:axId val="287151935"/>
        <c:axId val="1872688991"/>
      </c:barChart>
      <c:catAx>
        <c:axId val="28715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872688991"/>
        <c:crosses val="autoZero"/>
        <c:auto val="1"/>
        <c:lblAlgn val="ctr"/>
        <c:lblOffset val="100"/>
        <c:noMultiLvlLbl val="0"/>
      </c:catAx>
      <c:valAx>
        <c:axId val="187268899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15193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'Figure(45)'!$C$1:$D$1</c:f>
          <c:strCache>
            <c:ptCount val="2"/>
            <c:pt idx="0">
              <c:v>Figure(45)</c:v>
            </c:pt>
            <c:pt idx="1">
              <c:v>Expected changes in allocations to non-listed real estate funds and private REITs, 2008 - 2022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'Figure(45)'!$D$6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'Figure(45)'!$C$7:$C$21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'Figure(45)'!$D$7:$D$21</c:f>
              <c:numCache>
                <c:formatCode>0%</c:formatCode>
                <c:ptCount val="15"/>
                <c:pt idx="0">
                  <c:v>0.81799999999999995</c:v>
                </c:pt>
                <c:pt idx="1">
                  <c:v>0.625</c:v>
                </c:pt>
                <c:pt idx="2">
                  <c:v>0.48499999999999999</c:v>
                </c:pt>
                <c:pt idx="3">
                  <c:v>0.54500000000000004</c:v>
                </c:pt>
                <c:pt idx="4">
                  <c:v>0.42399999999999999</c:v>
                </c:pt>
                <c:pt idx="5">
                  <c:v>0.40700000000000003</c:v>
                </c:pt>
                <c:pt idx="6">
                  <c:v>0.442</c:v>
                </c:pt>
                <c:pt idx="7">
                  <c:v>0.52300000000000002</c:v>
                </c:pt>
                <c:pt idx="8">
                  <c:v>0.52600000000000002</c:v>
                </c:pt>
                <c:pt idx="9">
                  <c:v>0.48351648351648352</c:v>
                </c:pt>
                <c:pt idx="10">
                  <c:v>0.57831325301204817</c:v>
                </c:pt>
                <c:pt idx="11">
                  <c:v>0.50485436893203883</c:v>
                </c:pt>
                <c:pt idx="12">
                  <c:v>0.56818181818181823</c:v>
                </c:pt>
                <c:pt idx="13">
                  <c:v>0.47619047619047616</c:v>
                </c:pt>
                <c:pt idx="14">
                  <c:v>0.52173913043478259</c:v>
                </c:pt>
              </c:numCache>
            </c:numRef>
          </c:val>
          <c:extLst>
            <c:ext xmlns:c16="http://schemas.microsoft.com/office/drawing/2014/chart" uri="{C3380CC4-5D6E-409C-BE32-E72D297353CC}">
              <c16:uniqueId val="{00000000-3F13-4D09-8443-19C9A53AD5C4}"/>
            </c:ext>
          </c:extLst>
        </c:ser>
        <c:ser>
          <c:idx val="1"/>
          <c:order val="1"/>
          <c:tx>
            <c:strRef>
              <c:f>'Figure(45)'!$E$6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'Figure(45)'!$C$7:$C$21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'Figure(45)'!$E$7:$E$21</c:f>
              <c:numCache>
                <c:formatCode>0%</c:formatCode>
                <c:ptCount val="15"/>
                <c:pt idx="0">
                  <c:v>0.182</c:v>
                </c:pt>
                <c:pt idx="1">
                  <c:v>0.25</c:v>
                </c:pt>
                <c:pt idx="2">
                  <c:v>0.36399999999999999</c:v>
                </c:pt>
                <c:pt idx="3">
                  <c:v>0.30299999999999999</c:v>
                </c:pt>
                <c:pt idx="4">
                  <c:v>0.36399999999999999</c:v>
                </c:pt>
                <c:pt idx="5">
                  <c:v>0.25900000000000001</c:v>
                </c:pt>
                <c:pt idx="6">
                  <c:v>0.33700000000000002</c:v>
                </c:pt>
                <c:pt idx="7">
                  <c:v>0.27500000000000002</c:v>
                </c:pt>
                <c:pt idx="8">
                  <c:v>0.29499999999999998</c:v>
                </c:pt>
                <c:pt idx="9">
                  <c:v>0.35164835164835168</c:v>
                </c:pt>
                <c:pt idx="10">
                  <c:v>0.30120481927710846</c:v>
                </c:pt>
                <c:pt idx="11">
                  <c:v>0.33980582524271846</c:v>
                </c:pt>
                <c:pt idx="12">
                  <c:v>0.32954545454545453</c:v>
                </c:pt>
                <c:pt idx="13">
                  <c:v>0.33333333333333331</c:v>
                </c:pt>
                <c:pt idx="14">
                  <c:v>0.40579710144927539</c:v>
                </c:pt>
              </c:numCache>
            </c:numRef>
          </c:val>
          <c:extLst>
            <c:ext xmlns:c16="http://schemas.microsoft.com/office/drawing/2014/chart" uri="{C3380CC4-5D6E-409C-BE32-E72D297353CC}">
              <c16:uniqueId val="{00000001-3F13-4D09-8443-19C9A53AD5C4}"/>
            </c:ext>
          </c:extLst>
        </c:ser>
        <c:ser>
          <c:idx val="2"/>
          <c:order val="2"/>
          <c:tx>
            <c:strRef>
              <c:f>'Figure(45)'!$F$6</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F13-4D09-8443-19C9A53AD5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'Figure(45)'!$C$7:$C$21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'Figure(45)'!$F$7:$F$21</c:f>
              <c:numCache>
                <c:formatCode>0%</c:formatCode>
                <c:ptCount val="15"/>
                <c:pt idx="0">
                  <c:v>0</c:v>
                </c:pt>
                <c:pt idx="1">
                  <c:v>0.125</c:v>
                </c:pt>
                <c:pt idx="2">
                  <c:v>0.151</c:v>
                </c:pt>
                <c:pt idx="3">
                  <c:v>0.152</c:v>
                </c:pt>
                <c:pt idx="4">
                  <c:v>0.21199999999999999</c:v>
                </c:pt>
                <c:pt idx="5">
                  <c:v>0.33399999999999996</c:v>
                </c:pt>
                <c:pt idx="6">
                  <c:v>0.221</c:v>
                </c:pt>
                <c:pt idx="7">
                  <c:v>0.20199999999999999</c:v>
                </c:pt>
                <c:pt idx="8">
                  <c:v>0.17899999999999999</c:v>
                </c:pt>
                <c:pt idx="9">
                  <c:v>0.16483516483516483</c:v>
                </c:pt>
                <c:pt idx="10">
                  <c:v>0.12048192771084337</c:v>
                </c:pt>
                <c:pt idx="11">
                  <c:v>0.1553398058252427</c:v>
                </c:pt>
                <c:pt idx="12">
                  <c:v>0.10227272727272728</c:v>
                </c:pt>
                <c:pt idx="13">
                  <c:v>0.19047619047619047</c:v>
                </c:pt>
                <c:pt idx="14">
                  <c:v>7.2463768115942032E-2</c:v>
                </c:pt>
              </c:numCache>
            </c:numRef>
          </c:val>
          <c:extLst>
            <c:ext xmlns:c16="http://schemas.microsoft.com/office/drawing/2014/chart" uri="{C3380CC4-5D6E-409C-BE32-E72D297353CC}">
              <c16:uniqueId val="{00000003-3F13-4D09-8443-19C9A53AD5C4}"/>
            </c:ext>
          </c:extLst>
        </c:ser>
        <c:dLbls>
          <c:showLegendKey val="0"/>
          <c:showVal val="0"/>
          <c:showCatName val="0"/>
          <c:showSerName val="0"/>
          <c:showPercent val="0"/>
          <c:showBubbleSize val="0"/>
        </c:dLbls>
        <c:gapWidth val="150"/>
        <c:overlap val="100"/>
        <c:axId val="287158335"/>
        <c:axId val="1872678591"/>
      </c:barChart>
      <c:catAx>
        <c:axId val="28715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2678591"/>
        <c:crosses val="autoZero"/>
        <c:auto val="1"/>
        <c:lblAlgn val="ctr"/>
        <c:lblOffset val="100"/>
        <c:noMultiLvlLbl val="0"/>
      </c:catAx>
      <c:valAx>
        <c:axId val="187267859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15833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'Figure(46)'!$C$1:$D$1</c:f>
          <c:strCache>
            <c:ptCount val="2"/>
            <c:pt idx="0">
              <c:v>Figure(46)</c:v>
            </c:pt>
            <c:pt idx="1">
              <c:v>Expected changes in allocations to non-listed real estate funds and private REITs by investor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3195983479601637E-2"/>
          <c:y val="0.19200910260558379"/>
          <c:w val="0.90095853095727874"/>
          <c:h val="0.46917170918949314"/>
        </c:manualLayout>
      </c:layout>
      <c:barChart>
        <c:barDir val="col"/>
        <c:grouping val="percentStacked"/>
        <c:varyColors val="0"/>
        <c:ser>
          <c:idx val="0"/>
          <c:order val="0"/>
          <c:tx>
            <c:strRef>
              <c:f>'Figure(46)'!$D$6</c:f>
              <c:strCache>
                <c:ptCount val="1"/>
                <c:pt idx="0">
                  <c:v>Increase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'Figure(46)'!$C$7:$C$14</c:f>
              <c:strCache>
                <c:ptCount val="8"/>
                <c:pt idx="0">
                  <c:v>Government Institution and SWF (4)</c:v>
                </c:pt>
                <c:pt idx="1">
                  <c:v>Funds of funds (8)</c:v>
                </c:pt>
                <c:pt idx="2">
                  <c:v>Pension Fund (38)</c:v>
                </c:pt>
                <c:pt idx="3">
                  <c:v>Insurance Company (14)</c:v>
                </c:pt>
                <c:pt idx="4">
                  <c:v>Corporation (3)</c:v>
                </c:pt>
                <c:pt idx="5">
                  <c:v>Endowment and Foundation (4)</c:v>
                </c:pt>
                <c:pt idx="6">
                  <c:v>Family Office (5)</c:v>
                </c:pt>
                <c:pt idx="7">
                  <c:v>All investors (73)</c:v>
                </c:pt>
              </c:strCache>
            </c:strRef>
          </c:cat>
          <c:val>
            <c:numRef>
              <c:f>'Figure(46)'!$D$7:$D$14</c:f>
              <c:numCache>
                <c:formatCode>0%</c:formatCode>
                <c:ptCount val="8"/>
                <c:pt idx="0">
                  <c:v>0.75</c:v>
                </c:pt>
                <c:pt idx="1">
                  <c:v>0.625</c:v>
                </c:pt>
                <c:pt idx="2">
                  <c:v>0.5</c:v>
                </c:pt>
                <c:pt idx="3">
                  <c:v>0.5</c:v>
                </c:pt>
                <c:pt idx="4">
                  <c:v>0.33333333333333331</c:v>
                </c:pt>
                <c:pt idx="5">
                  <c:v>0.25</c:v>
                </c:pt>
                <c:pt idx="6">
                  <c:v>0.2</c:v>
                </c:pt>
                <c:pt idx="7">
                  <c:v>0.49315068493150682</c:v>
                </c:pt>
              </c:numCache>
            </c:numRef>
          </c:val>
          <c:extLst>
            <c:ext xmlns:c16="http://schemas.microsoft.com/office/drawing/2014/chart" uri="{C3380CC4-5D6E-409C-BE32-E72D297353CC}">
              <c16:uniqueId val="{00000001-9476-4169-B7C0-0CEE87EEB8EA}"/>
            </c:ext>
          </c:extLst>
        </c:ser>
        <c:ser>
          <c:idx val="1"/>
          <c:order val="1"/>
          <c:tx>
            <c:strRef>
              <c:f>'Figure(46)'!$E$6</c:f>
              <c:strCache>
                <c:ptCount val="1"/>
                <c:pt idx="0">
                  <c:v>No change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'Figure(46)'!$C$7:$C$14</c:f>
              <c:strCache>
                <c:ptCount val="8"/>
                <c:pt idx="0">
                  <c:v>Government Institution and SWF (4)</c:v>
                </c:pt>
                <c:pt idx="1">
                  <c:v>Funds of funds (8)</c:v>
                </c:pt>
                <c:pt idx="2">
                  <c:v>Pension Fund (38)</c:v>
                </c:pt>
                <c:pt idx="3">
                  <c:v>Insurance Company (14)</c:v>
                </c:pt>
                <c:pt idx="4">
                  <c:v>Corporation (3)</c:v>
                </c:pt>
                <c:pt idx="5">
                  <c:v>Endowment and Foundation (4)</c:v>
                </c:pt>
                <c:pt idx="6">
                  <c:v>Family Office (5)</c:v>
                </c:pt>
                <c:pt idx="7">
                  <c:v>All investors (73)</c:v>
                </c:pt>
              </c:strCache>
            </c:strRef>
          </c:cat>
          <c:val>
            <c:numRef>
              <c:f>'Figure(46)'!$E$7:$E$14</c:f>
              <c:numCache>
                <c:formatCode>0%</c:formatCode>
                <c:ptCount val="8"/>
                <c:pt idx="0">
                  <c:v>0.25</c:v>
                </c:pt>
                <c:pt idx="1">
                  <c:v>0.125</c:v>
                </c:pt>
                <c:pt idx="2">
                  <c:v>0.39473684210526316</c:v>
                </c:pt>
                <c:pt idx="3">
                  <c:v>0.2857142857142857</c:v>
                </c:pt>
                <c:pt idx="4">
                  <c:v>0.33333333333333331</c:v>
                </c:pt>
                <c:pt idx="5">
                  <c:v>0.75</c:v>
                </c:pt>
                <c:pt idx="6">
                  <c:v>0.6</c:v>
                </c:pt>
                <c:pt idx="7">
                  <c:v>0.38356164383561642</c:v>
                </c:pt>
              </c:numCache>
            </c:numRef>
          </c:val>
          <c:extLst>
            <c:ext xmlns:c16="http://schemas.microsoft.com/office/drawing/2014/chart" uri="{C3380CC4-5D6E-409C-BE32-E72D297353CC}">
              <c16:uniqueId val="{00000002-9476-4169-B7C0-0CEE87EEB8EA}"/>
            </c:ext>
          </c:extLst>
        </c:ser>
        <c:ser>
          <c:idx val="2"/>
          <c:order val="2"/>
          <c:tx>
            <c:strRef>
              <c:f>'Figure(46)'!$F$6</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9476-4169-B7C0-0CEE87EEB8EA}"/>
                </c:ext>
              </c:extLst>
            </c:dLbl>
            <c:dLbl>
              <c:idx val="4"/>
              <c:delete val="1"/>
              <c:extLst>
                <c:ext xmlns:c15="http://schemas.microsoft.com/office/drawing/2012/chart" uri="{CE6537A1-D6FC-4f65-9D91-7224C49458BB}"/>
                <c:ext xmlns:c16="http://schemas.microsoft.com/office/drawing/2014/chart" uri="{C3380CC4-5D6E-409C-BE32-E72D297353CC}">
                  <c16:uniqueId val="{00000004-9476-4169-B7C0-0CEE87EEB8EA}"/>
                </c:ext>
              </c:extLst>
            </c:dLbl>
            <c:dLbl>
              <c:idx val="5"/>
              <c:delete val="1"/>
              <c:extLst>
                <c:ext xmlns:c15="http://schemas.microsoft.com/office/drawing/2012/chart" uri="{CE6537A1-D6FC-4f65-9D91-7224C49458BB}"/>
                <c:ext xmlns:c16="http://schemas.microsoft.com/office/drawing/2014/chart" uri="{C3380CC4-5D6E-409C-BE32-E72D297353CC}">
                  <c16:uniqueId val="{00000005-9476-4169-B7C0-0CEE87EEB8EA}"/>
                </c:ext>
              </c:extLst>
            </c:dLbl>
            <c:dLbl>
              <c:idx val="6"/>
              <c:delete val="1"/>
              <c:extLst>
                <c:ext xmlns:c15="http://schemas.microsoft.com/office/drawing/2012/chart" uri="{CE6537A1-D6FC-4f65-9D91-7224C49458BB}"/>
                <c:ext xmlns:c16="http://schemas.microsoft.com/office/drawing/2014/chart" uri="{C3380CC4-5D6E-409C-BE32-E72D297353CC}">
                  <c16:uniqueId val="{00000006-9476-4169-B7C0-0CEE87EEB8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'Figure(46)'!$C$7:$C$14</c:f>
              <c:strCache>
                <c:ptCount val="8"/>
                <c:pt idx="0">
                  <c:v>Government Institution and SWF (4)</c:v>
                </c:pt>
                <c:pt idx="1">
                  <c:v>Funds of funds (8)</c:v>
                </c:pt>
                <c:pt idx="2">
                  <c:v>Pension Fund (38)</c:v>
                </c:pt>
                <c:pt idx="3">
                  <c:v>Insurance Company (14)</c:v>
                </c:pt>
                <c:pt idx="4">
                  <c:v>Corporation (3)</c:v>
                </c:pt>
                <c:pt idx="5">
                  <c:v>Endowment and Foundation (4)</c:v>
                </c:pt>
                <c:pt idx="6">
                  <c:v>Family Office (5)</c:v>
                </c:pt>
                <c:pt idx="7">
                  <c:v>All investors (73)</c:v>
                </c:pt>
              </c:strCache>
            </c:strRef>
          </c:cat>
          <c:val>
            <c:numRef>
              <c:f>'Figure(46)'!$F$7:$F$14</c:f>
              <c:numCache>
                <c:formatCode>0%</c:formatCode>
                <c:ptCount val="8"/>
                <c:pt idx="0">
                  <c:v>0</c:v>
                </c:pt>
                <c:pt idx="1">
                  <c:v>0.25</c:v>
                </c:pt>
                <c:pt idx="2">
                  <c:v>7.8947368421052627E-2</c:v>
                </c:pt>
                <c:pt idx="3">
                  <c:v>0.14285714285714285</c:v>
                </c:pt>
                <c:pt idx="4">
                  <c:v>0</c:v>
                </c:pt>
                <c:pt idx="5">
                  <c:v>0</c:v>
                </c:pt>
                <c:pt idx="6">
                  <c:v>0</c:v>
                </c:pt>
                <c:pt idx="7">
                  <c:v>6.8493150684931503E-2</c:v>
                </c:pt>
              </c:numCache>
            </c:numRef>
          </c:val>
          <c:extLst>
            <c:ext xmlns:c16="http://schemas.microsoft.com/office/drawing/2014/chart" uri="{C3380CC4-5D6E-409C-BE32-E72D297353CC}">
              <c16:uniqueId val="{00000007-9476-4169-B7C0-0CEE87EEB8EA}"/>
            </c:ext>
          </c:extLst>
        </c:ser>
        <c:ser>
          <c:idx val="3"/>
          <c:order val="3"/>
          <c:tx>
            <c:strRef>
              <c:f>'Figure(46)'!$G$6</c:f>
              <c:strCache>
                <c:ptCount val="1"/>
                <c:pt idx="0">
                  <c:v>Do not invest in/not part of real estate portfolio</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9476-4169-B7C0-0CEE87EEB8EA}"/>
                </c:ext>
              </c:extLst>
            </c:dLbl>
            <c:dLbl>
              <c:idx val="1"/>
              <c:delete val="1"/>
              <c:extLst>
                <c:ext xmlns:c15="http://schemas.microsoft.com/office/drawing/2012/chart" uri="{CE6537A1-D6FC-4f65-9D91-7224C49458BB}"/>
                <c:ext xmlns:c16="http://schemas.microsoft.com/office/drawing/2014/chart" uri="{C3380CC4-5D6E-409C-BE32-E72D297353CC}">
                  <c16:uniqueId val="{00000009-9476-4169-B7C0-0CEE87EEB8EA}"/>
                </c:ext>
              </c:extLst>
            </c:dLbl>
            <c:dLbl>
              <c:idx val="5"/>
              <c:delete val="1"/>
              <c:extLst>
                <c:ext xmlns:c15="http://schemas.microsoft.com/office/drawing/2012/chart" uri="{CE6537A1-D6FC-4f65-9D91-7224C49458BB}"/>
                <c:ext xmlns:c16="http://schemas.microsoft.com/office/drawing/2014/chart" uri="{C3380CC4-5D6E-409C-BE32-E72D297353CC}">
                  <c16:uniqueId val="{0000000B-9476-4169-B7C0-0CEE87EEB8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'Figure(46)'!$C$7:$C$14</c:f>
              <c:strCache>
                <c:ptCount val="8"/>
                <c:pt idx="0">
                  <c:v>Government Institution and SWF (4)</c:v>
                </c:pt>
                <c:pt idx="1">
                  <c:v>Funds of funds (8)</c:v>
                </c:pt>
                <c:pt idx="2">
                  <c:v>Pension Fund (38)</c:v>
                </c:pt>
                <c:pt idx="3">
                  <c:v>Insurance Company (14)</c:v>
                </c:pt>
                <c:pt idx="4">
                  <c:v>Corporation (3)</c:v>
                </c:pt>
                <c:pt idx="5">
                  <c:v>Endowment and Foundation (4)</c:v>
                </c:pt>
                <c:pt idx="6">
                  <c:v>Family Office (5)</c:v>
                </c:pt>
                <c:pt idx="7">
                  <c:v>All investors (73)</c:v>
                </c:pt>
              </c:strCache>
            </c:strRef>
          </c:cat>
          <c:val>
            <c:numRef>
              <c:f>'Figure(46)'!$G$7:$G$14</c:f>
              <c:numCache>
                <c:formatCode>0%</c:formatCode>
                <c:ptCount val="8"/>
                <c:pt idx="0">
                  <c:v>0</c:v>
                </c:pt>
                <c:pt idx="1">
                  <c:v>0</c:v>
                </c:pt>
                <c:pt idx="2">
                  <c:v>2.6315789473684209E-2</c:v>
                </c:pt>
                <c:pt idx="3">
                  <c:v>7.1428571428571425E-2</c:v>
                </c:pt>
                <c:pt idx="4">
                  <c:v>0.33333333333333331</c:v>
                </c:pt>
                <c:pt idx="5">
                  <c:v>0</c:v>
                </c:pt>
                <c:pt idx="6">
                  <c:v>0.2</c:v>
                </c:pt>
                <c:pt idx="7">
                  <c:v>5.4794520547945202E-2</c:v>
                </c:pt>
              </c:numCache>
            </c:numRef>
          </c:val>
          <c:extLst>
            <c:ext xmlns:c16="http://schemas.microsoft.com/office/drawing/2014/chart" uri="{C3380CC4-5D6E-409C-BE32-E72D297353CC}">
              <c16:uniqueId val="{0000000C-9476-4169-B7C0-0CEE87EEB8EA}"/>
            </c:ext>
          </c:extLst>
        </c:ser>
        <c:dLbls>
          <c:dLblPos val="ctr"/>
          <c:showLegendKey val="0"/>
          <c:showVal val="1"/>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'Figure(47)'!$C$1:$D$1</c:f>
          <c:strCache>
            <c:ptCount val="2"/>
            <c:pt idx="0">
              <c:v>Figure(47)</c:v>
            </c:pt>
            <c:pt idx="1">
              <c:v>Expected changes in allocations to joint ventures and club deals, 2008 - 2022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8901193753537194E-2"/>
          <c:y val="0.19123825213175338"/>
          <c:w val="0.89416669009926042"/>
          <c:h val="0.70203591995561054"/>
        </c:manualLayout>
      </c:layout>
      <c:barChart>
        <c:barDir val="col"/>
        <c:grouping val="percentStacked"/>
        <c:varyColors val="0"/>
        <c:ser>
          <c:idx val="0"/>
          <c:order val="0"/>
          <c:tx>
            <c:strRef>
              <c:f>'Figure(47)'!$D$6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'Figure(47)'!$C$7:$C$21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'Figure(47)'!$D$7:$D$21</c:f>
              <c:numCache>
                <c:formatCode>0%</c:formatCode>
                <c:ptCount val="15"/>
                <c:pt idx="0">
                  <c:v>0.53300000000000003</c:v>
                </c:pt>
                <c:pt idx="1">
                  <c:v>0.318</c:v>
                </c:pt>
                <c:pt idx="2">
                  <c:v>0.4</c:v>
                </c:pt>
                <c:pt idx="3">
                  <c:v>0.66700000000000004</c:v>
                </c:pt>
                <c:pt idx="4">
                  <c:v>0.39400000000000002</c:v>
                </c:pt>
                <c:pt idx="5">
                  <c:v>0.71099999999999997</c:v>
                </c:pt>
                <c:pt idx="6">
                  <c:v>0.56999999999999995</c:v>
                </c:pt>
                <c:pt idx="7">
                  <c:v>0.65400000000000003</c:v>
                </c:pt>
                <c:pt idx="8">
                  <c:v>0.68799999999999994</c:v>
                </c:pt>
                <c:pt idx="9">
                  <c:v>0.61538461538461542</c:v>
                </c:pt>
                <c:pt idx="10">
                  <c:v>0.67924528301886788</c:v>
                </c:pt>
                <c:pt idx="11">
                  <c:v>0.56896551724137934</c:v>
                </c:pt>
                <c:pt idx="12">
                  <c:v>0.51</c:v>
                </c:pt>
                <c:pt idx="13">
                  <c:v>0.5</c:v>
                </c:pt>
                <c:pt idx="14">
                  <c:v>0.52173913043478259</c:v>
                </c:pt>
              </c:numCache>
            </c:numRef>
          </c:val>
          <c:extLst>
            <c:ext xmlns:c16="http://schemas.microsoft.com/office/drawing/2014/chart" uri="{C3380CC4-5D6E-409C-BE32-E72D297353CC}">
              <c16:uniqueId val="{00000000-DBD7-4DFD-94EE-C749D883634E}"/>
            </c:ext>
          </c:extLst>
        </c:ser>
        <c:ser>
          <c:idx val="1"/>
          <c:order val="1"/>
          <c:tx>
            <c:strRef>
              <c:f>'Figure(47)'!$E$6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'Figure(47)'!$C$7:$C$21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'Figure(47)'!$E$7:$E$21</c:f>
              <c:numCache>
                <c:formatCode>0%</c:formatCode>
                <c:ptCount val="15"/>
                <c:pt idx="0">
                  <c:v>0.433</c:v>
                </c:pt>
                <c:pt idx="1">
                  <c:v>0.63600000000000001</c:v>
                </c:pt>
                <c:pt idx="2">
                  <c:v>0.56699999999999995</c:v>
                </c:pt>
                <c:pt idx="3">
                  <c:v>0.33300000000000002</c:v>
                </c:pt>
                <c:pt idx="4">
                  <c:v>0.57599999999999996</c:v>
                </c:pt>
                <c:pt idx="5">
                  <c:v>0.23699999999999999</c:v>
                </c:pt>
                <c:pt idx="6">
                  <c:v>0.38</c:v>
                </c:pt>
                <c:pt idx="7">
                  <c:v>0.222</c:v>
                </c:pt>
                <c:pt idx="8">
                  <c:v>0.3</c:v>
                </c:pt>
                <c:pt idx="9">
                  <c:v>0.36923076923076925</c:v>
                </c:pt>
                <c:pt idx="10">
                  <c:v>0.30188679245283018</c:v>
                </c:pt>
                <c:pt idx="11">
                  <c:v>0.37931034482758619</c:v>
                </c:pt>
                <c:pt idx="12">
                  <c:v>0.44900000000000001</c:v>
                </c:pt>
                <c:pt idx="13">
                  <c:v>0.44117647058823528</c:v>
                </c:pt>
                <c:pt idx="14">
                  <c:v>0.41304347826086957</c:v>
                </c:pt>
              </c:numCache>
            </c:numRef>
          </c:val>
          <c:extLst>
            <c:ext xmlns:c16="http://schemas.microsoft.com/office/drawing/2014/chart" uri="{C3380CC4-5D6E-409C-BE32-E72D297353CC}">
              <c16:uniqueId val="{00000001-DBD7-4DFD-94EE-C749D883634E}"/>
            </c:ext>
          </c:extLst>
        </c:ser>
        <c:ser>
          <c:idx val="2"/>
          <c:order val="2"/>
          <c:tx>
            <c:strRef>
              <c:f>'Figure(47)'!$F$6</c:f>
              <c:strCache>
                <c:ptCount val="1"/>
                <c:pt idx="0">
                  <c:v>Decrease</c:v>
                </c:pt>
              </c:strCache>
            </c:strRef>
          </c:tx>
          <c:spPr>
            <a:solidFill>
              <a:schemeClr val="accent3"/>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DBD7-4DFD-94EE-C749D883634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'Figure(47)'!$C$7:$C$21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'Figure(47)'!$F$7:$F$21</c:f>
              <c:numCache>
                <c:formatCode>0%</c:formatCode>
                <c:ptCount val="15"/>
                <c:pt idx="0">
                  <c:v>3.3000000000000002E-2</c:v>
                </c:pt>
                <c:pt idx="1">
                  <c:v>4.4999999999999998E-2</c:v>
                </c:pt>
                <c:pt idx="2">
                  <c:v>3.3000000000000002E-2</c:v>
                </c:pt>
                <c:pt idx="3">
                  <c:v>0</c:v>
                </c:pt>
                <c:pt idx="4">
                  <c:v>0.03</c:v>
                </c:pt>
                <c:pt idx="5">
                  <c:v>5.2999999999999999E-2</c:v>
                </c:pt>
                <c:pt idx="6">
                  <c:v>5.0999999999999997E-2</c:v>
                </c:pt>
                <c:pt idx="7">
                  <c:v>0.123</c:v>
                </c:pt>
                <c:pt idx="8">
                  <c:v>1.2999999999999999E-2</c:v>
                </c:pt>
                <c:pt idx="9">
                  <c:v>1.5384615384615385E-2</c:v>
                </c:pt>
                <c:pt idx="10">
                  <c:v>1.8867924528301886E-2</c:v>
                </c:pt>
                <c:pt idx="11">
                  <c:v>5.1724137931034482E-2</c:v>
                </c:pt>
                <c:pt idx="12">
                  <c:v>4.1000000000000002E-2</c:v>
                </c:pt>
                <c:pt idx="13">
                  <c:v>5.8823529411764705E-2</c:v>
                </c:pt>
                <c:pt idx="14">
                  <c:v>6.5217391304347824E-2</c:v>
                </c:pt>
              </c:numCache>
            </c:numRef>
          </c:val>
          <c:extLst>
            <c:ext xmlns:c16="http://schemas.microsoft.com/office/drawing/2014/chart" uri="{C3380CC4-5D6E-409C-BE32-E72D297353CC}">
              <c16:uniqueId val="{00000003-DBD7-4DFD-94EE-C749D883634E}"/>
            </c:ext>
          </c:extLst>
        </c:ser>
        <c:dLbls>
          <c:showLegendKey val="0"/>
          <c:showVal val="0"/>
          <c:showCatName val="0"/>
          <c:showSerName val="0"/>
          <c:showPercent val="0"/>
          <c:showBubbleSize val="0"/>
        </c:dLbls>
        <c:gapWidth val="75"/>
        <c:overlap val="100"/>
        <c:axId val="671397384"/>
        <c:axId val="671400664"/>
      </c:barChart>
      <c:catAx>
        <c:axId val="67139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400664"/>
        <c:crosses val="autoZero"/>
        <c:auto val="1"/>
        <c:lblAlgn val="ctr"/>
        <c:lblOffset val="100"/>
        <c:noMultiLvlLbl val="0"/>
      </c:catAx>
      <c:valAx>
        <c:axId val="671400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97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'Figure(48)'!$C$1:$D$1</c:f>
          <c:strCache>
            <c:ptCount val="2"/>
            <c:pt idx="0">
              <c:v>Figure(48)</c:v>
            </c:pt>
            <c:pt idx="1">
              <c:v>Expected changes in allocations to joint ventures and club deals by investor domicile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1451891698472792E-2"/>
          <c:y val="0.20923468359731501"/>
          <c:w val="0.80110681464947853"/>
          <c:h val="0.660317507210198"/>
        </c:manualLayout>
      </c:layout>
      <c:barChart>
        <c:barDir val="col"/>
        <c:grouping val="percentStacked"/>
        <c:varyColors val="0"/>
        <c:ser>
          <c:idx val="0"/>
          <c:order val="0"/>
          <c:tx>
            <c:strRef>
              <c:f>'Figure(48)'!$D$6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'Figure(48)'!$C$7:$C$10</c:f>
              <c:strCache>
                <c:ptCount val="4"/>
                <c:pt idx="0">
                  <c:v>Asia Pacific (14)</c:v>
                </c:pt>
                <c:pt idx="1">
                  <c:v>Europe (46)</c:v>
                </c:pt>
                <c:pt idx="2">
                  <c:v>North America (13)</c:v>
                </c:pt>
                <c:pt idx="3">
                  <c:v>All investors (63)</c:v>
                </c:pt>
              </c:strCache>
            </c:strRef>
          </c:cat>
          <c:val>
            <c:numRef>
              <c:f>'Figure(48)'!$D$7:$D$10</c:f>
              <c:numCache>
                <c:formatCode>0%</c:formatCode>
                <c:ptCount val="4"/>
                <c:pt idx="0">
                  <c:v>0.42857142857142855</c:v>
                </c:pt>
                <c:pt idx="1">
                  <c:v>0.36956521739130432</c:v>
                </c:pt>
                <c:pt idx="2">
                  <c:v>7.6923076923076927E-2</c:v>
                </c:pt>
                <c:pt idx="3">
                  <c:v>0.33</c:v>
                </c:pt>
              </c:numCache>
            </c:numRef>
          </c:val>
          <c:extLst>
            <c:ext xmlns:c16="http://schemas.microsoft.com/office/drawing/2014/chart" uri="{C3380CC4-5D6E-409C-BE32-E72D297353CC}">
              <c16:uniqueId val="{00000000-38E4-4A7D-86DC-CFC4350B8718}"/>
            </c:ext>
          </c:extLst>
        </c:ser>
        <c:ser>
          <c:idx val="1"/>
          <c:order val="1"/>
          <c:tx>
            <c:strRef>
              <c:f>'Figure(48)'!$E$6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'Figure(48)'!$C$7:$C$10</c:f>
              <c:strCache>
                <c:ptCount val="4"/>
                <c:pt idx="0">
                  <c:v>Asia Pacific (14)</c:v>
                </c:pt>
                <c:pt idx="1">
                  <c:v>Europe (46)</c:v>
                </c:pt>
                <c:pt idx="2">
                  <c:v>North America (13)</c:v>
                </c:pt>
                <c:pt idx="3">
                  <c:v>All investors (63)</c:v>
                </c:pt>
              </c:strCache>
            </c:strRef>
          </c:cat>
          <c:val>
            <c:numRef>
              <c:f>'Figure(48)'!$E$7:$E$10</c:f>
              <c:numCache>
                <c:formatCode>0%</c:formatCode>
                <c:ptCount val="4"/>
                <c:pt idx="0">
                  <c:v>0.2857142857142857</c:v>
                </c:pt>
                <c:pt idx="1">
                  <c:v>0.2391304347826087</c:v>
                </c:pt>
                <c:pt idx="2">
                  <c:v>0.30769230769230771</c:v>
                </c:pt>
                <c:pt idx="3">
                  <c:v>0.26</c:v>
                </c:pt>
              </c:numCache>
            </c:numRef>
          </c:val>
          <c:extLst>
            <c:ext xmlns:c16="http://schemas.microsoft.com/office/drawing/2014/chart" uri="{C3380CC4-5D6E-409C-BE32-E72D297353CC}">
              <c16:uniqueId val="{00000001-38E4-4A7D-86DC-CFC4350B8718}"/>
            </c:ext>
          </c:extLst>
        </c:ser>
        <c:ser>
          <c:idx val="2"/>
          <c:order val="2"/>
          <c:tx>
            <c:strRef>
              <c:f>'Figure(48)'!$F$6</c:f>
              <c:strCache>
                <c:ptCount val="1"/>
                <c:pt idx="0">
                  <c:v>Decrease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'Figure(48)'!$C$7:$C$10</c:f>
              <c:strCache>
                <c:ptCount val="4"/>
                <c:pt idx="0">
                  <c:v>Asia Pacific (14)</c:v>
                </c:pt>
                <c:pt idx="1">
                  <c:v>Europe (46)</c:v>
                </c:pt>
                <c:pt idx="2">
                  <c:v>North America (13)</c:v>
                </c:pt>
                <c:pt idx="3">
                  <c:v>All investors (63)</c:v>
                </c:pt>
              </c:strCache>
            </c:strRef>
          </c:cat>
          <c:val>
            <c:numRef>
              <c:f>'Figure(48)'!$F$7:$F$10</c:f>
              <c:numCache>
                <c:formatCode>0%</c:formatCode>
                <c:ptCount val="4"/>
                <c:pt idx="0">
                  <c:v>7.1428571428571425E-2</c:v>
                </c:pt>
                <c:pt idx="1">
                  <c:v>4.3478260869565216E-2</c:v>
                </c:pt>
                <c:pt idx="2">
                  <c:v>0</c:v>
                </c:pt>
                <c:pt idx="3">
                  <c:v>0.04</c:v>
                </c:pt>
              </c:numCache>
            </c:numRef>
          </c:val>
          <c:extLst>
            <c:ext xmlns:c16="http://schemas.microsoft.com/office/drawing/2014/chart" uri="{C3380CC4-5D6E-409C-BE32-E72D297353CC}">
              <c16:uniqueId val="{00000002-38E4-4A7D-86DC-CFC4350B8718}"/>
            </c:ext>
          </c:extLst>
        </c:ser>
        <c:ser>
          <c:idx val="3"/>
          <c:order val="3"/>
          <c:tx>
            <c:strRef>
              <c:f>'Figure(48)'!$G$6</c:f>
              <c:strCache>
                <c:ptCount val="1"/>
                <c:pt idx="0">
                  <c:v>Do not invest in/not part of real estate portfolio</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'Figure(48)'!$C$7:$C$10</c:f>
              <c:strCache>
                <c:ptCount val="4"/>
                <c:pt idx="0">
                  <c:v>Asia Pacific (14)</c:v>
                </c:pt>
                <c:pt idx="1">
                  <c:v>Europe (46)</c:v>
                </c:pt>
                <c:pt idx="2">
                  <c:v>North America (13)</c:v>
                </c:pt>
                <c:pt idx="3">
                  <c:v>All investors (63)</c:v>
                </c:pt>
              </c:strCache>
            </c:strRef>
          </c:cat>
          <c:val>
            <c:numRef>
              <c:f>'Figure(48)'!$G$7:$G$10</c:f>
              <c:numCache>
                <c:formatCode>0%</c:formatCode>
                <c:ptCount val="4"/>
                <c:pt idx="0">
                  <c:v>0.21428571428571427</c:v>
                </c:pt>
                <c:pt idx="1">
                  <c:v>0.34782608695652173</c:v>
                </c:pt>
                <c:pt idx="2">
                  <c:v>0.61538461538461542</c:v>
                </c:pt>
                <c:pt idx="3">
                  <c:v>0.37</c:v>
                </c:pt>
              </c:numCache>
            </c:numRef>
          </c:val>
          <c:extLst>
            <c:ext xmlns:c16="http://schemas.microsoft.com/office/drawing/2014/chart" uri="{C3380CC4-5D6E-409C-BE32-E72D297353CC}">
              <c16:uniqueId val="{00000003-38E4-4A7D-86DC-CFC4350B8718}"/>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layout>
        <c:manualLayout>
          <c:xMode val="edge"/>
          <c:yMode val="edge"/>
          <c:x val="0.23639462136056583"/>
          <c:y val="0.11403422880667853"/>
          <c:w val="0.52721085011863489"/>
          <c:h val="4.00138674336555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'Figure(49)'!$C$1:$D$1</c:f>
          <c:strCache>
            <c:ptCount val="2"/>
            <c:pt idx="0">
              <c:v>Figure(49)</c:v>
            </c:pt>
            <c:pt idx="1">
              <c:v>Expected changes in allocations to joint ventures and club deals by investor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7.5495798109825471E-2"/>
          <c:y val="0.19272718256005372"/>
          <c:w val="0.91012528670279536"/>
          <c:h val="0.68062054277636774"/>
        </c:manualLayout>
      </c:layout>
      <c:barChart>
        <c:barDir val="col"/>
        <c:grouping val="percentStacked"/>
        <c:varyColors val="0"/>
        <c:ser>
          <c:idx val="0"/>
          <c:order val="0"/>
          <c:tx>
            <c:strRef>
              <c:f>'Figure(49)'!$D$6</c:f>
              <c:strCache>
                <c:ptCount val="1"/>
                <c:pt idx="0">
                  <c:v>Increase</c:v>
                </c:pt>
              </c:strCache>
            </c:strRef>
          </c:tx>
          <c:spPr>
            <a:solidFill>
              <a:schemeClr val="accent1"/>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0-A935-4D53-8F3D-C2B40F79E1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'Figure(49)'!$C$7:$C$13</c:f>
              <c:strCache>
                <c:ptCount val="7"/>
                <c:pt idx="0">
                  <c:v>Family Office (5)</c:v>
                </c:pt>
                <c:pt idx="1">
                  <c:v>Government Institution and SWF (4)</c:v>
                </c:pt>
                <c:pt idx="2">
                  <c:v>Funds of funds (8)</c:v>
                </c:pt>
                <c:pt idx="3">
                  <c:v>Insurance Company (13)</c:v>
                </c:pt>
                <c:pt idx="4">
                  <c:v>Pension Fund (38)</c:v>
                </c:pt>
                <c:pt idx="5">
                  <c:v>Endowment and Foundation (5)</c:v>
                </c:pt>
                <c:pt idx="6">
                  <c:v>All investors (73)</c:v>
                </c:pt>
              </c:strCache>
            </c:strRef>
          </c:cat>
          <c:val>
            <c:numRef>
              <c:f>'Figure(49)'!$D$7:$D$13</c:f>
              <c:numCache>
                <c:formatCode>0%</c:formatCode>
                <c:ptCount val="7"/>
                <c:pt idx="0">
                  <c:v>1</c:v>
                </c:pt>
                <c:pt idx="1">
                  <c:v>0.75</c:v>
                </c:pt>
                <c:pt idx="2">
                  <c:v>0.5</c:v>
                </c:pt>
                <c:pt idx="3">
                  <c:v>0.38461538461538464</c:v>
                </c:pt>
                <c:pt idx="4">
                  <c:v>0.21052631578947367</c:v>
                </c:pt>
                <c:pt idx="5">
                  <c:v>0.2</c:v>
                </c:pt>
                <c:pt idx="6">
                  <c:v>0.32876712328767121</c:v>
                </c:pt>
              </c:numCache>
            </c:numRef>
          </c:val>
          <c:extLst>
            <c:ext xmlns:c16="http://schemas.microsoft.com/office/drawing/2014/chart" uri="{C3380CC4-5D6E-409C-BE32-E72D297353CC}">
              <c16:uniqueId val="{00000001-A935-4D53-8F3D-C2B40F79E121}"/>
            </c:ext>
          </c:extLst>
        </c:ser>
        <c:ser>
          <c:idx val="1"/>
          <c:order val="1"/>
          <c:tx>
            <c:strRef>
              <c:f>'Figure(49)'!$E$6</c:f>
              <c:strCache>
                <c:ptCount val="1"/>
                <c:pt idx="0">
                  <c:v>No change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A935-4D53-8F3D-C2B40F79E121}"/>
                </c:ext>
              </c:extLst>
            </c:dLbl>
            <c:dLbl>
              <c:idx val="1"/>
              <c:delete val="1"/>
              <c:extLst>
                <c:ext xmlns:c15="http://schemas.microsoft.com/office/drawing/2012/chart" uri="{CE6537A1-D6FC-4f65-9D91-7224C49458BB}"/>
                <c:ext xmlns:c16="http://schemas.microsoft.com/office/drawing/2014/chart" uri="{C3380CC4-5D6E-409C-BE32-E72D297353CC}">
                  <c16:uniqueId val="{00000003-A935-4D53-8F3D-C2B40F79E121}"/>
                </c:ext>
              </c:extLst>
            </c:dLbl>
            <c:dLbl>
              <c:idx val="2"/>
              <c:delete val="1"/>
              <c:extLst>
                <c:ext xmlns:c15="http://schemas.microsoft.com/office/drawing/2012/chart" uri="{CE6537A1-D6FC-4f65-9D91-7224C49458BB}"/>
                <c:ext xmlns:c16="http://schemas.microsoft.com/office/drawing/2014/chart" uri="{C3380CC4-5D6E-409C-BE32-E72D297353CC}">
                  <c16:uniqueId val="{00000004-A935-4D53-8F3D-C2B40F79E1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'Figure(49)'!$C$7:$C$13</c:f>
              <c:strCache>
                <c:ptCount val="7"/>
                <c:pt idx="0">
                  <c:v>Family Office (5)</c:v>
                </c:pt>
                <c:pt idx="1">
                  <c:v>Government Institution and SWF (4)</c:v>
                </c:pt>
                <c:pt idx="2">
                  <c:v>Funds of funds (8)</c:v>
                </c:pt>
                <c:pt idx="3">
                  <c:v>Insurance Company (13)</c:v>
                </c:pt>
                <c:pt idx="4">
                  <c:v>Pension Fund (38)</c:v>
                </c:pt>
                <c:pt idx="5">
                  <c:v>Endowment and Foundation (5)</c:v>
                </c:pt>
                <c:pt idx="6">
                  <c:v>All investors (73)</c:v>
                </c:pt>
              </c:strCache>
            </c:strRef>
          </c:cat>
          <c:val>
            <c:numRef>
              <c:f>'Figure(49)'!$E$7:$E$13</c:f>
              <c:numCache>
                <c:formatCode>0%</c:formatCode>
                <c:ptCount val="7"/>
                <c:pt idx="0">
                  <c:v>0</c:v>
                </c:pt>
                <c:pt idx="1">
                  <c:v>0</c:v>
                </c:pt>
                <c:pt idx="2">
                  <c:v>0</c:v>
                </c:pt>
                <c:pt idx="3">
                  <c:v>0.30769230769230771</c:v>
                </c:pt>
                <c:pt idx="4">
                  <c:v>0.28947368421052633</c:v>
                </c:pt>
                <c:pt idx="5">
                  <c:v>0.2</c:v>
                </c:pt>
                <c:pt idx="6">
                  <c:v>0.26027397260273971</c:v>
                </c:pt>
              </c:numCache>
            </c:numRef>
          </c:val>
          <c:extLst>
            <c:ext xmlns:c16="http://schemas.microsoft.com/office/drawing/2014/chart" uri="{C3380CC4-5D6E-409C-BE32-E72D297353CC}">
              <c16:uniqueId val="{00000005-A935-4D53-8F3D-C2B40F79E121}"/>
            </c:ext>
          </c:extLst>
        </c:ser>
        <c:ser>
          <c:idx val="2"/>
          <c:order val="2"/>
          <c:tx>
            <c:strRef>
              <c:f>'Figure(49)'!$F$6</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B611-4BE6-B9DF-CB7E07BF734F}"/>
                </c:ext>
              </c:extLst>
            </c:dLbl>
            <c:dLbl>
              <c:idx val="1"/>
              <c:delete val="1"/>
              <c:extLst>
                <c:ext xmlns:c15="http://schemas.microsoft.com/office/drawing/2012/chart" uri="{CE6537A1-D6FC-4f65-9D91-7224C49458BB}"/>
                <c:ext xmlns:c16="http://schemas.microsoft.com/office/drawing/2014/chart" uri="{C3380CC4-5D6E-409C-BE32-E72D297353CC}">
                  <c16:uniqueId val="{00000003-B611-4BE6-B9DF-CB7E07BF734F}"/>
                </c:ext>
              </c:extLst>
            </c:dLbl>
            <c:dLbl>
              <c:idx val="2"/>
              <c:delete val="1"/>
              <c:extLst>
                <c:ext xmlns:c15="http://schemas.microsoft.com/office/drawing/2012/chart" uri="{CE6537A1-D6FC-4f65-9D91-7224C49458BB}"/>
                <c:ext xmlns:c16="http://schemas.microsoft.com/office/drawing/2014/chart" uri="{C3380CC4-5D6E-409C-BE32-E72D297353CC}">
                  <c16:uniqueId val="{00000002-B611-4BE6-B9DF-CB7E07BF734F}"/>
                </c:ext>
              </c:extLst>
            </c:dLbl>
            <c:dLbl>
              <c:idx val="5"/>
              <c:delete val="1"/>
              <c:extLst>
                <c:ext xmlns:c15="http://schemas.microsoft.com/office/drawing/2012/chart" uri="{CE6537A1-D6FC-4f65-9D91-7224C49458BB}"/>
                <c:ext xmlns:c16="http://schemas.microsoft.com/office/drawing/2014/chart" uri="{C3380CC4-5D6E-409C-BE32-E72D297353CC}">
                  <c16:uniqueId val="{00000001-B611-4BE6-B9DF-CB7E07BF73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'Figure(49)'!$C$7:$C$13</c:f>
              <c:strCache>
                <c:ptCount val="7"/>
                <c:pt idx="0">
                  <c:v>Family Office (5)</c:v>
                </c:pt>
                <c:pt idx="1">
                  <c:v>Government Institution and SWF (4)</c:v>
                </c:pt>
                <c:pt idx="2">
                  <c:v>Funds of funds (8)</c:v>
                </c:pt>
                <c:pt idx="3">
                  <c:v>Insurance Company (13)</c:v>
                </c:pt>
                <c:pt idx="4">
                  <c:v>Pension Fund (38)</c:v>
                </c:pt>
                <c:pt idx="5">
                  <c:v>Endowment and Foundation (5)</c:v>
                </c:pt>
                <c:pt idx="6">
                  <c:v>All investors (73)</c:v>
                </c:pt>
              </c:strCache>
            </c:strRef>
          </c:cat>
          <c:val>
            <c:numRef>
              <c:f>'Figure(49)'!$F$7:$F$13</c:f>
              <c:numCache>
                <c:formatCode>0%</c:formatCode>
                <c:ptCount val="7"/>
                <c:pt idx="0">
                  <c:v>0</c:v>
                </c:pt>
                <c:pt idx="1">
                  <c:v>0</c:v>
                </c:pt>
                <c:pt idx="2">
                  <c:v>0</c:v>
                </c:pt>
                <c:pt idx="3">
                  <c:v>7.6923076923076927E-2</c:v>
                </c:pt>
                <c:pt idx="4">
                  <c:v>5.2631578947368418E-2</c:v>
                </c:pt>
                <c:pt idx="5">
                  <c:v>0</c:v>
                </c:pt>
                <c:pt idx="6">
                  <c:v>4.1095890410958902E-2</c:v>
                </c:pt>
              </c:numCache>
            </c:numRef>
          </c:val>
          <c:extLst>
            <c:ext xmlns:c16="http://schemas.microsoft.com/office/drawing/2014/chart" uri="{C3380CC4-5D6E-409C-BE32-E72D297353CC}">
              <c16:uniqueId val="{00000006-A935-4D53-8F3D-C2B40F79E121}"/>
            </c:ext>
          </c:extLst>
        </c:ser>
        <c:ser>
          <c:idx val="3"/>
          <c:order val="3"/>
          <c:tx>
            <c:strRef>
              <c:f>'Figure(49)'!$G$6</c:f>
              <c:strCache>
                <c:ptCount val="1"/>
                <c:pt idx="0">
                  <c:v>Do not invest in/not part of real estate portfolio</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B611-4BE6-B9DF-CB7E07BF73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'Figure(49)'!$C$7:$C$13</c:f>
              <c:strCache>
                <c:ptCount val="7"/>
                <c:pt idx="0">
                  <c:v>Family Office (5)</c:v>
                </c:pt>
                <c:pt idx="1">
                  <c:v>Government Institution and SWF (4)</c:v>
                </c:pt>
                <c:pt idx="2">
                  <c:v>Funds of funds (8)</c:v>
                </c:pt>
                <c:pt idx="3">
                  <c:v>Insurance Company (13)</c:v>
                </c:pt>
                <c:pt idx="4">
                  <c:v>Pension Fund (38)</c:v>
                </c:pt>
                <c:pt idx="5">
                  <c:v>Endowment and Foundation (5)</c:v>
                </c:pt>
                <c:pt idx="6">
                  <c:v>All investors (73)</c:v>
                </c:pt>
              </c:strCache>
            </c:strRef>
          </c:cat>
          <c:val>
            <c:numRef>
              <c:f>'Figure(49)'!$G$7:$G$13</c:f>
              <c:numCache>
                <c:formatCode>0%</c:formatCode>
                <c:ptCount val="7"/>
                <c:pt idx="0">
                  <c:v>0</c:v>
                </c:pt>
                <c:pt idx="1">
                  <c:v>0.25</c:v>
                </c:pt>
                <c:pt idx="2">
                  <c:v>0.5</c:v>
                </c:pt>
                <c:pt idx="3">
                  <c:v>0.23076923076923078</c:v>
                </c:pt>
                <c:pt idx="4">
                  <c:v>0.44736842105263158</c:v>
                </c:pt>
                <c:pt idx="5">
                  <c:v>0.6</c:v>
                </c:pt>
                <c:pt idx="6">
                  <c:v>0.36986301369863012</c:v>
                </c:pt>
              </c:numCache>
            </c:numRef>
          </c:val>
          <c:extLst>
            <c:ext xmlns:c16="http://schemas.microsoft.com/office/drawing/2014/chart" uri="{C3380CC4-5D6E-409C-BE32-E72D297353CC}">
              <c16:uniqueId val="{00000007-A935-4D53-8F3D-C2B40F79E121}"/>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b"/>
      <c:layout>
        <c:manualLayout>
          <c:xMode val="edge"/>
          <c:yMode val="edge"/>
          <c:x val="0.24198468225382599"/>
          <c:y val="0.10952212324921945"/>
          <c:w val="0.51603053496505213"/>
          <c:h val="3.92394528920836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'Figure(50)'!$C$1:$D$1</c:f>
          <c:strCache>
            <c:ptCount val="2"/>
            <c:pt idx="0">
              <c:v>Figure(50)</c:v>
            </c:pt>
            <c:pt idx="1">
              <c:v>Expected changes in allocations to joint ventures and club deals by investor size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7.8827065884756783E-2"/>
          <c:y val="0.19148756478477849"/>
          <c:w val="0.90615962911350245"/>
          <c:h val="0.69885998070932687"/>
        </c:manualLayout>
      </c:layout>
      <c:barChart>
        <c:barDir val="col"/>
        <c:grouping val="percentStacked"/>
        <c:varyColors val="0"/>
        <c:ser>
          <c:idx val="0"/>
          <c:order val="0"/>
          <c:tx>
            <c:strRef>
              <c:f>'Figure(50)'!$D$6</c:f>
              <c:strCache>
                <c:ptCount val="1"/>
                <c:pt idx="0">
                  <c:v>Increase</c:v>
                </c:pt>
              </c:strCache>
            </c:strRef>
          </c:tx>
          <c:spPr>
            <a:solidFill>
              <a:schemeClr val="accent1"/>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5F65-4EBD-800B-CE86723A347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'Figure(50)'!$C$7:$C$11</c:f>
              <c:strCache>
                <c:ptCount val="5"/>
                <c:pt idx="0">
                  <c:v>Small (17)</c:v>
                </c:pt>
                <c:pt idx="1">
                  <c:v>Medium (25)</c:v>
                </c:pt>
                <c:pt idx="2">
                  <c:v>Large (11)</c:v>
                </c:pt>
                <c:pt idx="3">
                  <c:v>Very large (20)</c:v>
                </c:pt>
                <c:pt idx="4">
                  <c:v>All investors (73)</c:v>
                </c:pt>
              </c:strCache>
            </c:strRef>
          </c:cat>
          <c:val>
            <c:numRef>
              <c:f>'Figure(50)'!$D$7:$D$11</c:f>
              <c:numCache>
                <c:formatCode>0%</c:formatCode>
                <c:ptCount val="5"/>
                <c:pt idx="0">
                  <c:v>0.29411764705882354</c:v>
                </c:pt>
                <c:pt idx="1">
                  <c:v>0.16</c:v>
                </c:pt>
                <c:pt idx="2">
                  <c:v>0.36363636363636365</c:v>
                </c:pt>
                <c:pt idx="3">
                  <c:v>0.55000000000000004</c:v>
                </c:pt>
                <c:pt idx="4">
                  <c:v>0.32876712328767121</c:v>
                </c:pt>
              </c:numCache>
            </c:numRef>
          </c:val>
          <c:extLst>
            <c:ext xmlns:c16="http://schemas.microsoft.com/office/drawing/2014/chart" uri="{C3380CC4-5D6E-409C-BE32-E72D297353CC}">
              <c16:uniqueId val="{00000001-5F65-4EBD-800B-CE86723A3471}"/>
            </c:ext>
          </c:extLst>
        </c:ser>
        <c:ser>
          <c:idx val="1"/>
          <c:order val="1"/>
          <c:tx>
            <c:strRef>
              <c:f>'Figure(50)'!$E$6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'Figure(50)'!$C$7:$C$11</c:f>
              <c:strCache>
                <c:ptCount val="5"/>
                <c:pt idx="0">
                  <c:v>Small (17)</c:v>
                </c:pt>
                <c:pt idx="1">
                  <c:v>Medium (25)</c:v>
                </c:pt>
                <c:pt idx="2">
                  <c:v>Large (11)</c:v>
                </c:pt>
                <c:pt idx="3">
                  <c:v>Very large (20)</c:v>
                </c:pt>
                <c:pt idx="4">
                  <c:v>All investors (73)</c:v>
                </c:pt>
              </c:strCache>
            </c:strRef>
          </c:cat>
          <c:val>
            <c:numRef>
              <c:f>'Figure(50)'!$E$7:$E$11</c:f>
              <c:numCache>
                <c:formatCode>0%</c:formatCode>
                <c:ptCount val="5"/>
                <c:pt idx="0">
                  <c:v>5.8823529411764705E-2</c:v>
                </c:pt>
                <c:pt idx="1">
                  <c:v>0.32</c:v>
                </c:pt>
                <c:pt idx="2">
                  <c:v>0.27272727272727271</c:v>
                </c:pt>
                <c:pt idx="3">
                  <c:v>0.35</c:v>
                </c:pt>
                <c:pt idx="4">
                  <c:v>0.26027397260273971</c:v>
                </c:pt>
              </c:numCache>
            </c:numRef>
          </c:val>
          <c:extLst>
            <c:ext xmlns:c16="http://schemas.microsoft.com/office/drawing/2014/chart" uri="{C3380CC4-5D6E-409C-BE32-E72D297353CC}">
              <c16:uniqueId val="{00000002-5F65-4EBD-800B-CE86723A3471}"/>
            </c:ext>
          </c:extLst>
        </c:ser>
        <c:ser>
          <c:idx val="2"/>
          <c:order val="2"/>
          <c:tx>
            <c:strRef>
              <c:f>'Figure(50)'!$F$6</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5F65-4EBD-800B-CE86723A3471}"/>
                </c:ext>
              </c:extLst>
            </c:dLbl>
            <c:dLbl>
              <c:idx val="5"/>
              <c:delete val="1"/>
              <c:extLst>
                <c:ext xmlns:c15="http://schemas.microsoft.com/office/drawing/2012/chart" uri="{CE6537A1-D6FC-4f65-9D91-7224C49458BB}"/>
                <c:ext xmlns:c16="http://schemas.microsoft.com/office/drawing/2014/chart" uri="{C3380CC4-5D6E-409C-BE32-E72D297353CC}">
                  <c16:uniqueId val="{00000004-5F65-4EBD-800B-CE86723A347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'Figure(50)'!$C$7:$C$11</c:f>
              <c:strCache>
                <c:ptCount val="5"/>
                <c:pt idx="0">
                  <c:v>Small (17)</c:v>
                </c:pt>
                <c:pt idx="1">
                  <c:v>Medium (25)</c:v>
                </c:pt>
                <c:pt idx="2">
                  <c:v>Large (11)</c:v>
                </c:pt>
                <c:pt idx="3">
                  <c:v>Very large (20)</c:v>
                </c:pt>
                <c:pt idx="4">
                  <c:v>All investors (73)</c:v>
                </c:pt>
              </c:strCache>
            </c:strRef>
          </c:cat>
          <c:val>
            <c:numRef>
              <c:f>'Figure(50)'!$F$7:$F$11</c:f>
              <c:numCache>
                <c:formatCode>0%</c:formatCode>
                <c:ptCount val="5"/>
                <c:pt idx="0">
                  <c:v>0</c:v>
                </c:pt>
                <c:pt idx="1">
                  <c:v>0</c:v>
                </c:pt>
                <c:pt idx="2">
                  <c:v>9.0909090909090912E-2</c:v>
                </c:pt>
                <c:pt idx="3">
                  <c:v>0.1</c:v>
                </c:pt>
                <c:pt idx="4">
                  <c:v>4.1095890410958902E-2</c:v>
                </c:pt>
              </c:numCache>
            </c:numRef>
          </c:val>
          <c:extLst>
            <c:ext xmlns:c16="http://schemas.microsoft.com/office/drawing/2014/chart" uri="{C3380CC4-5D6E-409C-BE32-E72D297353CC}">
              <c16:uniqueId val="{00000005-5F65-4EBD-800B-CE86723A3471}"/>
            </c:ext>
          </c:extLst>
        </c:ser>
        <c:ser>
          <c:idx val="3"/>
          <c:order val="3"/>
          <c:tx>
            <c:strRef>
              <c:f>'Figure(50)'!$G$6</c:f>
              <c:strCache>
                <c:ptCount val="1"/>
                <c:pt idx="0">
                  <c:v>Do not invest in/not part of real estate portfolio</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6-5F65-4EBD-800B-CE86723A3471}"/>
                </c:ext>
              </c:extLst>
            </c:dLbl>
            <c:dLbl>
              <c:idx val="7"/>
              <c:delete val="1"/>
              <c:extLst>
                <c:ext xmlns:c15="http://schemas.microsoft.com/office/drawing/2012/chart" uri="{CE6537A1-D6FC-4f65-9D91-7224C49458BB}"/>
                <c:ext xmlns:c16="http://schemas.microsoft.com/office/drawing/2014/chart" uri="{C3380CC4-5D6E-409C-BE32-E72D297353CC}">
                  <c16:uniqueId val="{00000007-5F65-4EBD-800B-CE86723A347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'Figure(50)'!$C$7:$C$11</c:f>
              <c:strCache>
                <c:ptCount val="5"/>
                <c:pt idx="0">
                  <c:v>Small (17)</c:v>
                </c:pt>
                <c:pt idx="1">
                  <c:v>Medium (25)</c:v>
                </c:pt>
                <c:pt idx="2">
                  <c:v>Large (11)</c:v>
                </c:pt>
                <c:pt idx="3">
                  <c:v>Very large (20)</c:v>
                </c:pt>
                <c:pt idx="4">
                  <c:v>All investors (73)</c:v>
                </c:pt>
              </c:strCache>
            </c:strRef>
          </c:cat>
          <c:val>
            <c:numRef>
              <c:f>'Figure(50)'!$G$7:$G$11</c:f>
              <c:numCache>
                <c:formatCode>0%</c:formatCode>
                <c:ptCount val="5"/>
                <c:pt idx="0">
                  <c:v>0.6470588235294118</c:v>
                </c:pt>
                <c:pt idx="1">
                  <c:v>0.52</c:v>
                </c:pt>
                <c:pt idx="2">
                  <c:v>0.27272727272727271</c:v>
                </c:pt>
                <c:pt idx="3">
                  <c:v>0</c:v>
                </c:pt>
                <c:pt idx="4">
                  <c:v>0.36986301369863012</c:v>
                </c:pt>
              </c:numCache>
            </c:numRef>
          </c:val>
          <c:extLst>
            <c:ext xmlns:c16="http://schemas.microsoft.com/office/drawing/2014/chart" uri="{C3380CC4-5D6E-409C-BE32-E72D297353CC}">
              <c16:uniqueId val="{00000008-5F65-4EBD-800B-CE86723A3471}"/>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layout>
        <c:manualLayout>
          <c:xMode val="edge"/>
          <c:yMode val="edge"/>
          <c:x val="0.27769014662759139"/>
          <c:y val="0.10446217201345598"/>
          <c:w val="0.44461962012899692"/>
          <c:h val="4.05382552653861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'Figure(5)'!$C$1:$D$1</c:f>
          <c:strCache>
            <c:ptCount val="2"/>
            <c:pt idx="0">
              <c:v>Figure(5)</c:v>
            </c:pt>
            <c:pt idx="1">
              <c:v>Impact on investment plans for 2022 in response to COVID-19 by investor domicile</c:v>
            </c:pt>
          </c:strCache>
        </c:strRef>
      </c:tx>
      <c:layout>
        <c:manualLayout>
          <c:xMode val="edge"/>
          <c:yMode val="edge"/>
          <c:x val="0.12366707052796001"/>
          <c:y val="1.70299423038070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0319286113191904"/>
          <c:y val="0.21094215312103459"/>
          <c:w val="0.89680719941412657"/>
          <c:h val="0.63289791510596105"/>
        </c:manualLayout>
      </c:layout>
      <c:barChart>
        <c:barDir val="col"/>
        <c:grouping val="percentStacked"/>
        <c:varyColors val="0"/>
        <c:ser>
          <c:idx val="2"/>
          <c:order val="0"/>
          <c:tx>
            <c:strRef>
              <c:f>'Figure(5)'!$C$7</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'Figure(5)'!$D$5:$I$6</c15:sqref>
                  </c15:fullRef>
                </c:ext>
              </c:extLst>
              <c:f>'Figure(5)'!$D$5:$I$6</c:f>
              <c:multiLvlStrCache>
                <c:ptCount val="5"/>
                <c:lvl>
                  <c:pt idx="0">
                    <c:v>Asia Pacific (20)</c:v>
                  </c:pt>
                  <c:pt idx="1">
                    <c:v>Europe (49)</c:v>
                  </c:pt>
                  <c:pt idx="2">
                    <c:v>North America (21)</c:v>
                  </c:pt>
                  <c:pt idx="3">
                    <c:v>All investors (90)</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'Figure(5)'!$D$7:$I$7</c15:sqref>
                  </c15:fullRef>
                </c:ext>
              </c:extLst>
              <c:f>('Figure(5)'!$D$7:$F$7,'Figure(5)'!$H$7:$I$7)</c:f>
              <c:numCache>
                <c:formatCode>0%</c:formatCode>
                <c:ptCount val="5"/>
                <c:pt idx="0">
                  <c:v>0.45</c:v>
                </c:pt>
                <c:pt idx="1">
                  <c:v>0.30612244897959184</c:v>
                </c:pt>
                <c:pt idx="2">
                  <c:v>0.47619047619047616</c:v>
                </c:pt>
                <c:pt idx="3">
                  <c:v>0.37777777777777777</c:v>
                </c:pt>
                <c:pt idx="4">
                  <c:v>0.625</c:v>
                </c:pt>
              </c:numCache>
            </c:numRef>
          </c:val>
          <c:extLst>
            <c:ext xmlns:c16="http://schemas.microsoft.com/office/drawing/2014/chart" uri="{C3380CC4-5D6E-409C-BE32-E72D297353CC}">
              <c16:uniqueId val="{00000005-5698-4BFA-8687-620EB5E2B92B}"/>
            </c:ext>
          </c:extLst>
        </c:ser>
        <c:ser>
          <c:idx val="0"/>
          <c:order val="1"/>
          <c:tx>
            <c:strRef>
              <c:f>'Figure(5)'!$C$8</c:f>
              <c:strCache>
                <c:ptCount val="1"/>
                <c:pt idx="0">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'Figure(5)'!$D$5:$I$6</c15:sqref>
                  </c15:fullRef>
                </c:ext>
              </c:extLst>
              <c:f>'Figure(5)'!$D$5:$I$6</c:f>
              <c:multiLvlStrCache>
                <c:ptCount val="5"/>
                <c:lvl>
                  <c:pt idx="0">
                    <c:v>Asia Pacific (20)</c:v>
                  </c:pt>
                  <c:pt idx="1">
                    <c:v>Europe (49)</c:v>
                  </c:pt>
                  <c:pt idx="2">
                    <c:v>North America (21)</c:v>
                  </c:pt>
                  <c:pt idx="3">
                    <c:v>All investors (90)</c:v>
                  </c:pt>
                  <c:pt idx="4">
                    <c:v>Fund of funds managers (8)</c:v>
                  </c:pt>
                </c:lvl>
                <c:lvl>
                  <c:pt idx="0">
                    <c:v>Investors by domicile</c:v>
                  </c:pt>
                  <c:pt idx="3">
                    <c:v>Investors by type</c:v>
                  </c:pt>
                </c:lvl>
              </c:multiLvlStrCache>
            </c:multiLvlStrRef>
          </c:cat>
          <c:val>
            <c:numRef>
              <c:extLst>
                <c:ext xmlns:c15="http://schemas.microsoft.com/office/drawing/2012/chart" uri="{02D57815-91ED-43cb-92C2-25804820EDAC}">
                  <c15:fullRef>
                    <c15:sqref>'Figure(5)'!$D$8:$I$8</c15:sqref>
                  </c15:fullRef>
                </c:ext>
              </c:extLst>
              <c:f>('Figure(5)'!$D$8:$F$8,'Figure(5)'!$H$8:$I$8)</c:f>
              <c:numCache>
                <c:formatCode>0%</c:formatCode>
                <c:ptCount val="5"/>
                <c:pt idx="0">
                  <c:v>0.55000000000000004</c:v>
                </c:pt>
                <c:pt idx="1">
                  <c:v>0.69387755102040816</c:v>
                </c:pt>
                <c:pt idx="2">
                  <c:v>0.52380952380952384</c:v>
                </c:pt>
                <c:pt idx="3">
                  <c:v>0.62222222222222223</c:v>
                </c:pt>
                <c:pt idx="4">
                  <c:v>0.375</c:v>
                </c:pt>
              </c:numCache>
            </c:numRef>
          </c:val>
          <c:extLst>
            <c:ext xmlns:c16="http://schemas.microsoft.com/office/drawing/2014/chart" uri="{C3380CC4-5D6E-409C-BE32-E72D297353CC}">
              <c16:uniqueId val="{00000006-5698-4BFA-8687-620EB5E2B92B}"/>
            </c:ext>
          </c:extLst>
        </c:ser>
        <c:dLbls>
          <c:showLegendKey val="0"/>
          <c:showVal val="0"/>
          <c:showCatName val="0"/>
          <c:showSerName val="0"/>
          <c:showPercent val="0"/>
          <c:showBubbleSize val="0"/>
        </c:dLbls>
        <c:gapWidth val="150"/>
        <c:overlap val="100"/>
        <c:axId val="1770614320"/>
        <c:axId val="1936339088"/>
      </c:barChart>
      <c:catAx>
        <c:axId val="177061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936339088"/>
        <c:crosses val="autoZero"/>
        <c:auto val="1"/>
        <c:lblAlgn val="ctr"/>
        <c:lblOffset val="100"/>
        <c:noMultiLvlLbl val="0"/>
      </c:catAx>
      <c:valAx>
        <c:axId val="1936339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614320"/>
        <c:crosses val="autoZero"/>
        <c:crossBetween val="between"/>
      </c:valAx>
      <c:spPr>
        <a:noFill/>
        <a:ln>
          <a:noFill/>
        </a:ln>
        <a:effectLst/>
      </c:spPr>
    </c:plotArea>
    <c:legend>
      <c:legendPos val="b"/>
      <c:layout>
        <c:manualLayout>
          <c:xMode val="edge"/>
          <c:yMode val="edge"/>
          <c:x val="0.44944784848364061"/>
          <c:y val="0.15122431005284001"/>
          <c:w val="0.10110430303271874"/>
          <c:h val="4.49828626350369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'Figure(51)'!$C$1:$D$1</c:f>
          <c:strCache>
            <c:ptCount val="2"/>
            <c:pt idx="0">
              <c:v>Figure(51)</c:v>
            </c:pt>
            <c:pt idx="1">
              <c:v>Expected changes in allocations to directly held real estate, 2008 - 2022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'Figure(51)'!$D$6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'Figure(51)'!$C$7:$C$21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'Figure(51)'!$D$7:$D$21</c:f>
              <c:numCache>
                <c:formatCode>0%</c:formatCode>
                <c:ptCount val="15"/>
                <c:pt idx="0">
                  <c:v>0.2413793103448276</c:v>
                </c:pt>
                <c:pt idx="1">
                  <c:v>0.32</c:v>
                </c:pt>
                <c:pt idx="2">
                  <c:v>0.36363636363636365</c:v>
                </c:pt>
                <c:pt idx="3">
                  <c:v>0.17647058823529413</c:v>
                </c:pt>
                <c:pt idx="4">
                  <c:v>0.1875</c:v>
                </c:pt>
                <c:pt idx="5">
                  <c:v>0.63829787234042556</c:v>
                </c:pt>
                <c:pt idx="6">
                  <c:v>0.57647058823529418</c:v>
                </c:pt>
                <c:pt idx="7">
                  <c:v>0.65715852989577617</c:v>
                </c:pt>
                <c:pt idx="8">
                  <c:v>0.62228654124457317</c:v>
                </c:pt>
                <c:pt idx="9">
                  <c:v>0.45283018867924524</c:v>
                </c:pt>
                <c:pt idx="10">
                  <c:v>0.625</c:v>
                </c:pt>
                <c:pt idx="11">
                  <c:v>0.49152542372881358</c:v>
                </c:pt>
                <c:pt idx="12">
                  <c:v>0.5178571428571429</c:v>
                </c:pt>
                <c:pt idx="13">
                  <c:v>0.47058823529411764</c:v>
                </c:pt>
                <c:pt idx="14">
                  <c:v>0.42857142857142855</c:v>
                </c:pt>
              </c:numCache>
            </c:numRef>
          </c:val>
          <c:extLst>
            <c:ext xmlns:c16="http://schemas.microsoft.com/office/drawing/2014/chart" uri="{C3380CC4-5D6E-409C-BE32-E72D297353CC}">
              <c16:uniqueId val="{00000000-0C9D-490D-B43F-F72AFD5D3B17}"/>
            </c:ext>
          </c:extLst>
        </c:ser>
        <c:ser>
          <c:idx val="1"/>
          <c:order val="1"/>
          <c:tx>
            <c:strRef>
              <c:f>'Figure(51)'!$E$6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'Figure(51)'!$C$7:$C$21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'Figure(51)'!$E$7:$E$21</c:f>
              <c:numCache>
                <c:formatCode>0%</c:formatCode>
                <c:ptCount val="15"/>
                <c:pt idx="0">
                  <c:v>0.37931034482758619</c:v>
                </c:pt>
                <c:pt idx="1">
                  <c:v>0.44</c:v>
                </c:pt>
                <c:pt idx="2">
                  <c:v>0.51515151515151514</c:v>
                </c:pt>
                <c:pt idx="3">
                  <c:v>0.6470588235294118</c:v>
                </c:pt>
                <c:pt idx="4">
                  <c:v>0.71875</c:v>
                </c:pt>
                <c:pt idx="5">
                  <c:v>0.17021276595744683</c:v>
                </c:pt>
                <c:pt idx="6">
                  <c:v>0.36470588235294116</c:v>
                </c:pt>
                <c:pt idx="7">
                  <c:v>0.21429877491314681</c:v>
                </c:pt>
                <c:pt idx="8">
                  <c:v>0.24312590448625185</c:v>
                </c:pt>
                <c:pt idx="9">
                  <c:v>0.45283018867924524</c:v>
                </c:pt>
                <c:pt idx="10">
                  <c:v>0.32500000000000001</c:v>
                </c:pt>
                <c:pt idx="11">
                  <c:v>0.40677966101694918</c:v>
                </c:pt>
                <c:pt idx="12">
                  <c:v>0.35714285714285715</c:v>
                </c:pt>
                <c:pt idx="13">
                  <c:v>0.38235294117647056</c:v>
                </c:pt>
                <c:pt idx="14">
                  <c:v>0.42857142857142855</c:v>
                </c:pt>
              </c:numCache>
            </c:numRef>
          </c:val>
          <c:extLst>
            <c:ext xmlns:c16="http://schemas.microsoft.com/office/drawing/2014/chart" uri="{C3380CC4-5D6E-409C-BE32-E72D297353CC}">
              <c16:uniqueId val="{00000001-0C9D-490D-B43F-F72AFD5D3B17}"/>
            </c:ext>
          </c:extLst>
        </c:ser>
        <c:ser>
          <c:idx val="2"/>
          <c:order val="2"/>
          <c:tx>
            <c:strRef>
              <c:f>'Figure(51)'!$F$6</c:f>
              <c:strCache>
                <c:ptCount val="1"/>
                <c:pt idx="0">
                  <c:v>Decrease</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'Figure(51)'!$C$7:$C$21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'Figure(51)'!$F$7:$F$21</c:f>
              <c:numCache>
                <c:formatCode>0%</c:formatCode>
                <c:ptCount val="15"/>
                <c:pt idx="0">
                  <c:v>0.37931034482758619</c:v>
                </c:pt>
                <c:pt idx="1">
                  <c:v>0.24</c:v>
                </c:pt>
                <c:pt idx="2">
                  <c:v>0.12121212121212122</c:v>
                </c:pt>
                <c:pt idx="3">
                  <c:v>0.17647058823529413</c:v>
                </c:pt>
                <c:pt idx="4">
                  <c:v>9.375E-2</c:v>
                </c:pt>
                <c:pt idx="5">
                  <c:v>0.19148936170212766</c:v>
                </c:pt>
                <c:pt idx="6">
                  <c:v>5.8823529411764705E-2</c:v>
                </c:pt>
                <c:pt idx="7">
                  <c:v>0.12854269519107697</c:v>
                </c:pt>
                <c:pt idx="8">
                  <c:v>0.13458755426917512</c:v>
                </c:pt>
                <c:pt idx="9">
                  <c:v>9.4339622641509427E-2</c:v>
                </c:pt>
                <c:pt idx="10">
                  <c:v>0.05</c:v>
                </c:pt>
                <c:pt idx="11">
                  <c:v>0.10169491525423729</c:v>
                </c:pt>
                <c:pt idx="12">
                  <c:v>0.125</c:v>
                </c:pt>
                <c:pt idx="13">
                  <c:v>0.14705882352941177</c:v>
                </c:pt>
                <c:pt idx="14">
                  <c:v>0.14285714285714285</c:v>
                </c:pt>
              </c:numCache>
            </c:numRef>
          </c:val>
          <c:extLst>
            <c:ext xmlns:c16="http://schemas.microsoft.com/office/drawing/2014/chart" uri="{C3380CC4-5D6E-409C-BE32-E72D297353CC}">
              <c16:uniqueId val="{00000002-0C9D-490D-B43F-F72AFD5D3B17}"/>
            </c:ext>
          </c:extLst>
        </c:ser>
        <c:dLbls>
          <c:showLegendKey val="0"/>
          <c:showVal val="0"/>
          <c:showCatName val="0"/>
          <c:showSerName val="0"/>
          <c:showPercent val="0"/>
          <c:showBubbleSize val="0"/>
        </c:dLbls>
        <c:gapWidth val="75"/>
        <c:overlap val="100"/>
        <c:axId val="671397384"/>
        <c:axId val="671400664"/>
      </c:barChart>
      <c:catAx>
        <c:axId val="67139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71400664"/>
        <c:crosses val="autoZero"/>
        <c:auto val="1"/>
        <c:lblAlgn val="ctr"/>
        <c:lblOffset val="100"/>
        <c:noMultiLvlLbl val="0"/>
      </c:catAx>
      <c:valAx>
        <c:axId val="671400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97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'Figure(52)'!$C$1:$D$1</c:f>
          <c:strCache>
            <c:ptCount val="2"/>
            <c:pt idx="0">
              <c:v>Figure(52)</c:v>
            </c:pt>
            <c:pt idx="1">
              <c:v>Expected changes in allocations to directly held real estate by investor domicile</c:v>
            </c:pt>
          </c:strCache>
        </c:strRef>
      </c:tx>
      <c:layout>
        <c:manualLayout>
          <c:xMode val="edge"/>
          <c:yMode val="edge"/>
          <c:x val="0.1254497530760588"/>
          <c:y val="2.53432536391847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8927841039701801E-2"/>
          <c:y val="0.21094809826107311"/>
          <c:w val="0.88889364172304386"/>
          <c:h val="0.69734722873849575"/>
        </c:manualLayout>
      </c:layout>
      <c:barChart>
        <c:barDir val="col"/>
        <c:grouping val="percentStacked"/>
        <c:varyColors val="0"/>
        <c:ser>
          <c:idx val="0"/>
          <c:order val="0"/>
          <c:tx>
            <c:strRef>
              <c:f>'Figure(52)'!$D$6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'Figure(52)'!$C$7:$C$10</c:f>
              <c:strCache>
                <c:ptCount val="4"/>
                <c:pt idx="0">
                  <c:v>Asia Pacific (11)</c:v>
                </c:pt>
                <c:pt idx="1">
                  <c:v>Europe (47)</c:v>
                </c:pt>
                <c:pt idx="2">
                  <c:v>North America (13)</c:v>
                </c:pt>
                <c:pt idx="3">
                  <c:v>All investors (71)</c:v>
                </c:pt>
              </c:strCache>
            </c:strRef>
          </c:cat>
          <c:val>
            <c:numRef>
              <c:f>'Figure(52)'!$D$7:$D$10</c:f>
              <c:numCache>
                <c:formatCode>0%</c:formatCode>
                <c:ptCount val="4"/>
                <c:pt idx="0">
                  <c:v>0.36363636363636365</c:v>
                </c:pt>
                <c:pt idx="1">
                  <c:v>0.2978723404255319</c:v>
                </c:pt>
                <c:pt idx="2">
                  <c:v>0</c:v>
                </c:pt>
                <c:pt idx="3">
                  <c:v>0.25352112676056338</c:v>
                </c:pt>
              </c:numCache>
            </c:numRef>
          </c:val>
          <c:extLst>
            <c:ext xmlns:c16="http://schemas.microsoft.com/office/drawing/2014/chart" uri="{C3380CC4-5D6E-409C-BE32-E72D297353CC}">
              <c16:uniqueId val="{00000000-BBA0-4612-9F2C-5445351D0DF2}"/>
            </c:ext>
          </c:extLst>
        </c:ser>
        <c:ser>
          <c:idx val="1"/>
          <c:order val="1"/>
          <c:tx>
            <c:strRef>
              <c:f>'Figure(52)'!$E$6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'Figure(52)'!$C$7:$C$10</c:f>
              <c:strCache>
                <c:ptCount val="4"/>
                <c:pt idx="0">
                  <c:v>Asia Pacific (11)</c:v>
                </c:pt>
                <c:pt idx="1">
                  <c:v>Europe (47)</c:v>
                </c:pt>
                <c:pt idx="2">
                  <c:v>North America (13)</c:v>
                </c:pt>
                <c:pt idx="3">
                  <c:v>All investors (71)</c:v>
                </c:pt>
              </c:strCache>
            </c:strRef>
          </c:cat>
          <c:val>
            <c:numRef>
              <c:f>'Figure(52)'!$E$7:$E$10</c:f>
              <c:numCache>
                <c:formatCode>0%</c:formatCode>
                <c:ptCount val="4"/>
                <c:pt idx="0">
                  <c:v>0.45454545454545453</c:v>
                </c:pt>
                <c:pt idx="1">
                  <c:v>0.19148936170212766</c:v>
                </c:pt>
                <c:pt idx="2">
                  <c:v>0.30769230769230771</c:v>
                </c:pt>
                <c:pt idx="3">
                  <c:v>0.25352112676056338</c:v>
                </c:pt>
              </c:numCache>
            </c:numRef>
          </c:val>
          <c:extLst>
            <c:ext xmlns:c16="http://schemas.microsoft.com/office/drawing/2014/chart" uri="{C3380CC4-5D6E-409C-BE32-E72D297353CC}">
              <c16:uniqueId val="{00000001-BBA0-4612-9F2C-5445351D0DF2}"/>
            </c:ext>
          </c:extLst>
        </c:ser>
        <c:ser>
          <c:idx val="2"/>
          <c:order val="2"/>
          <c:tx>
            <c:strRef>
              <c:f>'Figure(52)'!$F$6</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BA0-4612-9F2C-5445351D0DF2}"/>
                </c:ext>
              </c:extLst>
            </c:dLbl>
            <c:dLbl>
              <c:idx val="2"/>
              <c:delete val="1"/>
              <c:extLst>
                <c:ext xmlns:c15="http://schemas.microsoft.com/office/drawing/2012/chart" uri="{CE6537A1-D6FC-4f65-9D91-7224C49458BB}"/>
                <c:ext xmlns:c16="http://schemas.microsoft.com/office/drawing/2014/chart" uri="{C3380CC4-5D6E-409C-BE32-E72D297353CC}">
                  <c16:uniqueId val="{00000003-BBA0-4612-9F2C-5445351D0D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'Figure(52)'!$C$7:$C$10</c:f>
              <c:strCache>
                <c:ptCount val="4"/>
                <c:pt idx="0">
                  <c:v>Asia Pacific (11)</c:v>
                </c:pt>
                <c:pt idx="1">
                  <c:v>Europe (47)</c:v>
                </c:pt>
                <c:pt idx="2">
                  <c:v>North America (13)</c:v>
                </c:pt>
                <c:pt idx="3">
                  <c:v>All investors (71)</c:v>
                </c:pt>
              </c:strCache>
            </c:strRef>
          </c:cat>
          <c:val>
            <c:numRef>
              <c:f>'Figure(52)'!$F$7:$F$10</c:f>
              <c:numCache>
                <c:formatCode>0%</c:formatCode>
                <c:ptCount val="4"/>
                <c:pt idx="0">
                  <c:v>0</c:v>
                </c:pt>
                <c:pt idx="1">
                  <c:v>0.1276595744680851</c:v>
                </c:pt>
                <c:pt idx="2">
                  <c:v>0</c:v>
                </c:pt>
                <c:pt idx="3">
                  <c:v>8.4507042253521125E-2</c:v>
                </c:pt>
              </c:numCache>
            </c:numRef>
          </c:val>
          <c:extLst>
            <c:ext xmlns:c16="http://schemas.microsoft.com/office/drawing/2014/chart" uri="{C3380CC4-5D6E-409C-BE32-E72D297353CC}">
              <c16:uniqueId val="{00000004-BBA0-4612-9F2C-5445351D0DF2}"/>
            </c:ext>
          </c:extLst>
        </c:ser>
        <c:ser>
          <c:idx val="3"/>
          <c:order val="3"/>
          <c:tx>
            <c:strRef>
              <c:f>'Figure(52)'!$G$6</c:f>
              <c:strCache>
                <c:ptCount val="1"/>
                <c:pt idx="0">
                  <c:v>Do not invest in/not part of real estate portfolio</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'Figure(52)'!$C$7:$C$10</c:f>
              <c:strCache>
                <c:ptCount val="4"/>
                <c:pt idx="0">
                  <c:v>Asia Pacific (11)</c:v>
                </c:pt>
                <c:pt idx="1">
                  <c:v>Europe (47)</c:v>
                </c:pt>
                <c:pt idx="2">
                  <c:v>North America (13)</c:v>
                </c:pt>
                <c:pt idx="3">
                  <c:v>All investors (71)</c:v>
                </c:pt>
              </c:strCache>
            </c:strRef>
          </c:cat>
          <c:val>
            <c:numRef>
              <c:f>'Figure(52)'!$G$7:$G$10</c:f>
              <c:numCache>
                <c:formatCode>0%</c:formatCode>
                <c:ptCount val="4"/>
                <c:pt idx="0">
                  <c:v>0.18181818181818182</c:v>
                </c:pt>
                <c:pt idx="1">
                  <c:v>0.38297872340425532</c:v>
                </c:pt>
                <c:pt idx="2">
                  <c:v>0.69230769230769229</c:v>
                </c:pt>
                <c:pt idx="3">
                  <c:v>0.40845070422535212</c:v>
                </c:pt>
              </c:numCache>
            </c:numRef>
          </c:val>
          <c:extLst>
            <c:ext xmlns:c16="http://schemas.microsoft.com/office/drawing/2014/chart" uri="{C3380CC4-5D6E-409C-BE32-E72D297353CC}">
              <c16:uniqueId val="{00000005-BBA0-4612-9F2C-5445351D0DF2}"/>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layout>
        <c:manualLayout>
          <c:xMode val="edge"/>
          <c:yMode val="edge"/>
          <c:x val="0.22536133899684491"/>
          <c:y val="0.12264909817856684"/>
          <c:w val="0.59533625031605919"/>
          <c:h val="4.91633457103516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'Figure(53)'!$C$1:$D$1</c:f>
          <c:strCache>
            <c:ptCount val="2"/>
            <c:pt idx="0">
              <c:v>Figure(53)</c:v>
            </c:pt>
            <c:pt idx="1">
              <c:v>Expected changes in allocations to directly held real estate by investor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7080935387737128E-2"/>
          <c:y val="0.16949698602416693"/>
          <c:w val="0.92014289573663166"/>
          <c:h val="0.72904762632018438"/>
        </c:manualLayout>
      </c:layout>
      <c:barChart>
        <c:barDir val="col"/>
        <c:grouping val="percentStacked"/>
        <c:varyColors val="0"/>
        <c:ser>
          <c:idx val="0"/>
          <c:order val="0"/>
          <c:tx>
            <c:strRef>
              <c:f>'Figure(53)'!$D$6</c:f>
              <c:strCache>
                <c:ptCount val="1"/>
                <c:pt idx="0">
                  <c:v>Increase</c:v>
                </c:pt>
              </c:strCache>
            </c:strRef>
          </c:tx>
          <c:spPr>
            <a:solidFill>
              <a:schemeClr val="accent1"/>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0-8DE6-4106-B13A-F40B538D269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'Figure(53)'!$C$7:$C$12</c:f>
              <c:strCache>
                <c:ptCount val="6"/>
                <c:pt idx="0">
                  <c:v>Family Office (5)</c:v>
                </c:pt>
                <c:pt idx="1">
                  <c:v>Government Institution and SWF (3)</c:v>
                </c:pt>
                <c:pt idx="2">
                  <c:v>Insurance Company (13)</c:v>
                </c:pt>
                <c:pt idx="3">
                  <c:v>Foundation (4)</c:v>
                </c:pt>
                <c:pt idx="4">
                  <c:v>Pension Fund (38)</c:v>
                </c:pt>
                <c:pt idx="5">
                  <c:v>All investors (71)</c:v>
                </c:pt>
              </c:strCache>
            </c:strRef>
          </c:cat>
          <c:val>
            <c:numRef>
              <c:f>'Figure(53)'!$D$7:$D$12</c:f>
              <c:numCache>
                <c:formatCode>0%</c:formatCode>
                <c:ptCount val="6"/>
                <c:pt idx="0">
                  <c:v>0.6</c:v>
                </c:pt>
                <c:pt idx="1">
                  <c:v>0.33333333333333331</c:v>
                </c:pt>
                <c:pt idx="2">
                  <c:v>0.30769230769230771</c:v>
                </c:pt>
                <c:pt idx="3">
                  <c:v>0.25</c:v>
                </c:pt>
                <c:pt idx="4">
                  <c:v>0.18421052631578946</c:v>
                </c:pt>
                <c:pt idx="5">
                  <c:v>0.25352112676056338</c:v>
                </c:pt>
              </c:numCache>
            </c:numRef>
          </c:val>
          <c:extLst>
            <c:ext xmlns:c16="http://schemas.microsoft.com/office/drawing/2014/chart" uri="{C3380CC4-5D6E-409C-BE32-E72D297353CC}">
              <c16:uniqueId val="{00000001-8DE6-4106-B13A-F40B538D2696}"/>
            </c:ext>
          </c:extLst>
        </c:ser>
        <c:ser>
          <c:idx val="1"/>
          <c:order val="1"/>
          <c:tx>
            <c:strRef>
              <c:f>'Figure(53)'!$E$6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'Figure(53)'!$C$7:$C$12</c:f>
              <c:strCache>
                <c:ptCount val="6"/>
                <c:pt idx="0">
                  <c:v>Family Office (5)</c:v>
                </c:pt>
                <c:pt idx="1">
                  <c:v>Government Institution and SWF (3)</c:v>
                </c:pt>
                <c:pt idx="2">
                  <c:v>Insurance Company (13)</c:v>
                </c:pt>
                <c:pt idx="3">
                  <c:v>Foundation (4)</c:v>
                </c:pt>
                <c:pt idx="4">
                  <c:v>Pension Fund (38)</c:v>
                </c:pt>
                <c:pt idx="5">
                  <c:v>All investors (71)</c:v>
                </c:pt>
              </c:strCache>
            </c:strRef>
          </c:cat>
          <c:val>
            <c:numRef>
              <c:f>'Figure(53)'!$E$7:$E$12</c:f>
              <c:numCache>
                <c:formatCode>0%</c:formatCode>
                <c:ptCount val="6"/>
                <c:pt idx="0">
                  <c:v>0.2</c:v>
                </c:pt>
                <c:pt idx="1">
                  <c:v>0.33333333333333331</c:v>
                </c:pt>
                <c:pt idx="2">
                  <c:v>0.23076923076923078</c:v>
                </c:pt>
                <c:pt idx="3">
                  <c:v>0.25</c:v>
                </c:pt>
                <c:pt idx="4">
                  <c:v>0.26315789473684209</c:v>
                </c:pt>
                <c:pt idx="5">
                  <c:v>0.25352112676056338</c:v>
                </c:pt>
              </c:numCache>
            </c:numRef>
          </c:val>
          <c:extLst>
            <c:ext xmlns:c16="http://schemas.microsoft.com/office/drawing/2014/chart" uri="{C3380CC4-5D6E-409C-BE32-E72D297353CC}">
              <c16:uniqueId val="{00000002-8DE6-4106-B13A-F40B538D2696}"/>
            </c:ext>
          </c:extLst>
        </c:ser>
        <c:ser>
          <c:idx val="2"/>
          <c:order val="2"/>
          <c:tx>
            <c:strRef>
              <c:f>'Figure(53)'!$F$6</c:f>
              <c:strCache>
                <c:ptCount val="1"/>
                <c:pt idx="0">
                  <c:v>Decrease</c:v>
                </c:pt>
              </c:strCache>
            </c:strRef>
          </c:tx>
          <c:spPr>
            <a:solidFill>
              <a:schemeClr val="accent3"/>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DABD-42F4-A52E-71584E7FD617}"/>
                </c:ext>
              </c:extLst>
            </c:dLbl>
            <c:dLbl>
              <c:idx val="6"/>
              <c:delete val="1"/>
              <c:extLst>
                <c:ext xmlns:c15="http://schemas.microsoft.com/office/drawing/2012/chart" uri="{CE6537A1-D6FC-4f65-9D91-7224C49458BB}"/>
                <c:ext xmlns:c16="http://schemas.microsoft.com/office/drawing/2014/chart" uri="{C3380CC4-5D6E-409C-BE32-E72D297353CC}">
                  <c16:uniqueId val="{00000003-8DE6-4106-B13A-F40B538D269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'Figure(53)'!$C$7:$C$12</c:f>
              <c:strCache>
                <c:ptCount val="6"/>
                <c:pt idx="0">
                  <c:v>Family Office (5)</c:v>
                </c:pt>
                <c:pt idx="1">
                  <c:v>Government Institution and SWF (3)</c:v>
                </c:pt>
                <c:pt idx="2">
                  <c:v>Insurance Company (13)</c:v>
                </c:pt>
                <c:pt idx="3">
                  <c:v>Foundation (4)</c:v>
                </c:pt>
                <c:pt idx="4">
                  <c:v>Pension Fund (38)</c:v>
                </c:pt>
                <c:pt idx="5">
                  <c:v>All investors (71)</c:v>
                </c:pt>
              </c:strCache>
            </c:strRef>
          </c:cat>
          <c:val>
            <c:numRef>
              <c:f>'Figure(53)'!$F$7:$F$12</c:f>
              <c:numCache>
                <c:formatCode>0%</c:formatCode>
                <c:ptCount val="6"/>
                <c:pt idx="0">
                  <c:v>0.2</c:v>
                </c:pt>
                <c:pt idx="1">
                  <c:v>0</c:v>
                </c:pt>
                <c:pt idx="2">
                  <c:v>0.15384615384615385</c:v>
                </c:pt>
                <c:pt idx="3">
                  <c:v>0.5</c:v>
                </c:pt>
                <c:pt idx="4">
                  <c:v>2.6315789473684209E-2</c:v>
                </c:pt>
                <c:pt idx="5">
                  <c:v>8.4507042253521125E-2</c:v>
                </c:pt>
              </c:numCache>
            </c:numRef>
          </c:val>
          <c:extLst>
            <c:ext xmlns:c16="http://schemas.microsoft.com/office/drawing/2014/chart" uri="{C3380CC4-5D6E-409C-BE32-E72D297353CC}">
              <c16:uniqueId val="{00000004-8DE6-4106-B13A-F40B538D2696}"/>
            </c:ext>
          </c:extLst>
        </c:ser>
        <c:ser>
          <c:idx val="3"/>
          <c:order val="3"/>
          <c:tx>
            <c:strRef>
              <c:f>'Figure(53)'!$G$6</c:f>
              <c:strCache>
                <c:ptCount val="1"/>
                <c:pt idx="0">
                  <c:v>Do not invest in/not part of real estate portfolio</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DABD-42F4-A52E-71584E7FD617}"/>
                </c:ext>
              </c:extLst>
            </c:dLbl>
            <c:dLbl>
              <c:idx val="3"/>
              <c:delete val="1"/>
              <c:extLst>
                <c:ext xmlns:c15="http://schemas.microsoft.com/office/drawing/2012/chart" uri="{CE6537A1-D6FC-4f65-9D91-7224C49458BB}"/>
                <c:ext xmlns:c16="http://schemas.microsoft.com/office/drawing/2014/chart" uri="{C3380CC4-5D6E-409C-BE32-E72D297353CC}">
                  <c16:uniqueId val="{00000005-8DE6-4106-B13A-F40B538D26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'Figure(53)'!$C$7:$C$12</c:f>
              <c:strCache>
                <c:ptCount val="6"/>
                <c:pt idx="0">
                  <c:v>Family Office (5)</c:v>
                </c:pt>
                <c:pt idx="1">
                  <c:v>Government Institution and SWF (3)</c:v>
                </c:pt>
                <c:pt idx="2">
                  <c:v>Insurance Company (13)</c:v>
                </c:pt>
                <c:pt idx="3">
                  <c:v>Foundation (4)</c:v>
                </c:pt>
                <c:pt idx="4">
                  <c:v>Pension Fund (38)</c:v>
                </c:pt>
                <c:pt idx="5">
                  <c:v>All investors (71)</c:v>
                </c:pt>
              </c:strCache>
            </c:strRef>
          </c:cat>
          <c:val>
            <c:numRef>
              <c:f>'Figure(53)'!$G$7:$G$12</c:f>
              <c:numCache>
                <c:formatCode>0%</c:formatCode>
                <c:ptCount val="6"/>
                <c:pt idx="0">
                  <c:v>0</c:v>
                </c:pt>
                <c:pt idx="1">
                  <c:v>0.33333333333333331</c:v>
                </c:pt>
                <c:pt idx="2">
                  <c:v>0.30769230769230771</c:v>
                </c:pt>
                <c:pt idx="3">
                  <c:v>0</c:v>
                </c:pt>
                <c:pt idx="4">
                  <c:v>0.52631578947368418</c:v>
                </c:pt>
                <c:pt idx="5">
                  <c:v>0.40845070422535212</c:v>
                </c:pt>
              </c:numCache>
            </c:numRef>
          </c:val>
          <c:extLst>
            <c:ext xmlns:c16="http://schemas.microsoft.com/office/drawing/2014/chart" uri="{C3380CC4-5D6E-409C-BE32-E72D297353CC}">
              <c16:uniqueId val="{00000006-8DE6-4106-B13A-F40B538D2696}"/>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'Figure(54)'!$C$1:$D$1</c:f>
          <c:strCache>
            <c:ptCount val="2"/>
            <c:pt idx="0">
              <c:v>Figure(54)</c:v>
            </c:pt>
            <c:pt idx="1">
              <c:v>Expected changes in allocations to separate accounts investing in real estate, 2012 - 2022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'Figure(54)'!$D$6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'Figure(54)'!$C$7:$C$17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'Figure(54)'!$D$7:$D$17</c:f>
              <c:numCache>
                <c:formatCode>0%</c:formatCode>
                <c:ptCount val="11"/>
                <c:pt idx="0">
                  <c:v>0.12121212121212122</c:v>
                </c:pt>
                <c:pt idx="1">
                  <c:v>0.36842105263157893</c:v>
                </c:pt>
                <c:pt idx="2">
                  <c:v>0.45098039215686275</c:v>
                </c:pt>
                <c:pt idx="3">
                  <c:v>0.52272727272727271</c:v>
                </c:pt>
                <c:pt idx="4">
                  <c:v>0.41721854304635758</c:v>
                </c:pt>
                <c:pt idx="5">
                  <c:v>0.50847457627118642</c:v>
                </c:pt>
                <c:pt idx="6">
                  <c:v>0.53846153846153855</c:v>
                </c:pt>
                <c:pt idx="7">
                  <c:v>0.54545454545454541</c:v>
                </c:pt>
                <c:pt idx="8">
                  <c:v>0.44186046511627908</c:v>
                </c:pt>
                <c:pt idx="9">
                  <c:v>0.4</c:v>
                </c:pt>
                <c:pt idx="10">
                  <c:v>0.47499999999999998</c:v>
                </c:pt>
              </c:numCache>
            </c:numRef>
          </c:val>
          <c:extLst>
            <c:ext xmlns:c16="http://schemas.microsoft.com/office/drawing/2014/chart" uri="{C3380CC4-5D6E-409C-BE32-E72D297353CC}">
              <c16:uniqueId val="{00000000-C747-4CA7-B3FE-E1A1D8FAF5D4}"/>
            </c:ext>
          </c:extLst>
        </c:ser>
        <c:ser>
          <c:idx val="1"/>
          <c:order val="1"/>
          <c:tx>
            <c:strRef>
              <c:f>'Figure(54)'!$E$6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'Figure(54)'!$C$7:$C$17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'Figure(54)'!$E$7:$E$17</c:f>
              <c:numCache>
                <c:formatCode>0%</c:formatCode>
                <c:ptCount val="11"/>
                <c:pt idx="0">
                  <c:v>0.84848484848484851</c:v>
                </c:pt>
                <c:pt idx="1">
                  <c:v>0.57894736842105265</c:v>
                </c:pt>
                <c:pt idx="2">
                  <c:v>0.50980392156862753</c:v>
                </c:pt>
                <c:pt idx="3">
                  <c:v>0.38636363636363641</c:v>
                </c:pt>
                <c:pt idx="4">
                  <c:v>0.5629139072847682</c:v>
                </c:pt>
                <c:pt idx="5">
                  <c:v>0.44067796610169491</c:v>
                </c:pt>
                <c:pt idx="6">
                  <c:v>0.38461538461538464</c:v>
                </c:pt>
                <c:pt idx="7">
                  <c:v>0.40909090909090912</c:v>
                </c:pt>
                <c:pt idx="8">
                  <c:v>0.51162790697674421</c:v>
                </c:pt>
                <c:pt idx="9">
                  <c:v>0.52</c:v>
                </c:pt>
                <c:pt idx="10">
                  <c:v>0.42499999999999999</c:v>
                </c:pt>
              </c:numCache>
            </c:numRef>
          </c:val>
          <c:extLst>
            <c:ext xmlns:c16="http://schemas.microsoft.com/office/drawing/2014/chart" uri="{C3380CC4-5D6E-409C-BE32-E72D297353CC}">
              <c16:uniqueId val="{00000001-C747-4CA7-B3FE-E1A1D8FAF5D4}"/>
            </c:ext>
          </c:extLst>
        </c:ser>
        <c:ser>
          <c:idx val="2"/>
          <c:order val="2"/>
          <c:tx>
            <c:strRef>
              <c:f>'Figure(54)'!$F$6</c:f>
              <c:strCache>
                <c:ptCount val="1"/>
                <c:pt idx="0">
                  <c:v>Decrease</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'Figure(54)'!$C$7:$C$17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'Figure(54)'!$F$7:$F$17</c:f>
              <c:numCache>
                <c:formatCode>0%</c:formatCode>
                <c:ptCount val="11"/>
                <c:pt idx="0">
                  <c:v>3.0303030303030304E-2</c:v>
                </c:pt>
                <c:pt idx="1">
                  <c:v>5.2631578947368418E-2</c:v>
                </c:pt>
                <c:pt idx="2">
                  <c:v>3.9215686274509803E-2</c:v>
                </c:pt>
                <c:pt idx="3">
                  <c:v>9.0909090909090912E-2</c:v>
                </c:pt>
                <c:pt idx="4">
                  <c:v>1.986754966887417E-2</c:v>
                </c:pt>
                <c:pt idx="5">
                  <c:v>5.0847457627118647E-2</c:v>
                </c:pt>
                <c:pt idx="6">
                  <c:v>7.6923076923076927E-2</c:v>
                </c:pt>
                <c:pt idx="7">
                  <c:v>4.5454545454545456E-2</c:v>
                </c:pt>
                <c:pt idx="8">
                  <c:v>4.6511627906976744E-2</c:v>
                </c:pt>
                <c:pt idx="9">
                  <c:v>0.08</c:v>
                </c:pt>
                <c:pt idx="10">
                  <c:v>0.1</c:v>
                </c:pt>
              </c:numCache>
            </c:numRef>
          </c:val>
          <c:extLst>
            <c:ext xmlns:c16="http://schemas.microsoft.com/office/drawing/2014/chart" uri="{C3380CC4-5D6E-409C-BE32-E72D297353CC}">
              <c16:uniqueId val="{00000002-C747-4CA7-B3FE-E1A1D8FAF5D4}"/>
            </c:ext>
          </c:extLst>
        </c:ser>
        <c:dLbls>
          <c:showLegendKey val="0"/>
          <c:showVal val="0"/>
          <c:showCatName val="0"/>
          <c:showSerName val="0"/>
          <c:showPercent val="0"/>
          <c:showBubbleSize val="0"/>
        </c:dLbls>
        <c:gapWidth val="75"/>
        <c:overlap val="100"/>
        <c:axId val="671397384"/>
        <c:axId val="671400664"/>
      </c:barChart>
      <c:catAx>
        <c:axId val="67139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71400664"/>
        <c:crosses val="autoZero"/>
        <c:auto val="1"/>
        <c:lblAlgn val="ctr"/>
        <c:lblOffset val="100"/>
        <c:noMultiLvlLbl val="0"/>
      </c:catAx>
      <c:valAx>
        <c:axId val="671400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97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'Figure(55)'!$C$1:$D$1</c:f>
          <c:strCache>
            <c:ptCount val="2"/>
            <c:pt idx="0">
              <c:v>Figure(55)</c:v>
            </c:pt>
            <c:pt idx="1">
              <c:v>Expected changes in allocations to separate accounts investing in real estate by investor domicile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'Figure(55)'!$D$6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'Figure(55)'!$C$7:$C$10</c:f>
              <c:strCache>
                <c:ptCount val="4"/>
                <c:pt idx="0">
                  <c:v>Asia Pacific (12)</c:v>
                </c:pt>
                <c:pt idx="1">
                  <c:v>Europe (47)</c:v>
                </c:pt>
                <c:pt idx="2">
                  <c:v>North America (13)</c:v>
                </c:pt>
                <c:pt idx="3">
                  <c:v>All investors (72)</c:v>
                </c:pt>
              </c:strCache>
            </c:strRef>
          </c:cat>
          <c:val>
            <c:numRef>
              <c:f>'Figure(55)'!$D$7:$D$10</c:f>
              <c:numCache>
                <c:formatCode>0%</c:formatCode>
                <c:ptCount val="4"/>
                <c:pt idx="0">
                  <c:v>0.33333333333333331</c:v>
                </c:pt>
                <c:pt idx="1">
                  <c:v>0.27659574468085107</c:v>
                </c:pt>
                <c:pt idx="2">
                  <c:v>0.15384615384615385</c:v>
                </c:pt>
                <c:pt idx="3">
                  <c:v>0.2638888888888889</c:v>
                </c:pt>
              </c:numCache>
            </c:numRef>
          </c:val>
          <c:extLst>
            <c:ext xmlns:c16="http://schemas.microsoft.com/office/drawing/2014/chart" uri="{C3380CC4-5D6E-409C-BE32-E72D297353CC}">
              <c16:uniqueId val="{00000000-880E-4ACE-A5F6-E14C0D2FE41C}"/>
            </c:ext>
          </c:extLst>
        </c:ser>
        <c:ser>
          <c:idx val="1"/>
          <c:order val="1"/>
          <c:tx>
            <c:strRef>
              <c:f>'Figure(55)'!$E$6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'Figure(55)'!$C$7:$C$10</c:f>
              <c:strCache>
                <c:ptCount val="4"/>
                <c:pt idx="0">
                  <c:v>Asia Pacific (12)</c:v>
                </c:pt>
                <c:pt idx="1">
                  <c:v>Europe (47)</c:v>
                </c:pt>
                <c:pt idx="2">
                  <c:v>North America (13)</c:v>
                </c:pt>
                <c:pt idx="3">
                  <c:v>All investors (72)</c:v>
                </c:pt>
              </c:strCache>
            </c:strRef>
          </c:cat>
          <c:val>
            <c:numRef>
              <c:f>'Figure(55)'!$E$7:$E$10</c:f>
              <c:numCache>
                <c:formatCode>0%</c:formatCode>
                <c:ptCount val="4"/>
                <c:pt idx="0">
                  <c:v>0.33333333333333331</c:v>
                </c:pt>
                <c:pt idx="1">
                  <c:v>0.21276595744680851</c:v>
                </c:pt>
                <c:pt idx="2">
                  <c:v>0.23076923076923078</c:v>
                </c:pt>
                <c:pt idx="3">
                  <c:v>0.2361111111111111</c:v>
                </c:pt>
              </c:numCache>
            </c:numRef>
          </c:val>
          <c:extLst>
            <c:ext xmlns:c16="http://schemas.microsoft.com/office/drawing/2014/chart" uri="{C3380CC4-5D6E-409C-BE32-E72D297353CC}">
              <c16:uniqueId val="{00000001-880E-4ACE-A5F6-E14C0D2FE41C}"/>
            </c:ext>
          </c:extLst>
        </c:ser>
        <c:ser>
          <c:idx val="2"/>
          <c:order val="2"/>
          <c:tx>
            <c:strRef>
              <c:f>'Figure(55)'!$F$6</c:f>
              <c:strCache>
                <c:ptCount val="1"/>
                <c:pt idx="0">
                  <c:v>Decrease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'Figure(55)'!$C$7:$C$10</c:f>
              <c:strCache>
                <c:ptCount val="4"/>
                <c:pt idx="0">
                  <c:v>Asia Pacific (12)</c:v>
                </c:pt>
                <c:pt idx="1">
                  <c:v>Europe (47)</c:v>
                </c:pt>
                <c:pt idx="2">
                  <c:v>North America (13)</c:v>
                </c:pt>
                <c:pt idx="3">
                  <c:v>All investors (72)</c:v>
                </c:pt>
              </c:strCache>
            </c:strRef>
          </c:cat>
          <c:val>
            <c:numRef>
              <c:f>'Figure(55)'!$F$7:$F$10</c:f>
              <c:numCache>
                <c:formatCode>0%</c:formatCode>
                <c:ptCount val="4"/>
                <c:pt idx="0">
                  <c:v>8.3333333333333329E-2</c:v>
                </c:pt>
                <c:pt idx="1">
                  <c:v>4.2553191489361701E-2</c:v>
                </c:pt>
                <c:pt idx="2">
                  <c:v>7.6923076923076927E-2</c:v>
                </c:pt>
                <c:pt idx="3">
                  <c:v>5.5555555555555552E-2</c:v>
                </c:pt>
              </c:numCache>
            </c:numRef>
          </c:val>
          <c:extLst>
            <c:ext xmlns:c16="http://schemas.microsoft.com/office/drawing/2014/chart" uri="{C3380CC4-5D6E-409C-BE32-E72D297353CC}">
              <c16:uniqueId val="{00000002-880E-4ACE-A5F6-E14C0D2FE41C}"/>
            </c:ext>
          </c:extLst>
        </c:ser>
        <c:ser>
          <c:idx val="3"/>
          <c:order val="3"/>
          <c:tx>
            <c:strRef>
              <c:f>'Figure(55)'!$G$6</c:f>
              <c:strCache>
                <c:ptCount val="1"/>
                <c:pt idx="0">
                  <c:v>Do not invest in/not part of real estate portfolio</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'Figure(55)'!$C$7:$C$10</c:f>
              <c:strCache>
                <c:ptCount val="4"/>
                <c:pt idx="0">
                  <c:v>Asia Pacific (12)</c:v>
                </c:pt>
                <c:pt idx="1">
                  <c:v>Europe (47)</c:v>
                </c:pt>
                <c:pt idx="2">
                  <c:v>North America (13)</c:v>
                </c:pt>
                <c:pt idx="3">
                  <c:v>All investors (72)</c:v>
                </c:pt>
              </c:strCache>
            </c:strRef>
          </c:cat>
          <c:val>
            <c:numRef>
              <c:f>'Figure(55)'!$G$7:$G$10</c:f>
              <c:numCache>
                <c:formatCode>0%</c:formatCode>
                <c:ptCount val="4"/>
                <c:pt idx="0">
                  <c:v>0.25</c:v>
                </c:pt>
                <c:pt idx="1">
                  <c:v>0.46808510638297873</c:v>
                </c:pt>
                <c:pt idx="2">
                  <c:v>0.53846153846153844</c:v>
                </c:pt>
                <c:pt idx="3">
                  <c:v>0.44444444444444442</c:v>
                </c:pt>
              </c:numCache>
            </c:numRef>
          </c:val>
          <c:extLst>
            <c:ext xmlns:c16="http://schemas.microsoft.com/office/drawing/2014/chart" uri="{C3380CC4-5D6E-409C-BE32-E72D297353CC}">
              <c16:uniqueId val="{00000003-880E-4ACE-A5F6-E14C0D2FE41C}"/>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'Figure(56)'!$C$1:$D$1</c:f>
          <c:strCache>
            <c:ptCount val="2"/>
            <c:pt idx="0">
              <c:v>Figure(56)</c:v>
            </c:pt>
            <c:pt idx="1">
              <c:v>Expected changes in allocations to separate accounts investing in real estate by investor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8.2131995295382398E-2"/>
          <c:y val="0.19062283000498992"/>
          <c:w val="0.90222515346078991"/>
          <c:h val="0.70599161621334827"/>
        </c:manualLayout>
      </c:layout>
      <c:barChart>
        <c:barDir val="col"/>
        <c:grouping val="percentStacked"/>
        <c:varyColors val="0"/>
        <c:ser>
          <c:idx val="0"/>
          <c:order val="0"/>
          <c:tx>
            <c:strRef>
              <c:f>'Figure(56)'!$D$6</c:f>
              <c:strCache>
                <c:ptCount val="1"/>
                <c:pt idx="0">
                  <c:v>Increase</c:v>
                </c:pt>
              </c:strCache>
            </c:strRef>
          </c:tx>
          <c:spPr>
            <a:solidFill>
              <a:schemeClr val="accent1"/>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0-EDCD-4636-8D41-F734FC26637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'Figure(56)'!$C$7:$C$13</c:f>
              <c:strCache>
                <c:ptCount val="7"/>
                <c:pt idx="0">
                  <c:v>Government Institution and SWF (3)</c:v>
                </c:pt>
                <c:pt idx="1">
                  <c:v>Funds of funds (8)</c:v>
                </c:pt>
                <c:pt idx="2">
                  <c:v>Family Office (5)</c:v>
                </c:pt>
                <c:pt idx="3">
                  <c:v>Insurance Company (14)</c:v>
                </c:pt>
                <c:pt idx="4">
                  <c:v>Pension Fund (39)</c:v>
                </c:pt>
                <c:pt idx="5">
                  <c:v>Foundation (3)</c:v>
                </c:pt>
                <c:pt idx="6">
                  <c:v>All investors (72)</c:v>
                </c:pt>
              </c:strCache>
            </c:strRef>
          </c:cat>
          <c:val>
            <c:numRef>
              <c:f>'Figure(56)'!$D$7:$D$13</c:f>
              <c:numCache>
                <c:formatCode>0%</c:formatCode>
                <c:ptCount val="7"/>
                <c:pt idx="0">
                  <c:v>0.66666666666666663</c:v>
                </c:pt>
                <c:pt idx="1">
                  <c:v>0.5</c:v>
                </c:pt>
                <c:pt idx="2">
                  <c:v>0.4</c:v>
                </c:pt>
                <c:pt idx="3">
                  <c:v>0.35714285714285715</c:v>
                </c:pt>
                <c:pt idx="4">
                  <c:v>0.23076923076923078</c:v>
                </c:pt>
                <c:pt idx="5">
                  <c:v>0</c:v>
                </c:pt>
                <c:pt idx="6">
                  <c:v>0.2638888888888889</c:v>
                </c:pt>
              </c:numCache>
            </c:numRef>
          </c:val>
          <c:extLst>
            <c:ext xmlns:c16="http://schemas.microsoft.com/office/drawing/2014/chart" uri="{C3380CC4-5D6E-409C-BE32-E72D297353CC}">
              <c16:uniqueId val="{00000001-EDCD-4636-8D41-F734FC266377}"/>
            </c:ext>
          </c:extLst>
        </c:ser>
        <c:ser>
          <c:idx val="1"/>
          <c:order val="1"/>
          <c:tx>
            <c:strRef>
              <c:f>'Figure(56)'!$E$6</c:f>
              <c:strCache>
                <c:ptCount val="1"/>
                <c:pt idx="0">
                  <c:v>No change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22C-4CB2-9EBC-88B4348BBCA5}"/>
                </c:ext>
              </c:extLst>
            </c:dLbl>
            <c:dLbl>
              <c:idx val="1"/>
              <c:delete val="1"/>
              <c:extLst>
                <c:ext xmlns:c15="http://schemas.microsoft.com/office/drawing/2012/chart" uri="{CE6537A1-D6FC-4f65-9D91-7224C49458BB}"/>
                <c:ext xmlns:c16="http://schemas.microsoft.com/office/drawing/2014/chart" uri="{C3380CC4-5D6E-409C-BE32-E72D297353CC}">
                  <c16:uniqueId val="{00000002-D22C-4CB2-9EBC-88B4348BBCA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'Figure(56)'!$C$7:$C$13</c:f>
              <c:strCache>
                <c:ptCount val="7"/>
                <c:pt idx="0">
                  <c:v>Government Institution and SWF (3)</c:v>
                </c:pt>
                <c:pt idx="1">
                  <c:v>Funds of funds (8)</c:v>
                </c:pt>
                <c:pt idx="2">
                  <c:v>Family Office (5)</c:v>
                </c:pt>
                <c:pt idx="3">
                  <c:v>Insurance Company (14)</c:v>
                </c:pt>
                <c:pt idx="4">
                  <c:v>Pension Fund (39)</c:v>
                </c:pt>
                <c:pt idx="5">
                  <c:v>Foundation (3)</c:v>
                </c:pt>
                <c:pt idx="6">
                  <c:v>All investors (72)</c:v>
                </c:pt>
              </c:strCache>
            </c:strRef>
          </c:cat>
          <c:val>
            <c:numRef>
              <c:f>'Figure(56)'!$E$7:$E$13</c:f>
              <c:numCache>
                <c:formatCode>0%</c:formatCode>
                <c:ptCount val="7"/>
                <c:pt idx="0">
                  <c:v>0</c:v>
                </c:pt>
                <c:pt idx="1">
                  <c:v>0</c:v>
                </c:pt>
                <c:pt idx="2">
                  <c:v>0.4</c:v>
                </c:pt>
                <c:pt idx="3">
                  <c:v>0.2857142857142857</c:v>
                </c:pt>
                <c:pt idx="4">
                  <c:v>0.17948717948717949</c:v>
                </c:pt>
                <c:pt idx="5">
                  <c:v>0.33333333333333331</c:v>
                </c:pt>
                <c:pt idx="6">
                  <c:v>0.2361111111111111</c:v>
                </c:pt>
              </c:numCache>
            </c:numRef>
          </c:val>
          <c:extLst>
            <c:ext xmlns:c16="http://schemas.microsoft.com/office/drawing/2014/chart" uri="{C3380CC4-5D6E-409C-BE32-E72D297353CC}">
              <c16:uniqueId val="{00000002-EDCD-4636-8D41-F734FC266377}"/>
            </c:ext>
          </c:extLst>
        </c:ser>
        <c:ser>
          <c:idx val="2"/>
          <c:order val="2"/>
          <c:tx>
            <c:strRef>
              <c:f>'Figure(56)'!$F$6</c:f>
              <c:strCache>
                <c:ptCount val="1"/>
                <c:pt idx="0">
                  <c:v>Decrease</c:v>
                </c:pt>
              </c:strCache>
            </c:strRef>
          </c:tx>
          <c:spPr>
            <a:solidFill>
              <a:schemeClr val="accent3"/>
            </a:solidFill>
            <a:ln>
              <a:noFill/>
            </a:ln>
            <a:effectLst/>
          </c:spPr>
          <c:invertIfNegative val="0"/>
          <c:cat>
            <c:strRef>
              <c:f>'Figure(56)'!$C$7:$C$13</c:f>
              <c:strCache>
                <c:ptCount val="7"/>
                <c:pt idx="0">
                  <c:v>Government Institution and SWF (3)</c:v>
                </c:pt>
                <c:pt idx="1">
                  <c:v>Funds of funds (8)</c:v>
                </c:pt>
                <c:pt idx="2">
                  <c:v>Family Office (5)</c:v>
                </c:pt>
                <c:pt idx="3">
                  <c:v>Insurance Company (14)</c:v>
                </c:pt>
                <c:pt idx="4">
                  <c:v>Pension Fund (39)</c:v>
                </c:pt>
                <c:pt idx="5">
                  <c:v>Foundation (3)</c:v>
                </c:pt>
                <c:pt idx="6">
                  <c:v>All investors (72)</c:v>
                </c:pt>
              </c:strCache>
            </c:strRef>
          </c:cat>
          <c:val>
            <c:numRef>
              <c:f>'Figure(56)'!$F$7:$F$13</c:f>
              <c:numCache>
                <c:formatCode>0%</c:formatCode>
                <c:ptCount val="7"/>
                <c:pt idx="0">
                  <c:v>0</c:v>
                </c:pt>
                <c:pt idx="1">
                  <c:v>0</c:v>
                </c:pt>
                <c:pt idx="2">
                  <c:v>0</c:v>
                </c:pt>
                <c:pt idx="3">
                  <c:v>0</c:v>
                </c:pt>
                <c:pt idx="4">
                  <c:v>0.10256410256410256</c:v>
                </c:pt>
                <c:pt idx="5">
                  <c:v>0</c:v>
                </c:pt>
                <c:pt idx="6">
                  <c:v>5.5555555555555552E-2</c:v>
                </c:pt>
              </c:numCache>
            </c:numRef>
          </c:val>
          <c:extLst>
            <c:ext xmlns:c16="http://schemas.microsoft.com/office/drawing/2014/chart" uri="{C3380CC4-5D6E-409C-BE32-E72D297353CC}">
              <c16:uniqueId val="{00000006-EDCD-4636-8D41-F734FC266377}"/>
            </c:ext>
          </c:extLst>
        </c:ser>
        <c:ser>
          <c:idx val="3"/>
          <c:order val="3"/>
          <c:tx>
            <c:strRef>
              <c:f>'Figure(56)'!$G$6</c:f>
              <c:strCache>
                <c:ptCount val="1"/>
                <c:pt idx="0">
                  <c:v>Do not invest in/not part of real estate portfolio</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'Figure(56)'!$C$7:$C$13</c:f>
              <c:strCache>
                <c:ptCount val="7"/>
                <c:pt idx="0">
                  <c:v>Government Institution and SWF (3)</c:v>
                </c:pt>
                <c:pt idx="1">
                  <c:v>Funds of funds (8)</c:v>
                </c:pt>
                <c:pt idx="2">
                  <c:v>Family Office (5)</c:v>
                </c:pt>
                <c:pt idx="3">
                  <c:v>Insurance Company (14)</c:v>
                </c:pt>
                <c:pt idx="4">
                  <c:v>Pension Fund (39)</c:v>
                </c:pt>
                <c:pt idx="5">
                  <c:v>Foundation (3)</c:v>
                </c:pt>
                <c:pt idx="6">
                  <c:v>All investors (72)</c:v>
                </c:pt>
              </c:strCache>
            </c:strRef>
          </c:cat>
          <c:val>
            <c:numRef>
              <c:f>'Figure(56)'!$G$7:$G$13</c:f>
              <c:numCache>
                <c:formatCode>0%</c:formatCode>
                <c:ptCount val="7"/>
                <c:pt idx="0">
                  <c:v>0.33333333333333331</c:v>
                </c:pt>
                <c:pt idx="1">
                  <c:v>0.5</c:v>
                </c:pt>
                <c:pt idx="2">
                  <c:v>0.2</c:v>
                </c:pt>
                <c:pt idx="3">
                  <c:v>0.35714285714285715</c:v>
                </c:pt>
                <c:pt idx="4">
                  <c:v>0.48717948717948717</c:v>
                </c:pt>
                <c:pt idx="5">
                  <c:v>0.66666666666666663</c:v>
                </c:pt>
                <c:pt idx="6">
                  <c:v>0.44444444444444442</c:v>
                </c:pt>
              </c:numCache>
            </c:numRef>
          </c:val>
          <c:extLst>
            <c:ext xmlns:c16="http://schemas.microsoft.com/office/drawing/2014/chart" uri="{C3380CC4-5D6E-409C-BE32-E72D297353CC}">
              <c16:uniqueId val="{00000007-EDCD-4636-8D41-F734FC266377}"/>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'Figure(57)'!$C$1:$D$1</c:f>
          <c:strCache>
            <c:ptCount val="2"/>
            <c:pt idx="0">
              <c:v>Figure(57)</c:v>
            </c:pt>
            <c:pt idx="1">
              <c:v>Expected changes in allocations to non-listed real estate debt, 2017 - 2022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'Figure(57)'!$D$6</c:f>
              <c:strCache>
                <c:ptCount val="1"/>
                <c:pt idx="0">
                  <c:v>Increase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'Figure(57)'!$C$7:$C$12</c:f>
              <c:numCache>
                <c:formatCode>General</c:formatCode>
                <c:ptCount val="6"/>
                <c:pt idx="0">
                  <c:v>2017</c:v>
                </c:pt>
                <c:pt idx="1">
                  <c:v>2018</c:v>
                </c:pt>
                <c:pt idx="2">
                  <c:v>2019</c:v>
                </c:pt>
                <c:pt idx="3">
                  <c:v>2020</c:v>
                </c:pt>
                <c:pt idx="4">
                  <c:v>2021</c:v>
                </c:pt>
                <c:pt idx="5">
                  <c:v>2022</c:v>
                </c:pt>
              </c:numCache>
            </c:numRef>
          </c:cat>
          <c:val>
            <c:numRef>
              <c:f>'Figure(57)'!$D$7:$D$12</c:f>
              <c:numCache>
                <c:formatCode>0%</c:formatCode>
                <c:ptCount val="6"/>
                <c:pt idx="0">
                  <c:v>0.43396226415094341</c:v>
                </c:pt>
                <c:pt idx="1">
                  <c:v>0.51219512195121952</c:v>
                </c:pt>
                <c:pt idx="2">
                  <c:v>0.51063829787234039</c:v>
                </c:pt>
                <c:pt idx="3">
                  <c:v>0.41860465116279072</c:v>
                </c:pt>
                <c:pt idx="4">
                  <c:v>0.42307692307692307</c:v>
                </c:pt>
                <c:pt idx="5">
                  <c:v>0.36842105263157893</c:v>
                </c:pt>
              </c:numCache>
            </c:numRef>
          </c:val>
          <c:extLst>
            <c:ext xmlns:c16="http://schemas.microsoft.com/office/drawing/2014/chart" uri="{C3380CC4-5D6E-409C-BE32-E72D297353CC}">
              <c16:uniqueId val="{00000000-ADB8-4602-A824-24D3A3B0CEBC}"/>
            </c:ext>
          </c:extLst>
        </c:ser>
        <c:ser>
          <c:idx val="1"/>
          <c:order val="1"/>
          <c:tx>
            <c:strRef>
              <c:f>'Figure(57)'!$E$6</c:f>
              <c:strCache>
                <c:ptCount val="1"/>
                <c:pt idx="0">
                  <c:v>No change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'Figure(57)'!$C$7:$C$12</c:f>
              <c:numCache>
                <c:formatCode>General</c:formatCode>
                <c:ptCount val="6"/>
                <c:pt idx="0">
                  <c:v>2017</c:v>
                </c:pt>
                <c:pt idx="1">
                  <c:v>2018</c:v>
                </c:pt>
                <c:pt idx="2">
                  <c:v>2019</c:v>
                </c:pt>
                <c:pt idx="3">
                  <c:v>2020</c:v>
                </c:pt>
                <c:pt idx="4">
                  <c:v>2021</c:v>
                </c:pt>
                <c:pt idx="5">
                  <c:v>2022</c:v>
                </c:pt>
              </c:numCache>
            </c:numRef>
          </c:cat>
          <c:val>
            <c:numRef>
              <c:f>'Figure(57)'!$E$7:$E$12</c:f>
              <c:numCache>
                <c:formatCode>0%</c:formatCode>
                <c:ptCount val="6"/>
                <c:pt idx="0">
                  <c:v>0.52830188679245282</c:v>
                </c:pt>
                <c:pt idx="1">
                  <c:v>0.41463414634146339</c:v>
                </c:pt>
                <c:pt idx="2">
                  <c:v>0.44680851063829785</c:v>
                </c:pt>
                <c:pt idx="3">
                  <c:v>0.58139534883720934</c:v>
                </c:pt>
                <c:pt idx="4">
                  <c:v>0.57692307692307687</c:v>
                </c:pt>
                <c:pt idx="5">
                  <c:v>0.57894736842105265</c:v>
                </c:pt>
              </c:numCache>
            </c:numRef>
          </c:val>
          <c:extLst>
            <c:ext xmlns:c16="http://schemas.microsoft.com/office/drawing/2014/chart" uri="{C3380CC4-5D6E-409C-BE32-E72D297353CC}">
              <c16:uniqueId val="{00000001-ADB8-4602-A824-24D3A3B0CEBC}"/>
            </c:ext>
          </c:extLst>
        </c:ser>
        <c:ser>
          <c:idx val="2"/>
          <c:order val="2"/>
          <c:tx>
            <c:strRef>
              <c:f>'Figure(57)'!$F$6</c:f>
              <c:strCache>
                <c:ptCount val="1"/>
                <c:pt idx="0">
                  <c:v>Decrease</c:v>
                </c:pt>
              </c:strCache>
            </c:strRef>
          </c:tx>
          <c:spPr>
            <a:solidFill>
              <a:schemeClr val="accent3"/>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ADB8-4602-A824-24D3A3B0CEBC}"/>
                </c:ext>
              </c:extLst>
            </c:dLbl>
            <c:dLbl>
              <c:idx val="4"/>
              <c:delete val="1"/>
              <c:extLst>
                <c:ext xmlns:c15="http://schemas.microsoft.com/office/drawing/2012/chart" uri="{CE6537A1-D6FC-4f65-9D91-7224C49458BB}"/>
                <c:ext xmlns:c16="http://schemas.microsoft.com/office/drawing/2014/chart" uri="{C3380CC4-5D6E-409C-BE32-E72D297353CC}">
                  <c16:uniqueId val="{00000003-ADB8-4602-A824-24D3A3B0CEB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'Figure(57)'!$C$7:$C$12</c:f>
              <c:numCache>
                <c:formatCode>General</c:formatCode>
                <c:ptCount val="6"/>
                <c:pt idx="0">
                  <c:v>2017</c:v>
                </c:pt>
                <c:pt idx="1">
                  <c:v>2018</c:v>
                </c:pt>
                <c:pt idx="2">
                  <c:v>2019</c:v>
                </c:pt>
                <c:pt idx="3">
                  <c:v>2020</c:v>
                </c:pt>
                <c:pt idx="4">
                  <c:v>2021</c:v>
                </c:pt>
                <c:pt idx="5">
                  <c:v>2022</c:v>
                </c:pt>
              </c:numCache>
            </c:numRef>
          </c:cat>
          <c:val>
            <c:numRef>
              <c:f>'Figure(57)'!$F$7:$F$12</c:f>
              <c:numCache>
                <c:formatCode>0%</c:formatCode>
                <c:ptCount val="6"/>
                <c:pt idx="0">
                  <c:v>3.7735849056603772E-2</c:v>
                </c:pt>
                <c:pt idx="1">
                  <c:v>7.3170731707317069E-2</c:v>
                </c:pt>
                <c:pt idx="2">
                  <c:v>4.2553191489361701E-2</c:v>
                </c:pt>
                <c:pt idx="3">
                  <c:v>0</c:v>
                </c:pt>
                <c:pt idx="4">
                  <c:v>0</c:v>
                </c:pt>
                <c:pt idx="5">
                  <c:v>5.2631578947368418E-2</c:v>
                </c:pt>
              </c:numCache>
            </c:numRef>
          </c:val>
          <c:extLst>
            <c:ext xmlns:c16="http://schemas.microsoft.com/office/drawing/2014/chart" uri="{C3380CC4-5D6E-409C-BE32-E72D297353CC}">
              <c16:uniqueId val="{00000004-ADB8-4602-A824-24D3A3B0CEBC}"/>
            </c:ext>
          </c:extLst>
        </c:ser>
        <c:dLbls>
          <c:showLegendKey val="0"/>
          <c:showVal val="0"/>
          <c:showCatName val="0"/>
          <c:showSerName val="0"/>
          <c:showPercent val="0"/>
          <c:showBubbleSize val="0"/>
        </c:dLbls>
        <c:gapWidth val="75"/>
        <c:overlap val="100"/>
        <c:axId val="671397384"/>
        <c:axId val="671400664"/>
      </c:barChart>
      <c:catAx>
        <c:axId val="67139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671400664"/>
        <c:crosses val="autoZero"/>
        <c:auto val="1"/>
        <c:lblAlgn val="ctr"/>
        <c:lblOffset val="100"/>
        <c:noMultiLvlLbl val="0"/>
      </c:catAx>
      <c:valAx>
        <c:axId val="671400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97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'Figure(58)'!$C$1:$D$1</c:f>
          <c:strCache>
            <c:ptCount val="2"/>
            <c:pt idx="0">
              <c:v>Figure(58)</c:v>
            </c:pt>
            <c:pt idx="1">
              <c:v>Expected changes in allocations to non-listed real estate debt by investor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'Figure(58)'!$D$6</c:f>
              <c:strCache>
                <c:ptCount val="1"/>
                <c:pt idx="0">
                  <c:v>Increase</c:v>
                </c:pt>
              </c:strCache>
            </c:strRef>
          </c:tx>
          <c:spPr>
            <a:solidFill>
              <a:schemeClr val="accent1"/>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0-CE48-4E19-9496-5DF6664AFE5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'Figure(58)'!$C$7:$C$13</c:f>
              <c:strCache>
                <c:ptCount val="7"/>
                <c:pt idx="0">
                  <c:v>Government Institution and SWF (4)</c:v>
                </c:pt>
                <c:pt idx="1">
                  <c:v>Insurance Company (13)</c:v>
                </c:pt>
                <c:pt idx="2">
                  <c:v>Funds of funds (8)</c:v>
                </c:pt>
                <c:pt idx="3">
                  <c:v>Foundation (4)</c:v>
                </c:pt>
                <c:pt idx="4">
                  <c:v>Family Office (5)</c:v>
                </c:pt>
                <c:pt idx="5">
                  <c:v>Pension Fund (39)</c:v>
                </c:pt>
                <c:pt idx="6">
                  <c:v>All investors (73)</c:v>
                </c:pt>
              </c:strCache>
            </c:strRef>
          </c:cat>
          <c:val>
            <c:numRef>
              <c:f>'Figure(58)'!$D$7:$D$13</c:f>
              <c:numCache>
                <c:formatCode>0%</c:formatCode>
                <c:ptCount val="7"/>
                <c:pt idx="0">
                  <c:v>0.75</c:v>
                </c:pt>
                <c:pt idx="1">
                  <c:v>0.46</c:v>
                </c:pt>
                <c:pt idx="2">
                  <c:v>0.38</c:v>
                </c:pt>
                <c:pt idx="3">
                  <c:v>0.25</c:v>
                </c:pt>
                <c:pt idx="4">
                  <c:v>0.2</c:v>
                </c:pt>
                <c:pt idx="5">
                  <c:v>7.6923076923076927E-2</c:v>
                </c:pt>
                <c:pt idx="6">
                  <c:v>0.19178082191780821</c:v>
                </c:pt>
              </c:numCache>
            </c:numRef>
          </c:val>
          <c:extLst>
            <c:ext xmlns:c16="http://schemas.microsoft.com/office/drawing/2014/chart" uri="{C3380CC4-5D6E-409C-BE32-E72D297353CC}">
              <c16:uniqueId val="{00000001-CE48-4E19-9496-5DF6664AFE5E}"/>
            </c:ext>
          </c:extLst>
        </c:ser>
        <c:ser>
          <c:idx val="1"/>
          <c:order val="1"/>
          <c:tx>
            <c:strRef>
              <c:f>'Figure(58)'!$E$6</c:f>
              <c:strCache>
                <c:ptCount val="1"/>
                <c:pt idx="0">
                  <c:v>No change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0433-4F1D-9687-4F2E9294CC4C}"/>
                </c:ext>
              </c:extLst>
            </c:dLbl>
            <c:dLbl>
              <c:idx val="2"/>
              <c:delete val="1"/>
              <c:extLst>
                <c:ext xmlns:c15="http://schemas.microsoft.com/office/drawing/2012/chart" uri="{CE6537A1-D6FC-4f65-9D91-7224C49458BB}"/>
                <c:ext xmlns:c16="http://schemas.microsoft.com/office/drawing/2014/chart" uri="{C3380CC4-5D6E-409C-BE32-E72D297353CC}">
                  <c16:uniqueId val="{00000002-0433-4F1D-9687-4F2E9294CC4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'Figure(58)'!$C$7:$C$13</c:f>
              <c:strCache>
                <c:ptCount val="7"/>
                <c:pt idx="0">
                  <c:v>Government Institution and SWF (4)</c:v>
                </c:pt>
                <c:pt idx="1">
                  <c:v>Insurance Company (13)</c:v>
                </c:pt>
                <c:pt idx="2">
                  <c:v>Funds of funds (8)</c:v>
                </c:pt>
                <c:pt idx="3">
                  <c:v>Foundation (4)</c:v>
                </c:pt>
                <c:pt idx="4">
                  <c:v>Family Office (5)</c:v>
                </c:pt>
                <c:pt idx="5">
                  <c:v>Pension Fund (39)</c:v>
                </c:pt>
                <c:pt idx="6">
                  <c:v>All investors (73)</c:v>
                </c:pt>
              </c:strCache>
            </c:strRef>
          </c:cat>
          <c:val>
            <c:numRef>
              <c:f>'Figure(58)'!$E$7:$E$13</c:f>
              <c:numCache>
                <c:formatCode>0%</c:formatCode>
                <c:ptCount val="7"/>
                <c:pt idx="0">
                  <c:v>0</c:v>
                </c:pt>
                <c:pt idx="1">
                  <c:v>0.31</c:v>
                </c:pt>
                <c:pt idx="2">
                  <c:v>0</c:v>
                </c:pt>
                <c:pt idx="3">
                  <c:v>0.25</c:v>
                </c:pt>
                <c:pt idx="4">
                  <c:v>0.2</c:v>
                </c:pt>
                <c:pt idx="5">
                  <c:v>0.30769230769230771</c:v>
                </c:pt>
                <c:pt idx="6">
                  <c:v>0.30136986301369861</c:v>
                </c:pt>
              </c:numCache>
            </c:numRef>
          </c:val>
          <c:extLst>
            <c:ext xmlns:c16="http://schemas.microsoft.com/office/drawing/2014/chart" uri="{C3380CC4-5D6E-409C-BE32-E72D297353CC}">
              <c16:uniqueId val="{00000002-CE48-4E19-9496-5DF6664AFE5E}"/>
            </c:ext>
          </c:extLst>
        </c:ser>
        <c:ser>
          <c:idx val="2"/>
          <c:order val="2"/>
          <c:tx>
            <c:strRef>
              <c:f>'Figure(58)'!$F$6</c:f>
              <c:strCache>
                <c:ptCount val="1"/>
                <c:pt idx="0">
                  <c:v>Decrease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CE48-4E19-9496-5DF6664AFE5E}"/>
                </c:ext>
              </c:extLst>
            </c:dLbl>
            <c:dLbl>
              <c:idx val="1"/>
              <c:delete val="1"/>
              <c:extLst>
                <c:ext xmlns:c15="http://schemas.microsoft.com/office/drawing/2012/chart" uri="{CE6537A1-D6FC-4f65-9D91-7224C49458BB}"/>
                <c:ext xmlns:c16="http://schemas.microsoft.com/office/drawing/2014/chart" uri="{C3380CC4-5D6E-409C-BE32-E72D297353CC}">
                  <c16:uniqueId val="{00000003-0433-4F1D-9687-4F2E9294CC4C}"/>
                </c:ext>
              </c:extLst>
            </c:dLbl>
            <c:dLbl>
              <c:idx val="2"/>
              <c:delete val="1"/>
              <c:extLst>
                <c:ext xmlns:c15="http://schemas.microsoft.com/office/drawing/2012/chart" uri="{CE6537A1-D6FC-4f65-9D91-7224C49458BB}"/>
                <c:ext xmlns:c16="http://schemas.microsoft.com/office/drawing/2014/chart" uri="{C3380CC4-5D6E-409C-BE32-E72D297353CC}">
                  <c16:uniqueId val="{00000001-0433-4F1D-9687-4F2E9294CC4C}"/>
                </c:ext>
              </c:extLst>
            </c:dLbl>
            <c:dLbl>
              <c:idx val="3"/>
              <c:delete val="1"/>
              <c:extLst>
                <c:ext xmlns:c15="http://schemas.microsoft.com/office/drawing/2012/chart" uri="{CE6537A1-D6FC-4f65-9D91-7224C49458BB}"/>
                <c:ext xmlns:c16="http://schemas.microsoft.com/office/drawing/2014/chart" uri="{C3380CC4-5D6E-409C-BE32-E72D297353CC}">
                  <c16:uniqueId val="{00000004-0433-4F1D-9687-4F2E9294CC4C}"/>
                </c:ext>
              </c:extLst>
            </c:dLbl>
            <c:dLbl>
              <c:idx val="8"/>
              <c:delete val="1"/>
              <c:extLst>
                <c:ext xmlns:c15="http://schemas.microsoft.com/office/drawing/2012/chart" uri="{CE6537A1-D6FC-4f65-9D91-7224C49458BB}"/>
                <c:ext xmlns:c16="http://schemas.microsoft.com/office/drawing/2014/chart" uri="{C3380CC4-5D6E-409C-BE32-E72D297353CC}">
                  <c16:uniqueId val="{00000004-CE48-4E19-9496-5DF6664AFE5E}"/>
                </c:ext>
              </c:extLst>
            </c:dLbl>
            <c:dLbl>
              <c:idx val="9"/>
              <c:delete val="1"/>
              <c:extLst>
                <c:ext xmlns:c15="http://schemas.microsoft.com/office/drawing/2012/chart" uri="{CE6537A1-D6FC-4f65-9D91-7224C49458BB}"/>
                <c:ext xmlns:c16="http://schemas.microsoft.com/office/drawing/2014/chart" uri="{C3380CC4-5D6E-409C-BE32-E72D297353CC}">
                  <c16:uniqueId val="{00000005-CE48-4E19-9496-5DF6664AFE5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'Figure(58)'!$C$7:$C$13</c:f>
              <c:strCache>
                <c:ptCount val="7"/>
                <c:pt idx="0">
                  <c:v>Government Institution and SWF (4)</c:v>
                </c:pt>
                <c:pt idx="1">
                  <c:v>Insurance Company (13)</c:v>
                </c:pt>
                <c:pt idx="2">
                  <c:v>Funds of funds (8)</c:v>
                </c:pt>
                <c:pt idx="3">
                  <c:v>Foundation (4)</c:v>
                </c:pt>
                <c:pt idx="4">
                  <c:v>Family Office (5)</c:v>
                </c:pt>
                <c:pt idx="5">
                  <c:v>Pension Fund (39)</c:v>
                </c:pt>
                <c:pt idx="6">
                  <c:v>All investors (73)</c:v>
                </c:pt>
              </c:strCache>
            </c:strRef>
          </c:cat>
          <c:val>
            <c:numRef>
              <c:f>'Figure(58)'!$F$7:$F$13</c:f>
              <c:numCache>
                <c:formatCode>0%</c:formatCode>
                <c:ptCount val="7"/>
                <c:pt idx="0">
                  <c:v>0</c:v>
                </c:pt>
                <c:pt idx="1">
                  <c:v>0</c:v>
                </c:pt>
                <c:pt idx="2">
                  <c:v>0</c:v>
                </c:pt>
                <c:pt idx="3">
                  <c:v>0</c:v>
                </c:pt>
                <c:pt idx="4">
                  <c:v>0.2</c:v>
                </c:pt>
                <c:pt idx="5">
                  <c:v>2.564102564102564E-2</c:v>
                </c:pt>
                <c:pt idx="6">
                  <c:v>2.7397260273972601E-2</c:v>
                </c:pt>
              </c:numCache>
            </c:numRef>
          </c:val>
          <c:extLst>
            <c:ext xmlns:c16="http://schemas.microsoft.com/office/drawing/2014/chart" uri="{C3380CC4-5D6E-409C-BE32-E72D297353CC}">
              <c16:uniqueId val="{00000006-CE48-4E19-9496-5DF6664AFE5E}"/>
            </c:ext>
          </c:extLst>
        </c:ser>
        <c:ser>
          <c:idx val="3"/>
          <c:order val="3"/>
          <c:tx>
            <c:strRef>
              <c:f>'Figure(58)'!$G$6</c:f>
              <c:strCache>
                <c:ptCount val="1"/>
                <c:pt idx="0">
                  <c:v>Do not invest in/not part of real estate portfolio</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'Figure(58)'!$C$7:$C$13</c:f>
              <c:strCache>
                <c:ptCount val="7"/>
                <c:pt idx="0">
                  <c:v>Government Institution and SWF (4)</c:v>
                </c:pt>
                <c:pt idx="1">
                  <c:v>Insurance Company (13)</c:v>
                </c:pt>
                <c:pt idx="2">
                  <c:v>Funds of funds (8)</c:v>
                </c:pt>
                <c:pt idx="3">
                  <c:v>Foundation (4)</c:v>
                </c:pt>
                <c:pt idx="4">
                  <c:v>Family Office (5)</c:v>
                </c:pt>
                <c:pt idx="5">
                  <c:v>Pension Fund (39)</c:v>
                </c:pt>
                <c:pt idx="6">
                  <c:v>All investors (73)</c:v>
                </c:pt>
              </c:strCache>
            </c:strRef>
          </c:cat>
          <c:val>
            <c:numRef>
              <c:f>'Figure(58)'!$G$7:$G$13</c:f>
              <c:numCache>
                <c:formatCode>0%</c:formatCode>
                <c:ptCount val="7"/>
                <c:pt idx="0">
                  <c:v>0.25</c:v>
                </c:pt>
                <c:pt idx="1">
                  <c:v>0.23</c:v>
                </c:pt>
                <c:pt idx="2">
                  <c:v>0.63</c:v>
                </c:pt>
                <c:pt idx="3">
                  <c:v>0.5</c:v>
                </c:pt>
                <c:pt idx="4">
                  <c:v>0.4</c:v>
                </c:pt>
                <c:pt idx="5">
                  <c:v>0.58974358974358976</c:v>
                </c:pt>
                <c:pt idx="6">
                  <c:v>0.47945205479452052</c:v>
                </c:pt>
              </c:numCache>
            </c:numRef>
          </c:val>
          <c:extLst>
            <c:ext xmlns:c16="http://schemas.microsoft.com/office/drawing/2014/chart" uri="{C3380CC4-5D6E-409C-BE32-E72D297353CC}">
              <c16:uniqueId val="{00000007-CE48-4E19-9496-5DF6664AFE5E}"/>
            </c:ext>
          </c:extLst>
        </c:ser>
        <c:dLbls>
          <c:showLegendKey val="0"/>
          <c:showVal val="0"/>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'Figure(59)'!$C$1:$D$1</c:f>
          <c:strCache>
            <c:ptCount val="2"/>
            <c:pt idx="0">
              <c:v>Figure(59)</c:v>
            </c:pt>
            <c:pt idx="1">
              <c:v>Expected changes in allocations to non-listed real estate debt by investor size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col"/>
        <c:grouping val="percentStacked"/>
        <c:varyColors val="0"/>
        <c:ser>
          <c:idx val="0"/>
          <c:order val="0"/>
          <c:tx>
            <c:strRef>
              <c:f>'Figure(59)'!$D$6</c:f>
              <c:strCache>
                <c:ptCount val="1"/>
                <c:pt idx="0">
                  <c:v>Increase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'Figure(59)'!$C$7:$C$11</c:f>
              <c:strCache>
                <c:ptCount val="5"/>
                <c:pt idx="0">
                  <c:v>Small (17)</c:v>
                </c:pt>
                <c:pt idx="1">
                  <c:v>Medium (24)</c:v>
                </c:pt>
                <c:pt idx="2">
                  <c:v>Large (12)</c:v>
                </c:pt>
                <c:pt idx="3">
                  <c:v>Very large (20)</c:v>
                </c:pt>
                <c:pt idx="4">
                  <c:v>All investors (73)</c:v>
                </c:pt>
              </c:strCache>
            </c:strRef>
          </c:cat>
          <c:val>
            <c:numRef>
              <c:f>'Figure(59)'!$D$7:$D$11</c:f>
              <c:numCache>
                <c:formatCode>0%</c:formatCode>
                <c:ptCount val="5"/>
                <c:pt idx="0">
                  <c:v>0.17647058823529413</c:v>
                </c:pt>
                <c:pt idx="1">
                  <c:v>8.3333333333333329E-2</c:v>
                </c:pt>
                <c:pt idx="2">
                  <c:v>0.16666666666666666</c:v>
                </c:pt>
                <c:pt idx="3">
                  <c:v>0.35</c:v>
                </c:pt>
                <c:pt idx="4">
                  <c:v>0.19178082191780821</c:v>
                </c:pt>
              </c:numCache>
            </c:numRef>
          </c:val>
          <c:extLst>
            <c:ext xmlns:c16="http://schemas.microsoft.com/office/drawing/2014/chart" uri="{C3380CC4-5D6E-409C-BE32-E72D297353CC}">
              <c16:uniqueId val="{00000001-8DA9-4A19-AAFB-6D8F81453E02}"/>
            </c:ext>
          </c:extLst>
        </c:ser>
        <c:ser>
          <c:idx val="1"/>
          <c:order val="1"/>
          <c:tx>
            <c:strRef>
              <c:f>'Figure(59)'!$E$6</c:f>
              <c:strCache>
                <c:ptCount val="1"/>
                <c:pt idx="0">
                  <c:v>No change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'Figure(59)'!$C$7:$C$11</c:f>
              <c:strCache>
                <c:ptCount val="5"/>
                <c:pt idx="0">
                  <c:v>Small (17)</c:v>
                </c:pt>
                <c:pt idx="1">
                  <c:v>Medium (24)</c:v>
                </c:pt>
                <c:pt idx="2">
                  <c:v>Large (12)</c:v>
                </c:pt>
                <c:pt idx="3">
                  <c:v>Very large (20)</c:v>
                </c:pt>
                <c:pt idx="4">
                  <c:v>All investors (73)</c:v>
                </c:pt>
              </c:strCache>
            </c:strRef>
          </c:cat>
          <c:val>
            <c:numRef>
              <c:f>'Figure(59)'!$E$7:$E$11</c:f>
              <c:numCache>
                <c:formatCode>0%</c:formatCode>
                <c:ptCount val="5"/>
                <c:pt idx="0">
                  <c:v>0.11764705882352941</c:v>
                </c:pt>
                <c:pt idx="1">
                  <c:v>0.25</c:v>
                </c:pt>
                <c:pt idx="2">
                  <c:v>0.33333333333333331</c:v>
                </c:pt>
                <c:pt idx="3">
                  <c:v>0.5</c:v>
                </c:pt>
                <c:pt idx="4">
                  <c:v>0.30136986301369861</c:v>
                </c:pt>
              </c:numCache>
            </c:numRef>
          </c:val>
          <c:extLst>
            <c:ext xmlns:c16="http://schemas.microsoft.com/office/drawing/2014/chart" uri="{C3380CC4-5D6E-409C-BE32-E72D297353CC}">
              <c16:uniqueId val="{00000002-8DA9-4A19-AAFB-6D8F81453E02}"/>
            </c:ext>
          </c:extLst>
        </c:ser>
        <c:ser>
          <c:idx val="2"/>
          <c:order val="2"/>
          <c:tx>
            <c:strRef>
              <c:f>'Figure(59)'!$F$6</c:f>
              <c:strCache>
                <c:ptCount val="1"/>
                <c:pt idx="0">
                  <c:v>Decrease</c:v>
                </c:pt>
              </c:strCache>
            </c:strRef>
          </c:tx>
          <c:spPr>
            <a:solidFill>
              <a:schemeClr val="accent3"/>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8D59-400A-955F-0A430E89053B}"/>
                </c:ext>
              </c:extLst>
            </c:dLbl>
            <c:dLbl>
              <c:idx val="3"/>
              <c:delete val="1"/>
              <c:extLst>
                <c:ext xmlns:c15="http://schemas.microsoft.com/office/drawing/2012/chart" uri="{CE6537A1-D6FC-4f65-9D91-7224C49458BB}"/>
                <c:ext xmlns:c16="http://schemas.microsoft.com/office/drawing/2014/chart" uri="{C3380CC4-5D6E-409C-BE32-E72D297353CC}">
                  <c16:uniqueId val="{00000002-8D59-400A-955F-0A430E8905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'Figure(59)'!$C$7:$C$11</c:f>
              <c:strCache>
                <c:ptCount val="5"/>
                <c:pt idx="0">
                  <c:v>Small (17)</c:v>
                </c:pt>
                <c:pt idx="1">
                  <c:v>Medium (24)</c:v>
                </c:pt>
                <c:pt idx="2">
                  <c:v>Large (12)</c:v>
                </c:pt>
                <c:pt idx="3">
                  <c:v>Very large (20)</c:v>
                </c:pt>
                <c:pt idx="4">
                  <c:v>All investors (73)</c:v>
                </c:pt>
              </c:strCache>
            </c:strRef>
          </c:cat>
          <c:val>
            <c:numRef>
              <c:f>'Figure(59)'!$F$7:$F$11</c:f>
              <c:numCache>
                <c:formatCode>0%</c:formatCode>
                <c:ptCount val="5"/>
                <c:pt idx="0">
                  <c:v>5.8823529411764705E-2</c:v>
                </c:pt>
                <c:pt idx="1">
                  <c:v>0</c:v>
                </c:pt>
                <c:pt idx="2">
                  <c:v>8.3333333333333329E-2</c:v>
                </c:pt>
                <c:pt idx="3">
                  <c:v>0</c:v>
                </c:pt>
                <c:pt idx="4">
                  <c:v>2.7397260273972601E-2</c:v>
                </c:pt>
              </c:numCache>
            </c:numRef>
          </c:val>
          <c:extLst>
            <c:ext xmlns:c16="http://schemas.microsoft.com/office/drawing/2014/chart" uri="{C3380CC4-5D6E-409C-BE32-E72D297353CC}">
              <c16:uniqueId val="{00000005-8DA9-4A19-AAFB-6D8F81453E02}"/>
            </c:ext>
          </c:extLst>
        </c:ser>
        <c:ser>
          <c:idx val="3"/>
          <c:order val="3"/>
          <c:tx>
            <c:strRef>
              <c:f>'Figure(59)'!$G$6</c:f>
              <c:strCache>
                <c:ptCount val="1"/>
                <c:pt idx="0">
                  <c:v>Do not invest in/not part of real estate portfolio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'Figure(59)'!$C$7:$C$11</c:f>
              <c:strCache>
                <c:ptCount val="5"/>
                <c:pt idx="0">
                  <c:v>Small (17)</c:v>
                </c:pt>
                <c:pt idx="1">
                  <c:v>Medium (24)</c:v>
                </c:pt>
                <c:pt idx="2">
                  <c:v>Large (12)</c:v>
                </c:pt>
                <c:pt idx="3">
                  <c:v>Very large (20)</c:v>
                </c:pt>
                <c:pt idx="4">
                  <c:v>All investors (73)</c:v>
                </c:pt>
              </c:strCache>
            </c:strRef>
          </c:cat>
          <c:val>
            <c:numRef>
              <c:f>'Figure(59)'!$G$7:$G$11</c:f>
              <c:numCache>
                <c:formatCode>0%</c:formatCode>
                <c:ptCount val="5"/>
                <c:pt idx="0">
                  <c:v>0.6470588235294118</c:v>
                </c:pt>
                <c:pt idx="1">
                  <c:v>0.66666666666666663</c:v>
                </c:pt>
                <c:pt idx="2">
                  <c:v>0.41666666666666669</c:v>
                </c:pt>
                <c:pt idx="3">
                  <c:v>0.15</c:v>
                </c:pt>
                <c:pt idx="4">
                  <c:v>0.47945205479452052</c:v>
                </c:pt>
              </c:numCache>
            </c:numRef>
          </c:val>
          <c:extLst>
            <c:ext xmlns:c16="http://schemas.microsoft.com/office/drawing/2014/chart" uri="{C3380CC4-5D6E-409C-BE32-E72D297353CC}">
              <c16:uniqueId val="{00000008-8DA9-4A19-AAFB-6D8F81453E02}"/>
            </c:ext>
          </c:extLst>
        </c:ser>
        <c:dLbls>
          <c:dLblPos val="ctr"/>
          <c:showLegendKey val="0"/>
          <c:showVal val="1"/>
          <c:showCatName val="0"/>
          <c:showSerName val="0"/>
          <c:showPercent val="0"/>
          <c:showBubbleSize val="0"/>
        </c:dLbls>
        <c:gapWidth val="75"/>
        <c:overlap val="100"/>
        <c:axId val="738801392"/>
        <c:axId val="738804344"/>
      </c:barChart>
      <c:catAx>
        <c:axId val="73880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738804344"/>
        <c:crosses val="autoZero"/>
        <c:auto val="1"/>
        <c:lblAlgn val="ctr"/>
        <c:lblOffset val="100"/>
        <c:noMultiLvlLbl val="0"/>
      </c:catAx>
      <c:valAx>
        <c:axId val="738804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8801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Figure(60)</a:t>
            </a:r>
            <a:r>
              <a:rPr lang="en-US" baseline="0">
                <a:latin typeface="+mj-lt"/>
              </a:rPr>
              <a:t> Preferred features for non-listed real estate fund investments by respondent type. Institutional investors</a:t>
            </a:r>
            <a:endParaRPr lang="en-US">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'Figure(60)'!$C$7:$C$16</c:f>
              <c:strCache>
                <c:ptCount val="10"/>
                <c:pt idx="0">
                  <c:v>Blind pool - Seeded pool</c:v>
                </c:pt>
                <c:pt idx="1">
                  <c:v>GAV up to EUR 500 mn (USD 600 mn) - GAV above EUR 500 mn (USD 600 mn)</c:v>
                </c:pt>
                <c:pt idx="2">
                  <c:v>Single country - Multi-country</c:v>
                </c:pt>
                <c:pt idx="3">
                  <c:v>Small pool of investors (2-6) - Large pool of investors (7 or more)</c:v>
                </c:pt>
                <c:pt idx="4">
                  <c:v>Single sector - Multi-sector</c:v>
                </c:pt>
                <c:pt idx="5">
                  <c:v>Similar investors by domicile - Dissimilar investors by domicile</c:v>
                </c:pt>
                <c:pt idx="6">
                  <c:v>Closed end - Open end</c:v>
                </c:pt>
                <c:pt idx="7">
                  <c:v>Similar investors by company type - Dissimilar investors by company type</c:v>
                </c:pt>
                <c:pt idx="8">
                  <c:v>Discretionary - Non-discretionary</c:v>
                </c:pt>
                <c:pt idx="9">
                  <c:v>Regulated - Non-regulated</c:v>
                </c:pt>
              </c:strCache>
            </c:strRef>
          </c:cat>
          <c:val>
            <c:numRef>
              <c:f>'Figure(60)'!$D$7:$D$16</c:f>
              <c:numCache>
                <c:formatCode>0</c:formatCode>
                <c:ptCount val="10"/>
                <c:pt idx="0">
                  <c:v>8</c:v>
                </c:pt>
                <c:pt idx="1">
                  <c:v>9</c:v>
                </c:pt>
                <c:pt idx="2">
                  <c:v>17</c:v>
                </c:pt>
                <c:pt idx="3">
                  <c:v>16</c:v>
                </c:pt>
                <c:pt idx="4">
                  <c:v>21</c:v>
                </c:pt>
                <c:pt idx="5">
                  <c:v>19</c:v>
                </c:pt>
                <c:pt idx="6">
                  <c:v>22</c:v>
                </c:pt>
                <c:pt idx="7">
                  <c:v>29</c:v>
                </c:pt>
                <c:pt idx="8">
                  <c:v>31</c:v>
                </c:pt>
                <c:pt idx="9">
                  <c:v>34</c:v>
                </c:pt>
              </c:numCache>
            </c:numRef>
          </c:val>
          <c:extLst>
            <c:ext xmlns:c16="http://schemas.microsoft.com/office/drawing/2014/chart" uri="{C3380CC4-5D6E-409C-BE32-E72D297353CC}">
              <c16:uniqueId val="{00000000-7706-4EBB-AE42-9F09096768AC}"/>
            </c:ext>
          </c:extLst>
        </c:ser>
        <c:ser>
          <c:idx val="1"/>
          <c:order val="1"/>
          <c:spPr>
            <a:solidFill>
              <a:schemeClr val="accent2"/>
            </a:solidFill>
            <a:ln>
              <a:noFill/>
            </a:ln>
            <a:effectLst/>
          </c:spPr>
          <c:invertIfNegative val="0"/>
          <c:cat>
            <c:strRef>
              <c:f>'Figure(60)'!$C$7:$C$16</c:f>
              <c:strCache>
                <c:ptCount val="10"/>
                <c:pt idx="0">
                  <c:v>Blind pool - Seeded pool</c:v>
                </c:pt>
                <c:pt idx="1">
                  <c:v>GAV up to EUR 500 mn (USD 600 mn) - GAV above EUR 500 mn (USD 600 mn)</c:v>
                </c:pt>
                <c:pt idx="2">
                  <c:v>Single country - Multi-country</c:v>
                </c:pt>
                <c:pt idx="3">
                  <c:v>Small pool of investors (2-6) - Large pool of investors (7 or more)</c:v>
                </c:pt>
                <c:pt idx="4">
                  <c:v>Single sector - Multi-sector</c:v>
                </c:pt>
                <c:pt idx="5">
                  <c:v>Similar investors by domicile - Dissimilar investors by domicile</c:v>
                </c:pt>
                <c:pt idx="6">
                  <c:v>Closed end - Open end</c:v>
                </c:pt>
                <c:pt idx="7">
                  <c:v>Similar investors by company type - Dissimilar investors by company type</c:v>
                </c:pt>
                <c:pt idx="8">
                  <c:v>Discretionary - Non-discretionary</c:v>
                </c:pt>
                <c:pt idx="9">
                  <c:v>Regulated - Non-regulated</c:v>
                </c:pt>
              </c:strCache>
            </c:strRef>
          </c:cat>
          <c:val>
            <c:numRef>
              <c:f>'Figure(60)'!$E$7:$E$16</c:f>
              <c:numCache>
                <c:formatCode>0</c:formatCode>
                <c:ptCount val="10"/>
                <c:pt idx="0">
                  <c:v>37</c:v>
                </c:pt>
                <c:pt idx="1">
                  <c:v>37</c:v>
                </c:pt>
                <c:pt idx="2">
                  <c:v>36</c:v>
                </c:pt>
                <c:pt idx="3">
                  <c:v>30</c:v>
                </c:pt>
                <c:pt idx="4">
                  <c:v>29</c:v>
                </c:pt>
                <c:pt idx="5">
                  <c:v>22</c:v>
                </c:pt>
                <c:pt idx="6">
                  <c:v>24</c:v>
                </c:pt>
                <c:pt idx="7">
                  <c:v>14</c:v>
                </c:pt>
                <c:pt idx="8">
                  <c:v>13</c:v>
                </c:pt>
                <c:pt idx="9">
                  <c:v>8</c:v>
                </c:pt>
              </c:numCache>
            </c:numRef>
          </c:val>
          <c:extLst>
            <c:ext xmlns:c16="http://schemas.microsoft.com/office/drawing/2014/chart" uri="{C3380CC4-5D6E-409C-BE32-E72D297353CC}">
              <c16:uniqueId val="{00000001-7706-4EBB-AE42-9F09096768AC}"/>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'Figure(6)'!$C$1:$D$1</c:f>
          <c:strCache>
            <c:ptCount val="2"/>
            <c:pt idx="0">
              <c:v>Figure(6)</c:v>
            </c:pt>
            <c:pt idx="1">
              <c:v>ESG characteristics of a non-listed fund considered before investing</c:v>
            </c:pt>
          </c:strCache>
        </c:strRef>
      </c:tx>
      <c:layout>
        <c:manualLayout>
          <c:xMode val="edge"/>
          <c:yMode val="edge"/>
          <c:x val="0.12366707052796001"/>
          <c:y val="1.70299423038070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48270315694385363"/>
          <c:y val="0.23872671631988598"/>
          <c:w val="0.89680719941412657"/>
          <c:h val="0.63289791510596105"/>
        </c:manualLayout>
      </c:layout>
      <c:barChart>
        <c:barDir val="bar"/>
        <c:grouping val="percentStacked"/>
        <c:varyColors val="0"/>
        <c:ser>
          <c:idx val="0"/>
          <c:order val="0"/>
          <c:tx>
            <c:strRef>
              <c:f>'Figure(6)'!$D$6</c:f>
              <c:strCache>
                <c:ptCount val="1"/>
                <c:pt idx="0">
                  <c:v>Yes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'Figure(6)'!$C$7:$C$9</c:f>
              <c:strCache>
                <c:ptCount val="3"/>
                <c:pt idx="0">
                  <c:v>Committed on becoming Net Zero Carbon (71)</c:v>
                </c:pt>
                <c:pt idx="1">
                  <c:v>Promoting environmentally and socially responsible investments or targeting bespoke sustainable investments (72)</c:v>
                </c:pt>
                <c:pt idx="2">
                  <c:v>Having an established diversity, equity, and inclusion (DEI) programme (71)</c:v>
                </c:pt>
              </c:strCache>
            </c:strRef>
          </c:cat>
          <c:val>
            <c:numRef>
              <c:f>'Figure(6)'!$D$7:$D$9</c:f>
              <c:numCache>
                <c:formatCode>0%</c:formatCode>
                <c:ptCount val="3"/>
                <c:pt idx="0">
                  <c:v>0.676056338028169</c:v>
                </c:pt>
                <c:pt idx="1">
                  <c:v>0.87323943661971826</c:v>
                </c:pt>
                <c:pt idx="2">
                  <c:v>0.6619718309859155</c:v>
                </c:pt>
              </c:numCache>
            </c:numRef>
          </c:val>
          <c:extLst>
            <c:ext xmlns:c16="http://schemas.microsoft.com/office/drawing/2014/chart" uri="{C3380CC4-5D6E-409C-BE32-E72D297353CC}">
              <c16:uniqueId val="{00000005-686E-41FE-8E25-BF8CA4A4DF3E}"/>
            </c:ext>
          </c:extLst>
        </c:ser>
        <c:ser>
          <c:idx val="1"/>
          <c:order val="1"/>
          <c:tx>
            <c:strRef>
              <c:f>'Figure(6)'!$E$6</c:f>
              <c:strCache>
                <c:ptCount val="1"/>
                <c:pt idx="0">
                  <c:v>No</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'Figure(6)'!$C$7:$C$9</c:f>
              <c:strCache>
                <c:ptCount val="3"/>
                <c:pt idx="0">
                  <c:v>Committed on becoming Net Zero Carbon (71)</c:v>
                </c:pt>
                <c:pt idx="1">
                  <c:v>Promoting environmentally and socially responsible investments or targeting bespoke sustainable investments (72)</c:v>
                </c:pt>
                <c:pt idx="2">
                  <c:v>Having an established diversity, equity, and inclusion (DEI) programme (71)</c:v>
                </c:pt>
              </c:strCache>
            </c:strRef>
          </c:cat>
          <c:val>
            <c:numRef>
              <c:f>'Figure(6)'!$E$7:$E$9</c:f>
              <c:numCache>
                <c:formatCode>0%</c:formatCode>
                <c:ptCount val="3"/>
                <c:pt idx="0">
                  <c:v>0.323943661971831</c:v>
                </c:pt>
                <c:pt idx="1">
                  <c:v>0.14084507042253522</c:v>
                </c:pt>
                <c:pt idx="2">
                  <c:v>0.3380281690140845</c:v>
                </c:pt>
              </c:numCache>
            </c:numRef>
          </c:val>
          <c:extLst>
            <c:ext xmlns:c16="http://schemas.microsoft.com/office/drawing/2014/chart" uri="{C3380CC4-5D6E-409C-BE32-E72D297353CC}">
              <c16:uniqueId val="{00000006-686E-41FE-8E25-BF8CA4A4DF3E}"/>
            </c:ext>
          </c:extLst>
        </c:ser>
        <c:dLbls>
          <c:showLegendKey val="0"/>
          <c:showVal val="0"/>
          <c:showCatName val="0"/>
          <c:showSerName val="0"/>
          <c:showPercent val="0"/>
          <c:showBubbleSize val="0"/>
        </c:dLbls>
        <c:gapWidth val="150"/>
        <c:overlap val="100"/>
        <c:axId val="1770614320"/>
        <c:axId val="1936339088"/>
      </c:barChart>
      <c:catAx>
        <c:axId val="177061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936339088"/>
        <c:crosses val="autoZero"/>
        <c:auto val="1"/>
        <c:lblAlgn val="ctr"/>
        <c:lblOffset val="100"/>
        <c:noMultiLvlLbl val="0"/>
      </c:catAx>
      <c:valAx>
        <c:axId val="1936339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614320"/>
        <c:crosses val="autoZero"/>
        <c:crossBetween val="between"/>
      </c:valAx>
      <c:spPr>
        <a:noFill/>
        <a:ln>
          <a:noFill/>
        </a:ln>
        <a:effectLst/>
      </c:spPr>
    </c:plotArea>
    <c:legend>
      <c:legendPos val="b"/>
      <c:layout>
        <c:manualLayout>
          <c:xMode val="edge"/>
          <c:yMode val="edge"/>
          <c:x val="0.44953202426504957"/>
          <c:y val="0.17973020676725746"/>
          <c:w val="0.10093595146990091"/>
          <c:h val="4.6401622965251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a:t>
            </a:r>
            <a:r>
              <a:rPr lang="en-US" baseline="0">
                <a:latin typeface="+mj-lt"/>
              </a:rPr>
              <a:t>(60) Preferred features for non-listed real estate fund investments by respondent type. Funds of funds</a:t>
            </a:r>
            <a:endParaRPr lang="en-US">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'Figure(60)'!$I$7:$I$16</c:f>
              <c:strCache>
                <c:ptCount val="10"/>
                <c:pt idx="0">
                  <c:v>Blind pool - Seeded pool</c:v>
                </c:pt>
                <c:pt idx="1">
                  <c:v>GAV up to EUR 500 mn (USD 600 mn) - GAV above EUR 500 mn (USD 600 mn)</c:v>
                </c:pt>
                <c:pt idx="2">
                  <c:v>Single country - Multi-country</c:v>
                </c:pt>
                <c:pt idx="3">
                  <c:v>Small pool of investors (2-6) - Large pool of investors (7 or more)</c:v>
                </c:pt>
                <c:pt idx="4">
                  <c:v>Single sector - Multi-sector</c:v>
                </c:pt>
                <c:pt idx="5">
                  <c:v>Similar investors by domicile - Dissimilar investors by domicile</c:v>
                </c:pt>
                <c:pt idx="6">
                  <c:v>Closed end - Open end</c:v>
                </c:pt>
                <c:pt idx="7">
                  <c:v>Similar investors by company type - Dissimilar investors by company type</c:v>
                </c:pt>
                <c:pt idx="8">
                  <c:v>Discretionary - Non-discretionary</c:v>
                </c:pt>
                <c:pt idx="9">
                  <c:v>Regulated - Non-regulated</c:v>
                </c:pt>
              </c:strCache>
            </c:strRef>
          </c:cat>
          <c:val>
            <c:numRef>
              <c:f>'Figure(60)'!$J$7:$J$16</c:f>
              <c:numCache>
                <c:formatCode>General</c:formatCode>
                <c:ptCount val="10"/>
                <c:pt idx="0">
                  <c:v>2</c:v>
                </c:pt>
                <c:pt idx="1">
                  <c:v>2</c:v>
                </c:pt>
                <c:pt idx="2">
                  <c:v>4</c:v>
                </c:pt>
                <c:pt idx="3">
                  <c:v>2</c:v>
                </c:pt>
                <c:pt idx="4">
                  <c:v>5</c:v>
                </c:pt>
                <c:pt idx="5">
                  <c:v>5</c:v>
                </c:pt>
                <c:pt idx="6">
                  <c:v>1</c:v>
                </c:pt>
                <c:pt idx="7">
                  <c:v>5</c:v>
                </c:pt>
                <c:pt idx="8">
                  <c:v>5</c:v>
                </c:pt>
                <c:pt idx="9">
                  <c:v>6</c:v>
                </c:pt>
              </c:numCache>
            </c:numRef>
          </c:val>
          <c:extLst>
            <c:ext xmlns:c16="http://schemas.microsoft.com/office/drawing/2014/chart" uri="{C3380CC4-5D6E-409C-BE32-E72D297353CC}">
              <c16:uniqueId val="{00000000-755A-4452-A489-FE87F6B08740}"/>
            </c:ext>
          </c:extLst>
        </c:ser>
        <c:ser>
          <c:idx val="1"/>
          <c:order val="1"/>
          <c:spPr>
            <a:solidFill>
              <a:schemeClr val="accent2"/>
            </a:solidFill>
            <a:ln>
              <a:noFill/>
            </a:ln>
            <a:effectLst/>
          </c:spPr>
          <c:invertIfNegative val="0"/>
          <c:cat>
            <c:strRef>
              <c:f>'Figure(60)'!$I$7:$I$16</c:f>
              <c:strCache>
                <c:ptCount val="10"/>
                <c:pt idx="0">
                  <c:v>Blind pool - Seeded pool</c:v>
                </c:pt>
                <c:pt idx="1">
                  <c:v>GAV up to EUR 500 mn (USD 600 mn) - GAV above EUR 500 mn (USD 600 mn)</c:v>
                </c:pt>
                <c:pt idx="2">
                  <c:v>Single country - Multi-country</c:v>
                </c:pt>
                <c:pt idx="3">
                  <c:v>Small pool of investors (2-6) - Large pool of investors (7 or more)</c:v>
                </c:pt>
                <c:pt idx="4">
                  <c:v>Single sector - Multi-sector</c:v>
                </c:pt>
                <c:pt idx="5">
                  <c:v>Similar investors by domicile - Dissimilar investors by domicile</c:v>
                </c:pt>
                <c:pt idx="6">
                  <c:v>Closed end - Open end</c:v>
                </c:pt>
                <c:pt idx="7">
                  <c:v>Similar investors by company type - Dissimilar investors by company type</c:v>
                </c:pt>
                <c:pt idx="8">
                  <c:v>Discretionary - Non-discretionary</c:v>
                </c:pt>
                <c:pt idx="9">
                  <c:v>Regulated - Non-regulated</c:v>
                </c:pt>
              </c:strCache>
            </c:strRef>
          </c:cat>
          <c:val>
            <c:numRef>
              <c:f>'Figure(60)'!$K$7:$K$16</c:f>
              <c:numCache>
                <c:formatCode>General</c:formatCode>
                <c:ptCount val="10"/>
                <c:pt idx="0">
                  <c:v>5</c:v>
                </c:pt>
                <c:pt idx="1">
                  <c:v>6</c:v>
                </c:pt>
                <c:pt idx="2">
                  <c:v>4</c:v>
                </c:pt>
                <c:pt idx="3">
                  <c:v>6</c:v>
                </c:pt>
                <c:pt idx="4">
                  <c:v>3</c:v>
                </c:pt>
                <c:pt idx="5">
                  <c:v>3</c:v>
                </c:pt>
                <c:pt idx="6">
                  <c:v>7</c:v>
                </c:pt>
                <c:pt idx="7">
                  <c:v>3</c:v>
                </c:pt>
                <c:pt idx="8">
                  <c:v>3</c:v>
                </c:pt>
                <c:pt idx="9">
                  <c:v>2</c:v>
                </c:pt>
              </c:numCache>
            </c:numRef>
          </c:val>
          <c:extLst>
            <c:ext xmlns:c16="http://schemas.microsoft.com/office/drawing/2014/chart" uri="{C3380CC4-5D6E-409C-BE32-E72D297353CC}">
              <c16:uniqueId val="{00000001-755A-4452-A489-FE87F6B08740}"/>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Figure(61)</a:t>
            </a:r>
            <a:r>
              <a:rPr lang="en-US" baseline="0">
                <a:latin typeface="+mj-lt"/>
              </a:rPr>
              <a:t> Preferred features for non-listed real estate fund investments by investor domicile. Asia Pacific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'Figure(61)'!$C$7:$C$16</c:f>
              <c:strCache>
                <c:ptCount val="10"/>
                <c:pt idx="0">
                  <c:v>Blind pool - Seeded pool</c:v>
                </c:pt>
                <c:pt idx="1">
                  <c:v>GAV up to EUR 500 mn (USD 600 mn) - GAV above EUR 500 mn (USD 600 mn)</c:v>
                </c:pt>
                <c:pt idx="2">
                  <c:v>Small pool of investors (2-6) - Large pool of investors (7 or more)</c:v>
                </c:pt>
                <c:pt idx="3">
                  <c:v>Similar investors by domicile - Dissimilar investors by domicile</c:v>
                </c:pt>
                <c:pt idx="4">
                  <c:v>Single country - Multi-country</c:v>
                </c:pt>
                <c:pt idx="5">
                  <c:v>Closed end - Open end</c:v>
                </c:pt>
                <c:pt idx="6">
                  <c:v>Single sector - Multi-sector</c:v>
                </c:pt>
                <c:pt idx="7">
                  <c:v>Similar investors by company type - Dissimilar investors by company type</c:v>
                </c:pt>
                <c:pt idx="8">
                  <c:v>Discretionary - Non-discretionary</c:v>
                </c:pt>
                <c:pt idx="9">
                  <c:v>Regulated - Non-regulated</c:v>
                </c:pt>
              </c:strCache>
            </c:strRef>
          </c:cat>
          <c:val>
            <c:numRef>
              <c:f>'Figure(61)'!$D$7:$D$16</c:f>
              <c:numCache>
                <c:formatCode>0</c:formatCode>
                <c:ptCount val="10"/>
                <c:pt idx="0">
                  <c:v>1</c:v>
                </c:pt>
                <c:pt idx="1">
                  <c:v>1</c:v>
                </c:pt>
                <c:pt idx="2">
                  <c:v>3</c:v>
                </c:pt>
                <c:pt idx="3">
                  <c:v>5</c:v>
                </c:pt>
                <c:pt idx="4">
                  <c:v>2</c:v>
                </c:pt>
                <c:pt idx="5">
                  <c:v>4</c:v>
                </c:pt>
                <c:pt idx="6">
                  <c:v>2</c:v>
                </c:pt>
                <c:pt idx="7">
                  <c:v>5</c:v>
                </c:pt>
                <c:pt idx="8">
                  <c:v>3</c:v>
                </c:pt>
                <c:pt idx="9">
                  <c:v>4</c:v>
                </c:pt>
              </c:numCache>
            </c:numRef>
          </c:val>
          <c:extLst>
            <c:ext xmlns:c16="http://schemas.microsoft.com/office/drawing/2014/chart" uri="{C3380CC4-5D6E-409C-BE32-E72D297353CC}">
              <c16:uniqueId val="{00000000-14F1-42F3-BD8C-E3794B0222FB}"/>
            </c:ext>
          </c:extLst>
        </c:ser>
        <c:ser>
          <c:idx val="1"/>
          <c:order val="1"/>
          <c:spPr>
            <a:solidFill>
              <a:schemeClr val="accent2"/>
            </a:solidFill>
            <a:ln>
              <a:noFill/>
            </a:ln>
            <a:effectLst/>
          </c:spPr>
          <c:invertIfNegative val="0"/>
          <c:cat>
            <c:strRef>
              <c:f>'Figure(61)'!$C$7:$C$16</c:f>
              <c:strCache>
                <c:ptCount val="10"/>
                <c:pt idx="0">
                  <c:v>Blind pool - Seeded pool</c:v>
                </c:pt>
                <c:pt idx="1">
                  <c:v>GAV up to EUR 500 mn (USD 600 mn) - GAV above EUR 500 mn (USD 600 mn)</c:v>
                </c:pt>
                <c:pt idx="2">
                  <c:v>Small pool of investors (2-6) - Large pool of investors (7 or more)</c:v>
                </c:pt>
                <c:pt idx="3">
                  <c:v>Similar investors by domicile - Dissimilar investors by domicile</c:v>
                </c:pt>
                <c:pt idx="4">
                  <c:v>Single country - Multi-country</c:v>
                </c:pt>
                <c:pt idx="5">
                  <c:v>Closed end - Open end</c:v>
                </c:pt>
                <c:pt idx="6">
                  <c:v>Single sector - Multi-sector</c:v>
                </c:pt>
                <c:pt idx="7">
                  <c:v>Similar investors by company type - Dissimilar investors by company type</c:v>
                </c:pt>
                <c:pt idx="8">
                  <c:v>Discretionary - Non-discretionary</c:v>
                </c:pt>
                <c:pt idx="9">
                  <c:v>Regulated - Non-regulated</c:v>
                </c:pt>
              </c:strCache>
            </c:strRef>
          </c:cat>
          <c:val>
            <c:numRef>
              <c:f>'Figure(61)'!$E$7:$E$16</c:f>
              <c:numCache>
                <c:formatCode>0</c:formatCode>
                <c:ptCount val="10"/>
                <c:pt idx="0">
                  <c:v>4</c:v>
                </c:pt>
                <c:pt idx="1">
                  <c:v>4</c:v>
                </c:pt>
                <c:pt idx="2">
                  <c:v>3</c:v>
                </c:pt>
                <c:pt idx="3">
                  <c:v>0</c:v>
                </c:pt>
                <c:pt idx="4">
                  <c:v>6</c:v>
                </c:pt>
                <c:pt idx="5">
                  <c:v>2</c:v>
                </c:pt>
                <c:pt idx="6">
                  <c:v>4</c:v>
                </c:pt>
                <c:pt idx="7">
                  <c:v>0</c:v>
                </c:pt>
                <c:pt idx="8">
                  <c:v>1</c:v>
                </c:pt>
                <c:pt idx="9">
                  <c:v>0</c:v>
                </c:pt>
              </c:numCache>
            </c:numRef>
          </c:val>
          <c:extLst>
            <c:ext xmlns:c16="http://schemas.microsoft.com/office/drawing/2014/chart" uri="{C3380CC4-5D6E-409C-BE32-E72D297353CC}">
              <c16:uniqueId val="{00000001-14F1-42F3-BD8C-E3794B0222FB}"/>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Figure(61)</a:t>
            </a:r>
            <a:r>
              <a:rPr lang="en-US" baseline="0">
                <a:latin typeface="+mj-lt"/>
              </a:rPr>
              <a:t> Preferred features for non-listed real estate fund investments by investor domicile. Europe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'Figure(61)'!$H$7:$H$16</c:f>
              <c:strCache>
                <c:ptCount val="10"/>
                <c:pt idx="0">
                  <c:v>Blind pool - Seeded pool</c:v>
                </c:pt>
                <c:pt idx="1">
                  <c:v>GAV up to EUR 500 mn (USD 600 mn) - GAV above EUR 500 mn (USD 600 mn)</c:v>
                </c:pt>
                <c:pt idx="2">
                  <c:v>Small pool of investors (2-6) - Large pool of investors (7 or more)</c:v>
                </c:pt>
                <c:pt idx="3">
                  <c:v>Similar investors by domicile - Dissimilar investors by domicile</c:v>
                </c:pt>
                <c:pt idx="4">
                  <c:v>Single country - Multi-country</c:v>
                </c:pt>
                <c:pt idx="5">
                  <c:v>Closed end - Open end</c:v>
                </c:pt>
                <c:pt idx="6">
                  <c:v>Single sector - Multi-sector</c:v>
                </c:pt>
                <c:pt idx="7">
                  <c:v>Similar investors by company type - Dissimilar investors by company type</c:v>
                </c:pt>
                <c:pt idx="8">
                  <c:v>Discretionary - Non-discretionary</c:v>
                </c:pt>
                <c:pt idx="9">
                  <c:v>Regulated - Non-regulated</c:v>
                </c:pt>
              </c:strCache>
            </c:strRef>
          </c:cat>
          <c:val>
            <c:numRef>
              <c:f>'Figure(61)'!$I$7:$I$16</c:f>
              <c:numCache>
                <c:formatCode>0</c:formatCode>
                <c:ptCount val="10"/>
                <c:pt idx="0">
                  <c:v>6</c:v>
                </c:pt>
                <c:pt idx="1">
                  <c:v>6</c:v>
                </c:pt>
                <c:pt idx="2">
                  <c:v>9</c:v>
                </c:pt>
                <c:pt idx="3">
                  <c:v>9</c:v>
                </c:pt>
                <c:pt idx="4">
                  <c:v>12</c:v>
                </c:pt>
                <c:pt idx="5">
                  <c:v>14</c:v>
                </c:pt>
                <c:pt idx="6">
                  <c:v>15</c:v>
                </c:pt>
                <c:pt idx="7">
                  <c:v>18</c:v>
                </c:pt>
                <c:pt idx="8">
                  <c:v>22</c:v>
                </c:pt>
                <c:pt idx="9">
                  <c:v>26</c:v>
                </c:pt>
              </c:numCache>
            </c:numRef>
          </c:val>
          <c:extLst>
            <c:ext xmlns:c16="http://schemas.microsoft.com/office/drawing/2014/chart" uri="{C3380CC4-5D6E-409C-BE32-E72D297353CC}">
              <c16:uniqueId val="{00000000-8AFF-43FC-9F58-E260C1B77758}"/>
            </c:ext>
          </c:extLst>
        </c:ser>
        <c:ser>
          <c:idx val="1"/>
          <c:order val="1"/>
          <c:spPr>
            <a:solidFill>
              <a:schemeClr val="accent2"/>
            </a:solidFill>
            <a:ln>
              <a:noFill/>
            </a:ln>
            <a:effectLst/>
          </c:spPr>
          <c:invertIfNegative val="0"/>
          <c:cat>
            <c:strRef>
              <c:f>'Figure(61)'!$H$7:$H$16</c:f>
              <c:strCache>
                <c:ptCount val="10"/>
                <c:pt idx="0">
                  <c:v>Blind pool - Seeded pool</c:v>
                </c:pt>
                <c:pt idx="1">
                  <c:v>GAV up to EUR 500 mn (USD 600 mn) - GAV above EUR 500 mn (USD 600 mn)</c:v>
                </c:pt>
                <c:pt idx="2">
                  <c:v>Small pool of investors (2-6) - Large pool of investors (7 or more)</c:v>
                </c:pt>
                <c:pt idx="3">
                  <c:v>Similar investors by domicile - Dissimilar investors by domicile</c:v>
                </c:pt>
                <c:pt idx="4">
                  <c:v>Single country - Multi-country</c:v>
                </c:pt>
                <c:pt idx="5">
                  <c:v>Closed end - Open end</c:v>
                </c:pt>
                <c:pt idx="6">
                  <c:v>Single sector - Multi-sector</c:v>
                </c:pt>
                <c:pt idx="7">
                  <c:v>Similar investors by company type - Dissimilar investors by company type</c:v>
                </c:pt>
                <c:pt idx="8">
                  <c:v>Discretionary - Non-discretionary</c:v>
                </c:pt>
                <c:pt idx="9">
                  <c:v>Regulated - Non-regulated</c:v>
                </c:pt>
              </c:strCache>
            </c:strRef>
          </c:cat>
          <c:val>
            <c:numRef>
              <c:f>'Figure(61)'!$J$7:$J$16</c:f>
              <c:numCache>
                <c:formatCode>0</c:formatCode>
                <c:ptCount val="10"/>
                <c:pt idx="0">
                  <c:v>27</c:v>
                </c:pt>
                <c:pt idx="1">
                  <c:v>26</c:v>
                </c:pt>
                <c:pt idx="2">
                  <c:v>23</c:v>
                </c:pt>
                <c:pt idx="3">
                  <c:v>21</c:v>
                </c:pt>
                <c:pt idx="4">
                  <c:v>22</c:v>
                </c:pt>
                <c:pt idx="5">
                  <c:v>17</c:v>
                </c:pt>
                <c:pt idx="6">
                  <c:v>18</c:v>
                </c:pt>
                <c:pt idx="7">
                  <c:v>13</c:v>
                </c:pt>
                <c:pt idx="8">
                  <c:v>11</c:v>
                </c:pt>
                <c:pt idx="9">
                  <c:v>6</c:v>
                </c:pt>
              </c:numCache>
            </c:numRef>
          </c:val>
          <c:extLst>
            <c:ext xmlns:c16="http://schemas.microsoft.com/office/drawing/2014/chart" uri="{C3380CC4-5D6E-409C-BE32-E72D297353CC}">
              <c16:uniqueId val="{00000001-8AFF-43FC-9F58-E260C1B77758}"/>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Figure(61)</a:t>
            </a:r>
            <a:r>
              <a:rPr lang="en-US" baseline="0">
                <a:latin typeface="+mj-lt"/>
              </a:rPr>
              <a:t> Preferred features for non-listed real estate fund investments by investor domicile. North America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'Figure(61)'!$M$7:$M$16</c:f>
              <c:strCache>
                <c:ptCount val="10"/>
                <c:pt idx="0">
                  <c:v>Blind pool - Seeded pool</c:v>
                </c:pt>
                <c:pt idx="1">
                  <c:v>GAV up to EUR 500 mn (USD 600 mn) - GAV above EUR 500 mn (USD 600 mn)</c:v>
                </c:pt>
                <c:pt idx="2">
                  <c:v>Small pool of investors (2-6) - Large pool of investors (7 or more)</c:v>
                </c:pt>
                <c:pt idx="3">
                  <c:v>Similar investors by domicile - Dissimilar investors by domicile</c:v>
                </c:pt>
                <c:pt idx="4">
                  <c:v>Single country - Multi-country</c:v>
                </c:pt>
                <c:pt idx="5">
                  <c:v>Closed end - Open end</c:v>
                </c:pt>
                <c:pt idx="6">
                  <c:v>Single sector - Multi-sector</c:v>
                </c:pt>
                <c:pt idx="7">
                  <c:v>Similar investors by company type - Dissimilar investors by company type</c:v>
                </c:pt>
                <c:pt idx="8">
                  <c:v>Discretionary - Non-discretionary</c:v>
                </c:pt>
                <c:pt idx="9">
                  <c:v>Regulated - Non-regulated</c:v>
                </c:pt>
              </c:strCache>
            </c:strRef>
          </c:cat>
          <c:val>
            <c:numRef>
              <c:f>'Figure(61)'!$N$7:$N$16</c:f>
              <c:numCache>
                <c:formatCode>General</c:formatCode>
                <c:ptCount val="10"/>
                <c:pt idx="0">
                  <c:v>1</c:v>
                </c:pt>
                <c:pt idx="1">
                  <c:v>2</c:v>
                </c:pt>
                <c:pt idx="2">
                  <c:v>4</c:v>
                </c:pt>
                <c:pt idx="3">
                  <c:v>5</c:v>
                </c:pt>
                <c:pt idx="4">
                  <c:v>3</c:v>
                </c:pt>
                <c:pt idx="5">
                  <c:v>4</c:v>
                </c:pt>
                <c:pt idx="6">
                  <c:v>4</c:v>
                </c:pt>
                <c:pt idx="7">
                  <c:v>6</c:v>
                </c:pt>
                <c:pt idx="8">
                  <c:v>6</c:v>
                </c:pt>
                <c:pt idx="9">
                  <c:v>4</c:v>
                </c:pt>
              </c:numCache>
            </c:numRef>
          </c:val>
          <c:extLst>
            <c:ext xmlns:c16="http://schemas.microsoft.com/office/drawing/2014/chart" uri="{C3380CC4-5D6E-409C-BE32-E72D297353CC}">
              <c16:uniqueId val="{00000000-0150-4358-9FB0-107FA9ECE415}"/>
            </c:ext>
          </c:extLst>
        </c:ser>
        <c:ser>
          <c:idx val="1"/>
          <c:order val="1"/>
          <c:spPr>
            <a:solidFill>
              <a:schemeClr val="accent2"/>
            </a:solidFill>
            <a:ln>
              <a:noFill/>
            </a:ln>
            <a:effectLst/>
          </c:spPr>
          <c:invertIfNegative val="0"/>
          <c:cat>
            <c:strRef>
              <c:f>'Figure(61)'!$M$7:$M$16</c:f>
              <c:strCache>
                <c:ptCount val="10"/>
                <c:pt idx="0">
                  <c:v>Blind pool - Seeded pool</c:v>
                </c:pt>
                <c:pt idx="1">
                  <c:v>GAV up to EUR 500 mn (USD 600 mn) - GAV above EUR 500 mn (USD 600 mn)</c:v>
                </c:pt>
                <c:pt idx="2">
                  <c:v>Small pool of investors (2-6) - Large pool of investors (7 or more)</c:v>
                </c:pt>
                <c:pt idx="3">
                  <c:v>Similar investors by domicile - Dissimilar investors by domicile</c:v>
                </c:pt>
                <c:pt idx="4">
                  <c:v>Single country - Multi-country</c:v>
                </c:pt>
                <c:pt idx="5">
                  <c:v>Closed end - Open end</c:v>
                </c:pt>
                <c:pt idx="6">
                  <c:v>Single sector - Multi-sector</c:v>
                </c:pt>
                <c:pt idx="7">
                  <c:v>Similar investors by company type - Dissimilar investors by company type</c:v>
                </c:pt>
                <c:pt idx="8">
                  <c:v>Discretionary - Non-discretionary</c:v>
                </c:pt>
                <c:pt idx="9">
                  <c:v>Regulated - Non-regulated</c:v>
                </c:pt>
              </c:strCache>
            </c:strRef>
          </c:cat>
          <c:val>
            <c:numRef>
              <c:f>'Figure(61)'!$O$7:$O$16</c:f>
              <c:numCache>
                <c:formatCode>General</c:formatCode>
                <c:ptCount val="10"/>
                <c:pt idx="0">
                  <c:v>6</c:v>
                </c:pt>
                <c:pt idx="1">
                  <c:v>7</c:v>
                </c:pt>
                <c:pt idx="2">
                  <c:v>4</c:v>
                </c:pt>
                <c:pt idx="3">
                  <c:v>1</c:v>
                </c:pt>
                <c:pt idx="4">
                  <c:v>8</c:v>
                </c:pt>
                <c:pt idx="5">
                  <c:v>5</c:v>
                </c:pt>
                <c:pt idx="6">
                  <c:v>7</c:v>
                </c:pt>
                <c:pt idx="7">
                  <c:v>1</c:v>
                </c:pt>
                <c:pt idx="8">
                  <c:v>1</c:v>
                </c:pt>
                <c:pt idx="9">
                  <c:v>2</c:v>
                </c:pt>
              </c:numCache>
            </c:numRef>
          </c:val>
          <c:extLst>
            <c:ext xmlns:c16="http://schemas.microsoft.com/office/drawing/2014/chart" uri="{C3380CC4-5D6E-409C-BE32-E72D297353CC}">
              <c16:uniqueId val="{00000001-0150-4358-9FB0-107FA9ECE415}"/>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Figure(62) Preferred</a:t>
            </a:r>
            <a:r>
              <a:rPr lang="en-US" baseline="0">
                <a:latin typeface="+mj-lt"/>
              </a:rPr>
              <a:t> features for non-listed real estate fund investments by investor type. Pension Funds</a:t>
            </a:r>
            <a:endParaRPr lang="en-US">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'Figure(62)'!$C$7:$C$16</c:f>
              <c:strCache>
                <c:ptCount val="10"/>
                <c:pt idx="0">
                  <c:v>Blind pool - Seeded pool</c:v>
                </c:pt>
                <c:pt idx="1">
                  <c:v>GAV up to EUR 500 mn (USD 600 mn) - GAV above EUR 500 mn (USD 600 mn)</c:v>
                </c:pt>
                <c:pt idx="2">
                  <c:v>Single country - Multi-country</c:v>
                </c:pt>
                <c:pt idx="3">
                  <c:v>Closed end - Open end</c:v>
                </c:pt>
                <c:pt idx="4">
                  <c:v>Small pool of investors (2-6) - Large pool of investors (7 or more)</c:v>
                </c:pt>
                <c:pt idx="5">
                  <c:v>Single sector - Multi-sector</c:v>
                </c:pt>
                <c:pt idx="6">
                  <c:v>Similar investors by domicile - Dissimilar investors by domicile</c:v>
                </c:pt>
                <c:pt idx="7">
                  <c:v>Discretionary - Non-discretionary</c:v>
                </c:pt>
                <c:pt idx="8">
                  <c:v>Similar investors by company type - Dissimilar investors by company type</c:v>
                </c:pt>
                <c:pt idx="9">
                  <c:v>Regulated - Non-regulated</c:v>
                </c:pt>
              </c:strCache>
            </c:strRef>
          </c:cat>
          <c:val>
            <c:numRef>
              <c:f>'Figure(62)'!$D$7:$D$16</c:f>
              <c:numCache>
                <c:formatCode>General</c:formatCode>
                <c:ptCount val="10"/>
                <c:pt idx="0">
                  <c:v>4</c:v>
                </c:pt>
                <c:pt idx="1">
                  <c:v>4</c:v>
                </c:pt>
                <c:pt idx="2">
                  <c:v>9</c:v>
                </c:pt>
                <c:pt idx="3">
                  <c:v>11</c:v>
                </c:pt>
                <c:pt idx="4">
                  <c:v>11</c:v>
                </c:pt>
                <c:pt idx="5">
                  <c:v>14</c:v>
                </c:pt>
                <c:pt idx="6">
                  <c:v>10</c:v>
                </c:pt>
                <c:pt idx="7">
                  <c:v>18</c:v>
                </c:pt>
                <c:pt idx="8">
                  <c:v>20</c:v>
                </c:pt>
                <c:pt idx="9">
                  <c:v>21</c:v>
                </c:pt>
              </c:numCache>
            </c:numRef>
          </c:val>
          <c:extLst>
            <c:ext xmlns:c16="http://schemas.microsoft.com/office/drawing/2014/chart" uri="{C3380CC4-5D6E-409C-BE32-E72D297353CC}">
              <c16:uniqueId val="{00000000-B596-4F2D-9FEF-C2DA93CCE04E}"/>
            </c:ext>
          </c:extLst>
        </c:ser>
        <c:ser>
          <c:idx val="1"/>
          <c:order val="1"/>
          <c:spPr>
            <a:solidFill>
              <a:schemeClr val="accent2"/>
            </a:solidFill>
            <a:ln>
              <a:noFill/>
            </a:ln>
            <a:effectLst/>
          </c:spPr>
          <c:invertIfNegative val="0"/>
          <c:cat>
            <c:strRef>
              <c:f>'Figure(62)'!$C$7:$C$16</c:f>
              <c:strCache>
                <c:ptCount val="10"/>
                <c:pt idx="0">
                  <c:v>Blind pool - Seeded pool</c:v>
                </c:pt>
                <c:pt idx="1">
                  <c:v>GAV up to EUR 500 mn (USD 600 mn) - GAV above EUR 500 mn (USD 600 mn)</c:v>
                </c:pt>
                <c:pt idx="2">
                  <c:v>Single country - Multi-country</c:v>
                </c:pt>
                <c:pt idx="3">
                  <c:v>Closed end - Open end</c:v>
                </c:pt>
                <c:pt idx="4">
                  <c:v>Small pool of investors (2-6) - Large pool of investors (7 or more)</c:v>
                </c:pt>
                <c:pt idx="5">
                  <c:v>Single sector - Multi-sector</c:v>
                </c:pt>
                <c:pt idx="6">
                  <c:v>Similar investors by domicile - Dissimilar investors by domicile</c:v>
                </c:pt>
                <c:pt idx="7">
                  <c:v>Discretionary - Non-discretionary</c:v>
                </c:pt>
                <c:pt idx="8">
                  <c:v>Similar investors by company type - Dissimilar investors by company type</c:v>
                </c:pt>
                <c:pt idx="9">
                  <c:v>Regulated - Non-regulated</c:v>
                </c:pt>
              </c:strCache>
            </c:strRef>
          </c:cat>
          <c:val>
            <c:numRef>
              <c:f>'Figure(62)'!$E$7:$E$16</c:f>
              <c:numCache>
                <c:formatCode>General</c:formatCode>
                <c:ptCount val="10"/>
                <c:pt idx="0">
                  <c:v>22</c:v>
                </c:pt>
                <c:pt idx="1">
                  <c:v>23</c:v>
                </c:pt>
                <c:pt idx="2">
                  <c:v>22</c:v>
                </c:pt>
                <c:pt idx="3">
                  <c:v>16</c:v>
                </c:pt>
                <c:pt idx="4">
                  <c:v>15</c:v>
                </c:pt>
                <c:pt idx="5">
                  <c:v>17</c:v>
                </c:pt>
                <c:pt idx="6">
                  <c:v>12</c:v>
                </c:pt>
                <c:pt idx="7">
                  <c:v>7</c:v>
                </c:pt>
                <c:pt idx="8">
                  <c:v>4</c:v>
                </c:pt>
                <c:pt idx="9">
                  <c:v>3</c:v>
                </c:pt>
              </c:numCache>
            </c:numRef>
          </c:val>
          <c:extLst>
            <c:ext xmlns:c16="http://schemas.microsoft.com/office/drawing/2014/chart" uri="{C3380CC4-5D6E-409C-BE32-E72D297353CC}">
              <c16:uniqueId val="{00000001-B596-4F2D-9FEF-C2DA93CCE04E}"/>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latin typeface="+mj-lt"/>
              </a:rPr>
              <a:t>Figure(62)</a:t>
            </a:r>
            <a:r>
              <a:rPr lang="en-US" baseline="0">
                <a:latin typeface="+mj-lt"/>
              </a:rPr>
              <a:t> Preferred features for non-listed real estate fund investments by investor type. Insurance Companies</a:t>
            </a:r>
            <a:endParaRPr lang="en-US">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barChart>
        <c:barDir val="bar"/>
        <c:grouping val="percentStacked"/>
        <c:varyColors val="0"/>
        <c:ser>
          <c:idx val="0"/>
          <c:order val="0"/>
          <c:spPr>
            <a:solidFill>
              <a:schemeClr val="accent1"/>
            </a:solidFill>
            <a:ln>
              <a:noFill/>
            </a:ln>
            <a:effectLst/>
          </c:spPr>
          <c:invertIfNegative val="0"/>
          <c:cat>
            <c:strRef>
              <c:f>'Figure(62)'!$C$7:$C$16</c:f>
              <c:strCache>
                <c:ptCount val="10"/>
                <c:pt idx="0">
                  <c:v>Blind pool - Seeded pool</c:v>
                </c:pt>
                <c:pt idx="1">
                  <c:v>GAV up to EUR 500 mn (USD 600 mn) - GAV above EUR 500 mn (USD 600 mn)</c:v>
                </c:pt>
                <c:pt idx="2">
                  <c:v>Single country - Multi-country</c:v>
                </c:pt>
                <c:pt idx="3">
                  <c:v>Closed end - Open end</c:v>
                </c:pt>
                <c:pt idx="4">
                  <c:v>Small pool of investors (2-6) - Large pool of investors (7 or more)</c:v>
                </c:pt>
                <c:pt idx="5">
                  <c:v>Single sector - Multi-sector</c:v>
                </c:pt>
                <c:pt idx="6">
                  <c:v>Similar investors by domicile - Dissimilar investors by domicile</c:v>
                </c:pt>
                <c:pt idx="7">
                  <c:v>Discretionary - Non-discretionary</c:v>
                </c:pt>
                <c:pt idx="8">
                  <c:v>Similar investors by company type - Dissimilar investors by company type</c:v>
                </c:pt>
                <c:pt idx="9">
                  <c:v>Regulated - Non-regulated</c:v>
                </c:pt>
              </c:strCache>
            </c:strRef>
          </c:cat>
          <c:val>
            <c:numRef>
              <c:f>'Figure(62)'!$H$7:$H$16</c:f>
              <c:numCache>
                <c:formatCode>General</c:formatCode>
                <c:ptCount val="10"/>
                <c:pt idx="0">
                  <c:v>3</c:v>
                </c:pt>
                <c:pt idx="1">
                  <c:v>2</c:v>
                </c:pt>
                <c:pt idx="2">
                  <c:v>5</c:v>
                </c:pt>
                <c:pt idx="3">
                  <c:v>5</c:v>
                </c:pt>
                <c:pt idx="4">
                  <c:v>1</c:v>
                </c:pt>
                <c:pt idx="5">
                  <c:v>5</c:v>
                </c:pt>
                <c:pt idx="6">
                  <c:v>5</c:v>
                </c:pt>
                <c:pt idx="7">
                  <c:v>7</c:v>
                </c:pt>
                <c:pt idx="8">
                  <c:v>5</c:v>
                </c:pt>
                <c:pt idx="9">
                  <c:v>5</c:v>
                </c:pt>
              </c:numCache>
            </c:numRef>
          </c:val>
          <c:extLst>
            <c:ext xmlns:c16="http://schemas.microsoft.com/office/drawing/2014/chart" uri="{C3380CC4-5D6E-409C-BE32-E72D297353CC}">
              <c16:uniqueId val="{00000000-866F-48CD-9494-CF7FFDAE51CD}"/>
            </c:ext>
          </c:extLst>
        </c:ser>
        <c:ser>
          <c:idx val="1"/>
          <c:order val="1"/>
          <c:spPr>
            <a:solidFill>
              <a:schemeClr val="accent2"/>
            </a:solidFill>
            <a:ln>
              <a:noFill/>
            </a:ln>
            <a:effectLst/>
          </c:spPr>
          <c:invertIfNegative val="0"/>
          <c:cat>
            <c:strRef>
              <c:f>'Figure(62)'!$C$7:$C$16</c:f>
              <c:strCache>
                <c:ptCount val="10"/>
                <c:pt idx="0">
                  <c:v>Blind pool - Seeded pool</c:v>
                </c:pt>
                <c:pt idx="1">
                  <c:v>GAV up to EUR 500 mn (USD 600 mn) - GAV above EUR 500 mn (USD 600 mn)</c:v>
                </c:pt>
                <c:pt idx="2">
                  <c:v>Single country - Multi-country</c:v>
                </c:pt>
                <c:pt idx="3">
                  <c:v>Closed end - Open end</c:v>
                </c:pt>
                <c:pt idx="4">
                  <c:v>Small pool of investors (2-6) - Large pool of investors (7 or more)</c:v>
                </c:pt>
                <c:pt idx="5">
                  <c:v>Single sector - Multi-sector</c:v>
                </c:pt>
                <c:pt idx="6">
                  <c:v>Similar investors by domicile - Dissimilar investors by domicile</c:v>
                </c:pt>
                <c:pt idx="7">
                  <c:v>Discretionary - Non-discretionary</c:v>
                </c:pt>
                <c:pt idx="8">
                  <c:v>Similar investors by company type - Dissimilar investors by company type</c:v>
                </c:pt>
                <c:pt idx="9">
                  <c:v>Regulated - Non-regulated</c:v>
                </c:pt>
              </c:strCache>
            </c:strRef>
          </c:cat>
          <c:val>
            <c:numRef>
              <c:f>'Figure(62)'!$I$7:$I$16</c:f>
              <c:numCache>
                <c:formatCode>General</c:formatCode>
                <c:ptCount val="10"/>
                <c:pt idx="0">
                  <c:v>5</c:v>
                </c:pt>
                <c:pt idx="1">
                  <c:v>6</c:v>
                </c:pt>
                <c:pt idx="2">
                  <c:v>3</c:v>
                </c:pt>
                <c:pt idx="3">
                  <c:v>3</c:v>
                </c:pt>
                <c:pt idx="4">
                  <c:v>7</c:v>
                </c:pt>
                <c:pt idx="5">
                  <c:v>3</c:v>
                </c:pt>
                <c:pt idx="6">
                  <c:v>3</c:v>
                </c:pt>
                <c:pt idx="7">
                  <c:v>1</c:v>
                </c:pt>
                <c:pt idx="8">
                  <c:v>3</c:v>
                </c:pt>
                <c:pt idx="9">
                  <c:v>3</c:v>
                </c:pt>
              </c:numCache>
            </c:numRef>
          </c:val>
          <c:extLst>
            <c:ext xmlns:c16="http://schemas.microsoft.com/office/drawing/2014/chart" uri="{C3380CC4-5D6E-409C-BE32-E72D297353CC}">
              <c16:uniqueId val="{00000001-866F-48CD-9494-CF7FFDAE51CD}"/>
            </c:ext>
          </c:extLst>
        </c:ser>
        <c:dLbls>
          <c:showLegendKey val="0"/>
          <c:showVal val="0"/>
          <c:showCatName val="0"/>
          <c:showSerName val="0"/>
          <c:showPercent val="0"/>
          <c:showBubbleSize val="0"/>
        </c:dLbls>
        <c:gapWidth val="150"/>
        <c:overlap val="100"/>
        <c:axId val="1850267263"/>
        <c:axId val="1119621519"/>
      </c:barChart>
      <c:catAx>
        <c:axId val="185026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1119621519"/>
        <c:crosses val="autoZero"/>
        <c:auto val="1"/>
        <c:lblAlgn val="ctr"/>
        <c:lblOffset val="100"/>
        <c:noMultiLvlLbl val="0"/>
      </c:catAx>
      <c:valAx>
        <c:axId val="1119621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67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'Figure(63)'!$C$1:$D$1</c:f>
          <c:strCache>
            <c:ptCount val="2"/>
            <c:pt idx="0">
              <c:v>Figure(63)</c:v>
            </c:pt>
            <c:pt idx="1">
              <c:v>Reasons to invest in European non-listed real estate funds by repondent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2356007902945595"/>
          <c:y val="0.13111498742173203"/>
          <c:w val="0.86580815166040037"/>
          <c:h val="0.3744087552130746"/>
        </c:manualLayout>
      </c:layout>
      <c:barChart>
        <c:barDir val="col"/>
        <c:grouping val="clustered"/>
        <c:varyColors val="0"/>
        <c:ser>
          <c:idx val="0"/>
          <c:order val="0"/>
          <c:tx>
            <c:strRef>
              <c:f>'Figure(63)'!$D$6</c:f>
              <c:strCache>
                <c:ptCount val="1"/>
                <c:pt idx="0">
                  <c:v>All investors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'Figure(63)'!$C$7:$C$17</c:f>
              <c:strCache>
                <c:ptCount val="11"/>
                <c:pt idx="0">
                  <c:v>Access to expert management</c:v>
                </c:pt>
                <c:pt idx="1">
                  <c:v>Access to specific sectors</c:v>
                </c:pt>
                <c:pt idx="2">
                  <c:v>International diversification for an existing domestic real estate portfolio</c:v>
                </c:pt>
                <c:pt idx="3">
                  <c:v>Diversification benefits for an existing multi-asset portfolio</c:v>
                </c:pt>
                <c:pt idx="4">
                  <c:v>Access to new markets</c:v>
                </c:pt>
                <c:pt idx="5">
                  <c:v>Stable income return</c:v>
                </c:pt>
                <c:pt idx="6">
                  <c:v>Sectoral diversification benefits for an existing real estate portfolio</c:v>
                </c:pt>
                <c:pt idx="7">
                  <c:v>Easier implementation compared to direct real estate</c:v>
                </c:pt>
                <c:pt idx="8">
                  <c:v>Investment route diversification benefits for an existing real estate portfolio</c:v>
                </c:pt>
                <c:pt idx="9">
                  <c:v>Risk/return profile compared to other real estate asset classes</c:v>
                </c:pt>
                <c:pt idx="10">
                  <c:v>Access to leveraged investments</c:v>
                </c:pt>
              </c:strCache>
            </c:strRef>
          </c:cat>
          <c:val>
            <c:numRef>
              <c:f>'Figure(63)'!$D$7:$D$17</c:f>
              <c:numCache>
                <c:formatCode>0%</c:formatCode>
                <c:ptCount val="11"/>
                <c:pt idx="0">
                  <c:v>0.57377049180327866</c:v>
                </c:pt>
                <c:pt idx="1">
                  <c:v>0.44262295081967212</c:v>
                </c:pt>
                <c:pt idx="2">
                  <c:v>0.4098360655737705</c:v>
                </c:pt>
                <c:pt idx="3">
                  <c:v>0.32786885245901637</c:v>
                </c:pt>
                <c:pt idx="4">
                  <c:v>0.24590163934426229</c:v>
                </c:pt>
                <c:pt idx="5">
                  <c:v>0.19672131147540983</c:v>
                </c:pt>
                <c:pt idx="6">
                  <c:v>0.16393442622950818</c:v>
                </c:pt>
                <c:pt idx="7">
                  <c:v>0.16393442622950818</c:v>
                </c:pt>
                <c:pt idx="8">
                  <c:v>0.11475409836065574</c:v>
                </c:pt>
                <c:pt idx="9">
                  <c:v>8.1967213114754092E-2</c:v>
                </c:pt>
                <c:pt idx="10">
                  <c:v>6.5573770491803282E-2</c:v>
                </c:pt>
              </c:numCache>
            </c:numRef>
          </c:val>
          <c:extLst>
            <c:ext xmlns:c16="http://schemas.microsoft.com/office/drawing/2014/chart" uri="{C3380CC4-5D6E-409C-BE32-E72D297353CC}">
              <c16:uniqueId val="{00000000-832C-4966-9085-436C0B7CC7D7}"/>
            </c:ext>
          </c:extLst>
        </c:ser>
        <c:ser>
          <c:idx val="1"/>
          <c:order val="1"/>
          <c:tx>
            <c:strRef>
              <c:f>'Figure(63)'!$E$6</c:f>
              <c:strCache>
                <c:ptCount val="1"/>
                <c:pt idx="0">
                  <c:v>Fund of funds managers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'Figure(63)'!$C$7:$C$17</c:f>
              <c:strCache>
                <c:ptCount val="11"/>
                <c:pt idx="0">
                  <c:v>Access to expert management</c:v>
                </c:pt>
                <c:pt idx="1">
                  <c:v>Access to specific sectors</c:v>
                </c:pt>
                <c:pt idx="2">
                  <c:v>International diversification for an existing domestic real estate portfolio</c:v>
                </c:pt>
                <c:pt idx="3">
                  <c:v>Diversification benefits for an existing multi-asset portfolio</c:v>
                </c:pt>
                <c:pt idx="4">
                  <c:v>Access to new markets</c:v>
                </c:pt>
                <c:pt idx="5">
                  <c:v>Stable income return</c:v>
                </c:pt>
                <c:pt idx="6">
                  <c:v>Sectoral diversification benefits for an existing real estate portfolio</c:v>
                </c:pt>
                <c:pt idx="7">
                  <c:v>Easier implementation compared to direct real estate</c:v>
                </c:pt>
                <c:pt idx="8">
                  <c:v>Investment route diversification benefits for an existing real estate portfolio</c:v>
                </c:pt>
                <c:pt idx="9">
                  <c:v>Risk/return profile compared to other real estate asset classes</c:v>
                </c:pt>
                <c:pt idx="10">
                  <c:v>Access to leveraged investments</c:v>
                </c:pt>
              </c:strCache>
            </c:strRef>
          </c:cat>
          <c:val>
            <c:numRef>
              <c:f>'Figure(63)'!$E$7:$E$17</c:f>
              <c:numCache>
                <c:formatCode>0%</c:formatCode>
                <c:ptCount val="11"/>
                <c:pt idx="0">
                  <c:v>0.5</c:v>
                </c:pt>
                <c:pt idx="1">
                  <c:v>0.375</c:v>
                </c:pt>
                <c:pt idx="2">
                  <c:v>0.375</c:v>
                </c:pt>
                <c:pt idx="3">
                  <c:v>0.875</c:v>
                </c:pt>
                <c:pt idx="4">
                  <c:v>0.25</c:v>
                </c:pt>
                <c:pt idx="5">
                  <c:v>0.25</c:v>
                </c:pt>
                <c:pt idx="6">
                  <c:v>0</c:v>
                </c:pt>
                <c:pt idx="7">
                  <c:v>0</c:v>
                </c:pt>
                <c:pt idx="8">
                  <c:v>0.125</c:v>
                </c:pt>
                <c:pt idx="9">
                  <c:v>0</c:v>
                </c:pt>
                <c:pt idx="10">
                  <c:v>0</c:v>
                </c:pt>
              </c:numCache>
            </c:numRef>
          </c:val>
          <c:extLst>
            <c:ext xmlns:c16="http://schemas.microsoft.com/office/drawing/2014/chart" uri="{C3380CC4-5D6E-409C-BE32-E72D297353CC}">
              <c16:uniqueId val="{00000001-832C-4966-9085-436C0B7CC7D7}"/>
            </c:ext>
          </c:extLst>
        </c:ser>
        <c:dLbls>
          <c:showLegendKey val="0"/>
          <c:showVal val="0"/>
          <c:showCatName val="0"/>
          <c:showSerName val="0"/>
          <c:showPercent val="0"/>
          <c:showBubbleSize val="0"/>
        </c:dLbls>
        <c:gapWidth val="50"/>
        <c:axId val="421522096"/>
        <c:axId val="421522424"/>
      </c:barChart>
      <c:catAx>
        <c:axId val="42152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421522424"/>
        <c:crosses val="autoZero"/>
        <c:auto val="1"/>
        <c:lblAlgn val="ctr"/>
        <c:lblOffset val="100"/>
        <c:noMultiLvlLbl val="0"/>
      </c:catAx>
      <c:valAx>
        <c:axId val="421522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522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'Figure(64)'!$C$1:$D$1</c:f>
          <c:strCache>
            <c:ptCount val="2"/>
            <c:pt idx="0">
              <c:v>Figure(64)</c:v>
            </c:pt>
            <c:pt idx="1">
              <c:v>Reasons to invest in non-listed real estate funds by investor domicile</c:v>
            </c:pt>
          </c:strCache>
        </c:strRef>
      </c:tx>
      <c:layout>
        <c:manualLayout>
          <c:xMode val="edge"/>
          <c:yMode val="edge"/>
          <c:x val="0.17600643143707942"/>
          <c:y val="1.94966658289021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5829602923410405E-2"/>
          <c:y val="0.11784174887021072"/>
          <c:w val="0.92705011221258926"/>
          <c:h val="0.36806180146295753"/>
        </c:manualLayout>
      </c:layout>
      <c:barChart>
        <c:barDir val="col"/>
        <c:grouping val="clustered"/>
        <c:varyColors val="0"/>
        <c:ser>
          <c:idx val="0"/>
          <c:order val="0"/>
          <c:tx>
            <c:strRef>
              <c:f>'Figure(64)'!$D$6</c:f>
              <c:strCache>
                <c:ptCount val="1"/>
                <c:pt idx="0">
                  <c:v>Asia Pacific</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'Figure(64)'!$C$7:$C$17</c:f>
              <c:strCache>
                <c:ptCount val="11"/>
                <c:pt idx="0">
                  <c:v>Access to expert management</c:v>
                </c:pt>
                <c:pt idx="1">
                  <c:v>International diversification for an existing domestic real estate portfolio</c:v>
                </c:pt>
                <c:pt idx="2">
                  <c:v>Access to specific sectors</c:v>
                </c:pt>
                <c:pt idx="3">
                  <c:v>Diversification benefits for an existing multi-asset portfolio - Europe</c:v>
                </c:pt>
                <c:pt idx="4">
                  <c:v>Stable income return</c:v>
                </c:pt>
                <c:pt idx="5">
                  <c:v>Easier implementation compared to direct real estate</c:v>
                </c:pt>
                <c:pt idx="6">
                  <c:v>Access to new markets</c:v>
                </c:pt>
                <c:pt idx="7">
                  <c:v>Sectoral diversification benefits for an existing real estate portfolio</c:v>
                </c:pt>
                <c:pt idx="8">
                  <c:v>Access to leveraged investments</c:v>
                </c:pt>
                <c:pt idx="9">
                  <c:v>Investment route diversification benefits for an existing real estate portfolio</c:v>
                </c:pt>
                <c:pt idx="10">
                  <c:v>Risk/return profile compared to other real estate asset classes</c:v>
                </c:pt>
              </c:strCache>
            </c:strRef>
          </c:cat>
          <c:val>
            <c:numRef>
              <c:f>'Figure(64)'!$D$7:$D$17</c:f>
              <c:numCache>
                <c:formatCode>0%</c:formatCode>
                <c:ptCount val="11"/>
                <c:pt idx="0">
                  <c:v>0.54545454545454541</c:v>
                </c:pt>
                <c:pt idx="1">
                  <c:v>0.18181818181818182</c:v>
                </c:pt>
                <c:pt idx="2">
                  <c:v>0.63636363636363635</c:v>
                </c:pt>
                <c:pt idx="3">
                  <c:v>0.36363636363636365</c:v>
                </c:pt>
                <c:pt idx="4">
                  <c:v>9.0909090909090912E-2</c:v>
                </c:pt>
                <c:pt idx="5">
                  <c:v>0</c:v>
                </c:pt>
                <c:pt idx="6">
                  <c:v>0.54545454545454541</c:v>
                </c:pt>
                <c:pt idx="7">
                  <c:v>0.18181818181818182</c:v>
                </c:pt>
                <c:pt idx="8">
                  <c:v>9.0909090909090912E-2</c:v>
                </c:pt>
                <c:pt idx="9">
                  <c:v>0.18181818181818182</c:v>
                </c:pt>
                <c:pt idx="10">
                  <c:v>9.0909090909090912E-2</c:v>
                </c:pt>
              </c:numCache>
            </c:numRef>
          </c:val>
          <c:extLst>
            <c:ext xmlns:c16="http://schemas.microsoft.com/office/drawing/2014/chart" uri="{C3380CC4-5D6E-409C-BE32-E72D297353CC}">
              <c16:uniqueId val="{00000000-1CFA-4AAA-AD32-936F78B8C0E5}"/>
            </c:ext>
          </c:extLst>
        </c:ser>
        <c:ser>
          <c:idx val="1"/>
          <c:order val="1"/>
          <c:tx>
            <c:strRef>
              <c:f>'Figure(64)'!$E$6</c:f>
              <c:strCache>
                <c:ptCount val="1"/>
                <c:pt idx="0">
                  <c:v>Europe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'Figure(64)'!$C$7:$C$17</c:f>
              <c:strCache>
                <c:ptCount val="11"/>
                <c:pt idx="0">
                  <c:v>Access to expert management</c:v>
                </c:pt>
                <c:pt idx="1">
                  <c:v>International diversification for an existing domestic real estate portfolio</c:v>
                </c:pt>
                <c:pt idx="2">
                  <c:v>Access to specific sectors</c:v>
                </c:pt>
                <c:pt idx="3">
                  <c:v>Diversification benefits for an existing multi-asset portfolio - Europe</c:v>
                </c:pt>
                <c:pt idx="4">
                  <c:v>Stable income return</c:v>
                </c:pt>
                <c:pt idx="5">
                  <c:v>Easier implementation compared to direct real estate</c:v>
                </c:pt>
                <c:pt idx="6">
                  <c:v>Access to new markets</c:v>
                </c:pt>
                <c:pt idx="7">
                  <c:v>Sectoral diversification benefits for an existing real estate portfolio</c:v>
                </c:pt>
                <c:pt idx="8">
                  <c:v>Access to leveraged investments</c:v>
                </c:pt>
                <c:pt idx="9">
                  <c:v>Investment route diversification benefits for an existing real estate portfolio</c:v>
                </c:pt>
                <c:pt idx="10">
                  <c:v>Risk/return profile compared to other real estate asset classes</c:v>
                </c:pt>
              </c:strCache>
            </c:strRef>
          </c:cat>
          <c:val>
            <c:numRef>
              <c:f>'Figure(64)'!$E$7:$E$17</c:f>
              <c:numCache>
                <c:formatCode>0%</c:formatCode>
                <c:ptCount val="11"/>
                <c:pt idx="0">
                  <c:v>0.6</c:v>
                </c:pt>
                <c:pt idx="1">
                  <c:v>0.42499999999999999</c:v>
                </c:pt>
                <c:pt idx="2">
                  <c:v>0.375</c:v>
                </c:pt>
                <c:pt idx="3">
                  <c:v>0.27500000000000002</c:v>
                </c:pt>
                <c:pt idx="4">
                  <c:v>0.25</c:v>
                </c:pt>
                <c:pt idx="5">
                  <c:v>0.2</c:v>
                </c:pt>
                <c:pt idx="6">
                  <c:v>0.17499999999999999</c:v>
                </c:pt>
                <c:pt idx="7">
                  <c:v>0.17499999999999999</c:v>
                </c:pt>
                <c:pt idx="8">
                  <c:v>7.4999999999999997E-2</c:v>
                </c:pt>
                <c:pt idx="9">
                  <c:v>7.4999999999999997E-2</c:v>
                </c:pt>
                <c:pt idx="10">
                  <c:v>7.4999999999999997E-2</c:v>
                </c:pt>
              </c:numCache>
            </c:numRef>
          </c:val>
          <c:extLst>
            <c:ext xmlns:c16="http://schemas.microsoft.com/office/drawing/2014/chart" uri="{C3380CC4-5D6E-409C-BE32-E72D297353CC}">
              <c16:uniqueId val="{00000001-1CFA-4AAA-AD32-936F78B8C0E5}"/>
            </c:ext>
          </c:extLst>
        </c:ser>
        <c:ser>
          <c:idx val="2"/>
          <c:order val="2"/>
          <c:tx>
            <c:strRef>
              <c:f>'Figure(64)'!$F$6</c:f>
              <c:strCache>
                <c:ptCount val="1"/>
                <c:pt idx="0">
                  <c:v>North America</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'Figure(64)'!$C$7:$C$17</c:f>
              <c:strCache>
                <c:ptCount val="11"/>
                <c:pt idx="0">
                  <c:v>Access to expert management</c:v>
                </c:pt>
                <c:pt idx="1">
                  <c:v>International diversification for an existing domestic real estate portfolio</c:v>
                </c:pt>
                <c:pt idx="2">
                  <c:v>Access to specific sectors</c:v>
                </c:pt>
                <c:pt idx="3">
                  <c:v>Diversification benefits for an existing multi-asset portfolio - Europe</c:v>
                </c:pt>
                <c:pt idx="4">
                  <c:v>Stable income return</c:v>
                </c:pt>
                <c:pt idx="5">
                  <c:v>Easier implementation compared to direct real estate</c:v>
                </c:pt>
                <c:pt idx="6">
                  <c:v>Access to new markets</c:v>
                </c:pt>
                <c:pt idx="7">
                  <c:v>Sectoral diversification benefits for an existing real estate portfolio</c:v>
                </c:pt>
                <c:pt idx="8">
                  <c:v>Access to leveraged investments</c:v>
                </c:pt>
                <c:pt idx="9">
                  <c:v>Investment route diversification benefits for an existing real estate portfolio</c:v>
                </c:pt>
                <c:pt idx="10">
                  <c:v>Risk/return profile compared to other real estate asset classes</c:v>
                </c:pt>
              </c:strCache>
            </c:strRef>
          </c:cat>
          <c:val>
            <c:numRef>
              <c:f>'Figure(64)'!$F$7:$F$17</c:f>
              <c:numCache>
                <c:formatCode>0%</c:formatCode>
                <c:ptCount val="11"/>
                <c:pt idx="0">
                  <c:v>0.5</c:v>
                </c:pt>
                <c:pt idx="1">
                  <c:v>0.6</c:v>
                </c:pt>
                <c:pt idx="2">
                  <c:v>0.5</c:v>
                </c:pt>
                <c:pt idx="3">
                  <c:v>0.5</c:v>
                </c:pt>
                <c:pt idx="4">
                  <c:v>0.1</c:v>
                </c:pt>
                <c:pt idx="5">
                  <c:v>0.2</c:v>
                </c:pt>
                <c:pt idx="6">
                  <c:v>0.2</c:v>
                </c:pt>
                <c:pt idx="7">
                  <c:v>0.1</c:v>
                </c:pt>
                <c:pt idx="8">
                  <c:v>0</c:v>
                </c:pt>
                <c:pt idx="9">
                  <c:v>0.2</c:v>
                </c:pt>
                <c:pt idx="10">
                  <c:v>0.1</c:v>
                </c:pt>
              </c:numCache>
            </c:numRef>
          </c:val>
          <c:extLst>
            <c:ext xmlns:c16="http://schemas.microsoft.com/office/drawing/2014/chart" uri="{C3380CC4-5D6E-409C-BE32-E72D297353CC}">
              <c16:uniqueId val="{00000002-1CFA-4AAA-AD32-936F78B8C0E5}"/>
            </c:ext>
          </c:extLst>
        </c:ser>
        <c:dLbls>
          <c:showLegendKey val="0"/>
          <c:showVal val="0"/>
          <c:showCatName val="0"/>
          <c:showSerName val="0"/>
          <c:showPercent val="0"/>
          <c:showBubbleSize val="0"/>
        </c:dLbls>
        <c:gapWidth val="50"/>
        <c:axId val="421522096"/>
        <c:axId val="421522424"/>
      </c:barChart>
      <c:catAx>
        <c:axId val="42152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421522424"/>
        <c:crosses val="autoZero"/>
        <c:auto val="0"/>
        <c:lblAlgn val="ctr"/>
        <c:lblOffset val="100"/>
        <c:noMultiLvlLbl val="0"/>
      </c:catAx>
      <c:valAx>
        <c:axId val="421522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layout>
            <c:manualLayout>
              <c:xMode val="edge"/>
              <c:yMode val="edge"/>
              <c:x val="4.1199121517944838E-4"/>
              <c:y val="0.225317703046796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522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'Figure(65)'!$C$1:$D$1</c:f>
          <c:strCache>
            <c:ptCount val="2"/>
            <c:pt idx="0">
              <c:v>Figure(65)</c:v>
            </c:pt>
            <c:pt idx="1">
              <c:v>Most challenging obstables when investing in non-listed real estate funds by repondent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11927707589035515"/>
          <c:y val="0.13055792144877398"/>
          <c:w val="0.86580815166040037"/>
          <c:h val="0.38814324700217384"/>
        </c:manualLayout>
      </c:layout>
      <c:barChart>
        <c:barDir val="col"/>
        <c:grouping val="clustered"/>
        <c:varyColors val="0"/>
        <c:ser>
          <c:idx val="0"/>
          <c:order val="0"/>
          <c:tx>
            <c:strRef>
              <c:f>'Figure(65)'!$D$6</c:f>
              <c:strCache>
                <c:ptCount val="1"/>
                <c:pt idx="0">
                  <c:v>All investors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'Figure(65)'!$C$7:$C$17</c:f>
              <c:strCache>
                <c:ptCount val="11"/>
                <c:pt idx="0">
                  <c:v>Costs associated with investing in non-listed funds</c:v>
                </c:pt>
                <c:pt idx="1">
                  <c:v>Availability of suitable products</c:v>
                </c:pt>
                <c:pt idx="2">
                  <c:v>Alignment of interest with fund manager</c:v>
                </c:pt>
                <c:pt idx="3">
                  <c:v>Current market conditions</c:v>
                </c:pt>
                <c:pt idx="4">
                  <c:v>Resources (financial/personnel) to acquire the necessary knowledge and/or execute strategy</c:v>
                </c:pt>
                <c:pt idx="5">
                  <c:v>Regulatory issues</c:v>
                </c:pt>
                <c:pt idx="6">
                  <c:v>Liquidity</c:v>
                </c:pt>
                <c:pt idx="7">
                  <c:v>Transparency and market information</c:v>
                </c:pt>
                <c:pt idx="8">
                  <c:v>Currency risk exposure</c:v>
                </c:pt>
                <c:pt idx="9">
                  <c:v>Alignment of interest with co-investors</c:v>
                </c:pt>
                <c:pt idx="10">
                  <c:v>Availability of debt</c:v>
                </c:pt>
              </c:strCache>
            </c:strRef>
          </c:cat>
          <c:val>
            <c:numRef>
              <c:f>'Figure(65)'!$D$7:$D$17</c:f>
              <c:numCache>
                <c:formatCode>0%</c:formatCode>
                <c:ptCount val="11"/>
                <c:pt idx="0">
                  <c:v>0.48148148148148145</c:v>
                </c:pt>
                <c:pt idx="1">
                  <c:v>0.35185185185185186</c:v>
                </c:pt>
                <c:pt idx="2">
                  <c:v>0.29629629629629628</c:v>
                </c:pt>
                <c:pt idx="3">
                  <c:v>0.29629629629629628</c:v>
                </c:pt>
                <c:pt idx="4">
                  <c:v>0.24074074074074073</c:v>
                </c:pt>
                <c:pt idx="5">
                  <c:v>0.20370370370370369</c:v>
                </c:pt>
                <c:pt idx="6">
                  <c:v>0.18518518518518517</c:v>
                </c:pt>
                <c:pt idx="7">
                  <c:v>0.14814814814814814</c:v>
                </c:pt>
                <c:pt idx="8">
                  <c:v>0.14814814814814814</c:v>
                </c:pt>
                <c:pt idx="9">
                  <c:v>5.5555555555555552E-2</c:v>
                </c:pt>
                <c:pt idx="10">
                  <c:v>0</c:v>
                </c:pt>
              </c:numCache>
            </c:numRef>
          </c:val>
          <c:extLst>
            <c:ext xmlns:c16="http://schemas.microsoft.com/office/drawing/2014/chart" uri="{C3380CC4-5D6E-409C-BE32-E72D297353CC}">
              <c16:uniqueId val="{00000000-C517-4744-9AD8-3080F589B756}"/>
            </c:ext>
          </c:extLst>
        </c:ser>
        <c:ser>
          <c:idx val="1"/>
          <c:order val="1"/>
          <c:tx>
            <c:strRef>
              <c:f>'Figure(65)'!$E$6</c:f>
              <c:strCache>
                <c:ptCount val="1"/>
                <c:pt idx="0">
                  <c:v>Fund of funds managers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'Figure(65)'!$C$7:$C$17</c:f>
              <c:strCache>
                <c:ptCount val="11"/>
                <c:pt idx="0">
                  <c:v>Costs associated with investing in non-listed funds</c:v>
                </c:pt>
                <c:pt idx="1">
                  <c:v>Availability of suitable products</c:v>
                </c:pt>
                <c:pt idx="2">
                  <c:v>Alignment of interest with fund manager</c:v>
                </c:pt>
                <c:pt idx="3">
                  <c:v>Current market conditions</c:v>
                </c:pt>
                <c:pt idx="4">
                  <c:v>Resources (financial/personnel) to acquire the necessary knowledge and/or execute strategy</c:v>
                </c:pt>
                <c:pt idx="5">
                  <c:v>Regulatory issues</c:v>
                </c:pt>
                <c:pt idx="6">
                  <c:v>Liquidity</c:v>
                </c:pt>
                <c:pt idx="7">
                  <c:v>Transparency and market information</c:v>
                </c:pt>
                <c:pt idx="8">
                  <c:v>Currency risk exposure</c:v>
                </c:pt>
                <c:pt idx="9">
                  <c:v>Alignment of interest with co-investors</c:v>
                </c:pt>
                <c:pt idx="10">
                  <c:v>Availability of debt</c:v>
                </c:pt>
              </c:strCache>
            </c:strRef>
          </c:cat>
          <c:val>
            <c:numRef>
              <c:f>'Figure(65)'!$E$7:$E$17</c:f>
              <c:numCache>
                <c:formatCode>0%</c:formatCode>
                <c:ptCount val="11"/>
                <c:pt idx="0">
                  <c:v>0.125</c:v>
                </c:pt>
                <c:pt idx="1">
                  <c:v>0.75</c:v>
                </c:pt>
                <c:pt idx="2">
                  <c:v>0.125</c:v>
                </c:pt>
                <c:pt idx="3">
                  <c:v>0.75</c:v>
                </c:pt>
                <c:pt idx="4">
                  <c:v>0.125</c:v>
                </c:pt>
                <c:pt idx="5">
                  <c:v>0.25</c:v>
                </c:pt>
                <c:pt idx="6">
                  <c:v>0.125</c:v>
                </c:pt>
                <c:pt idx="7">
                  <c:v>0.125</c:v>
                </c:pt>
                <c:pt idx="8">
                  <c:v>0.125</c:v>
                </c:pt>
                <c:pt idx="9">
                  <c:v>0.125</c:v>
                </c:pt>
                <c:pt idx="10">
                  <c:v>0</c:v>
                </c:pt>
              </c:numCache>
            </c:numRef>
          </c:val>
          <c:extLst>
            <c:ext xmlns:c16="http://schemas.microsoft.com/office/drawing/2014/chart" uri="{C3380CC4-5D6E-409C-BE32-E72D297353CC}">
              <c16:uniqueId val="{00000001-C517-4744-9AD8-3080F589B756}"/>
            </c:ext>
          </c:extLst>
        </c:ser>
        <c:dLbls>
          <c:showLegendKey val="0"/>
          <c:showVal val="0"/>
          <c:showCatName val="0"/>
          <c:showSerName val="0"/>
          <c:showPercent val="0"/>
          <c:showBubbleSize val="0"/>
        </c:dLbls>
        <c:gapWidth val="50"/>
        <c:axId val="421522096"/>
        <c:axId val="421522424"/>
      </c:barChart>
      <c:catAx>
        <c:axId val="42152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421522424"/>
        <c:crosses val="autoZero"/>
        <c:auto val="1"/>
        <c:lblAlgn val="ctr"/>
        <c:lblOffset val="100"/>
        <c:noMultiLvlLbl val="0"/>
      </c:catAx>
      <c:valAx>
        <c:axId val="421522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522096"/>
        <c:crosses val="autoZero"/>
        <c:crossBetween val="between"/>
      </c:valAx>
      <c:spPr>
        <a:noFill/>
        <a:ln>
          <a:noFill/>
        </a:ln>
        <a:effectLst/>
      </c:spPr>
    </c:plotArea>
    <c:legend>
      <c:legendPos val="t"/>
      <c:layout>
        <c:manualLayout>
          <c:xMode val="edge"/>
          <c:yMode val="edge"/>
          <c:x val="0.4157953917080322"/>
          <c:y val="8.6863158283219596E-2"/>
          <c:w val="0.20112430956660016"/>
          <c:h val="3.69905375634043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'Figure(66)'!$C$1:$D$1</c:f>
          <c:strCache>
            <c:ptCount val="2"/>
            <c:pt idx="0">
              <c:v>Figure(66)</c:v>
            </c:pt>
            <c:pt idx="1">
              <c:v>Most challenging obstables when investing in non-listed real estate funds by investor domicile</c:v>
            </c:pt>
          </c:strCache>
        </c:strRef>
      </c:tx>
      <c:layout>
        <c:manualLayout>
          <c:xMode val="edge"/>
          <c:yMode val="edge"/>
          <c:x val="0.2123022538628942"/>
          <c:y val="1.17726211843034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7.4027784124877385E-2"/>
          <c:y val="0.12291795776850438"/>
          <c:w val="0.9087108992206846"/>
          <c:h val="0.35195568706777897"/>
        </c:manualLayout>
      </c:layout>
      <c:barChart>
        <c:barDir val="col"/>
        <c:grouping val="clustered"/>
        <c:varyColors val="0"/>
        <c:ser>
          <c:idx val="0"/>
          <c:order val="0"/>
          <c:tx>
            <c:strRef>
              <c:f>'Figure(66)'!$D$6</c:f>
              <c:strCache>
                <c:ptCount val="1"/>
                <c:pt idx="0">
                  <c:v>Asia Pacific</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'Figure(66)'!$C$7:$C$17</c:f>
              <c:strCache>
                <c:ptCount val="11"/>
                <c:pt idx="0">
                  <c:v>Availability of suitable products</c:v>
                </c:pt>
                <c:pt idx="1">
                  <c:v>Costs associated with investing in non-listed funds</c:v>
                </c:pt>
                <c:pt idx="2">
                  <c:v>Alignment of interest with fund manager</c:v>
                </c:pt>
                <c:pt idx="3">
                  <c:v>Current market conditions</c:v>
                </c:pt>
                <c:pt idx="4">
                  <c:v>Resources (financial/personnel) to acquire the necessary knowledge and/or execute strategy</c:v>
                </c:pt>
                <c:pt idx="5">
                  <c:v>Regulatory issues</c:v>
                </c:pt>
                <c:pt idx="6">
                  <c:v>Liquidity</c:v>
                </c:pt>
                <c:pt idx="7">
                  <c:v>Transparency and market information</c:v>
                </c:pt>
                <c:pt idx="8">
                  <c:v>Alignment of interest with co-investors</c:v>
                </c:pt>
                <c:pt idx="9">
                  <c:v>Currency risk exposure</c:v>
                </c:pt>
                <c:pt idx="10">
                  <c:v>Availability of debt</c:v>
                </c:pt>
              </c:strCache>
            </c:strRef>
          </c:cat>
          <c:val>
            <c:numRef>
              <c:f>'Figure(66)'!$D$7:$D$17</c:f>
              <c:numCache>
                <c:formatCode>0%</c:formatCode>
                <c:ptCount val="11"/>
                <c:pt idx="0">
                  <c:v>0.16666666666666666</c:v>
                </c:pt>
                <c:pt idx="1">
                  <c:v>0.5</c:v>
                </c:pt>
                <c:pt idx="2">
                  <c:v>0.16666666666666666</c:v>
                </c:pt>
                <c:pt idx="3">
                  <c:v>8.3333333333333329E-2</c:v>
                </c:pt>
                <c:pt idx="4">
                  <c:v>0.41666666666666669</c:v>
                </c:pt>
                <c:pt idx="5">
                  <c:v>0.16666666666666666</c:v>
                </c:pt>
                <c:pt idx="6">
                  <c:v>0.25</c:v>
                </c:pt>
                <c:pt idx="7">
                  <c:v>0.16666666666666666</c:v>
                </c:pt>
                <c:pt idx="8">
                  <c:v>0</c:v>
                </c:pt>
                <c:pt idx="9">
                  <c:v>8.3333333333333329E-2</c:v>
                </c:pt>
                <c:pt idx="10">
                  <c:v>0</c:v>
                </c:pt>
              </c:numCache>
            </c:numRef>
          </c:val>
          <c:extLst>
            <c:ext xmlns:c16="http://schemas.microsoft.com/office/drawing/2014/chart" uri="{C3380CC4-5D6E-409C-BE32-E72D297353CC}">
              <c16:uniqueId val="{00000000-1B52-4DC7-834A-50A9370426D5}"/>
            </c:ext>
          </c:extLst>
        </c:ser>
        <c:ser>
          <c:idx val="1"/>
          <c:order val="1"/>
          <c:tx>
            <c:strRef>
              <c:f>'Figure(66)'!$E$6</c:f>
              <c:strCache>
                <c:ptCount val="1"/>
                <c:pt idx="0">
                  <c:v>Europe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'Figure(66)'!$C$7:$C$17</c:f>
              <c:strCache>
                <c:ptCount val="11"/>
                <c:pt idx="0">
                  <c:v>Availability of suitable products</c:v>
                </c:pt>
                <c:pt idx="1">
                  <c:v>Costs associated with investing in non-listed funds</c:v>
                </c:pt>
                <c:pt idx="2">
                  <c:v>Alignment of interest with fund manager</c:v>
                </c:pt>
                <c:pt idx="3">
                  <c:v>Current market conditions</c:v>
                </c:pt>
                <c:pt idx="4">
                  <c:v>Resources (financial/personnel) to acquire the necessary knowledge and/or execute strategy</c:v>
                </c:pt>
                <c:pt idx="5">
                  <c:v>Regulatory issues</c:v>
                </c:pt>
                <c:pt idx="6">
                  <c:v>Liquidity</c:v>
                </c:pt>
                <c:pt idx="7">
                  <c:v>Transparency and market information</c:v>
                </c:pt>
                <c:pt idx="8">
                  <c:v>Alignment of interest with co-investors</c:v>
                </c:pt>
                <c:pt idx="9">
                  <c:v>Currency risk exposure</c:v>
                </c:pt>
                <c:pt idx="10">
                  <c:v>Availability of debt</c:v>
                </c:pt>
              </c:strCache>
            </c:strRef>
          </c:cat>
          <c:val>
            <c:numRef>
              <c:f>'Figure(66)'!$E$7:$E$17</c:f>
              <c:numCache>
                <c:formatCode>0%</c:formatCode>
                <c:ptCount val="11"/>
                <c:pt idx="0">
                  <c:v>0.51515151515151514</c:v>
                </c:pt>
                <c:pt idx="1">
                  <c:v>0.48484848484848486</c:v>
                </c:pt>
                <c:pt idx="2">
                  <c:v>0.33333333333333331</c:v>
                </c:pt>
                <c:pt idx="3">
                  <c:v>0.30303030303030304</c:v>
                </c:pt>
                <c:pt idx="4">
                  <c:v>0.24242424242424243</c:v>
                </c:pt>
                <c:pt idx="5">
                  <c:v>0.24242424242424243</c:v>
                </c:pt>
                <c:pt idx="6">
                  <c:v>0.21212121212121213</c:v>
                </c:pt>
                <c:pt idx="7">
                  <c:v>9.0909090909090912E-2</c:v>
                </c:pt>
                <c:pt idx="8">
                  <c:v>6.0606060606060608E-2</c:v>
                </c:pt>
                <c:pt idx="9">
                  <c:v>3.0303030303030304E-2</c:v>
                </c:pt>
                <c:pt idx="10">
                  <c:v>0</c:v>
                </c:pt>
              </c:numCache>
            </c:numRef>
          </c:val>
          <c:extLst>
            <c:ext xmlns:c16="http://schemas.microsoft.com/office/drawing/2014/chart" uri="{C3380CC4-5D6E-409C-BE32-E72D297353CC}">
              <c16:uniqueId val="{00000001-1B52-4DC7-834A-50A9370426D5}"/>
            </c:ext>
          </c:extLst>
        </c:ser>
        <c:ser>
          <c:idx val="2"/>
          <c:order val="2"/>
          <c:tx>
            <c:strRef>
              <c:f>'Figure(66)'!$F$6</c:f>
              <c:strCache>
                <c:ptCount val="1"/>
                <c:pt idx="0">
                  <c:v>North America</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'Figure(66)'!$C$7:$C$17</c:f>
              <c:strCache>
                <c:ptCount val="11"/>
                <c:pt idx="0">
                  <c:v>Availability of suitable products</c:v>
                </c:pt>
                <c:pt idx="1">
                  <c:v>Costs associated with investing in non-listed funds</c:v>
                </c:pt>
                <c:pt idx="2">
                  <c:v>Alignment of interest with fund manager</c:v>
                </c:pt>
                <c:pt idx="3">
                  <c:v>Current market conditions</c:v>
                </c:pt>
                <c:pt idx="4">
                  <c:v>Resources (financial/personnel) to acquire the necessary knowledge and/or execute strategy</c:v>
                </c:pt>
                <c:pt idx="5">
                  <c:v>Regulatory issues</c:v>
                </c:pt>
                <c:pt idx="6">
                  <c:v>Liquidity</c:v>
                </c:pt>
                <c:pt idx="7">
                  <c:v>Transparency and market information</c:v>
                </c:pt>
                <c:pt idx="8">
                  <c:v>Alignment of interest with co-investors</c:v>
                </c:pt>
                <c:pt idx="9">
                  <c:v>Currency risk exposure</c:v>
                </c:pt>
                <c:pt idx="10">
                  <c:v>Availability of debt</c:v>
                </c:pt>
              </c:strCache>
            </c:strRef>
          </c:cat>
          <c:val>
            <c:numRef>
              <c:f>'Figure(66)'!$F$7:$F$17</c:f>
              <c:numCache>
                <c:formatCode>0%</c:formatCode>
                <c:ptCount val="11"/>
                <c:pt idx="0">
                  <c:v>0</c:v>
                </c:pt>
                <c:pt idx="1">
                  <c:v>0.44444444444444442</c:v>
                </c:pt>
                <c:pt idx="2">
                  <c:v>0.33333333333333331</c:v>
                </c:pt>
                <c:pt idx="3">
                  <c:v>0.55555555555555558</c:v>
                </c:pt>
                <c:pt idx="4">
                  <c:v>0</c:v>
                </c:pt>
                <c:pt idx="5">
                  <c:v>0.1111111111111111</c:v>
                </c:pt>
                <c:pt idx="6">
                  <c:v>0</c:v>
                </c:pt>
                <c:pt idx="7">
                  <c:v>0.33333333333333331</c:v>
                </c:pt>
                <c:pt idx="8">
                  <c:v>0.1111111111111111</c:v>
                </c:pt>
                <c:pt idx="9">
                  <c:v>0.66666666666666663</c:v>
                </c:pt>
                <c:pt idx="10">
                  <c:v>0</c:v>
                </c:pt>
              </c:numCache>
            </c:numRef>
          </c:val>
          <c:extLst>
            <c:ext xmlns:c16="http://schemas.microsoft.com/office/drawing/2014/chart" uri="{C3380CC4-5D6E-409C-BE32-E72D297353CC}">
              <c16:uniqueId val="{00000002-1B52-4DC7-834A-50A9370426D5}"/>
            </c:ext>
          </c:extLst>
        </c:ser>
        <c:dLbls>
          <c:showLegendKey val="0"/>
          <c:showVal val="0"/>
          <c:showCatName val="0"/>
          <c:showSerName val="0"/>
          <c:showPercent val="0"/>
          <c:showBubbleSize val="0"/>
        </c:dLbls>
        <c:gapWidth val="50"/>
        <c:axId val="421522096"/>
        <c:axId val="421522424"/>
      </c:barChart>
      <c:catAx>
        <c:axId val="42152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421522424"/>
        <c:crosses val="autoZero"/>
        <c:auto val="1"/>
        <c:lblAlgn val="ctr"/>
        <c:lblOffset val="100"/>
        <c:noMultiLvlLbl val="0"/>
      </c:catAx>
      <c:valAx>
        <c:axId val="421522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GB">
                    <a:latin typeface="+mj-lt"/>
                  </a:rPr>
                  <a:t>% of respondents</a:t>
                </a:r>
              </a:p>
            </c:rich>
          </c:tx>
          <c:layout>
            <c:manualLayout>
              <c:xMode val="edge"/>
              <c:yMode val="edge"/>
              <c:x val="1.4218067470844529E-2"/>
              <c:y val="0.22192342049691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522096"/>
        <c:crosses val="autoZero"/>
        <c:crossBetween val="between"/>
      </c:valAx>
      <c:spPr>
        <a:noFill/>
        <a:ln>
          <a:noFill/>
        </a:ln>
        <a:effectLst/>
      </c:spPr>
    </c:plotArea>
    <c:legend>
      <c:legendPos val="t"/>
      <c:layout>
        <c:manualLayout>
          <c:xMode val="edge"/>
          <c:yMode val="edge"/>
          <c:x val="0.42112615950070387"/>
          <c:y val="0.12881830760181553"/>
          <c:w val="0.24689270268775657"/>
          <c:h val="4.48070277231833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'Figure(7)'!$C$1:$D$1</c:f>
          <c:strCache>
            <c:ptCount val="2"/>
            <c:pt idx="0">
              <c:v>Figure(7)</c:v>
            </c:pt>
            <c:pt idx="1">
              <c:v>ESG characteristics of a non-listed fund considered before investing by investor domicile</c:v>
            </c:pt>
          </c:strCache>
        </c:strRef>
      </c:tx>
      <c:layout>
        <c:manualLayout>
          <c:xMode val="edge"/>
          <c:yMode val="edge"/>
          <c:x val="0.12366707266487988"/>
          <c:y val="8.365402414857555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52787901307750407"/>
          <c:y val="0.24724102995019479"/>
          <c:w val="0.89680719941412657"/>
          <c:h val="0.63289791510596105"/>
        </c:manualLayout>
      </c:layout>
      <c:barChart>
        <c:barDir val="bar"/>
        <c:grouping val="percentStacked"/>
        <c:varyColors val="0"/>
        <c:ser>
          <c:idx val="1"/>
          <c:order val="0"/>
          <c:tx>
            <c:strRef>
              <c:f>'Figure(7)'!$C$8</c:f>
              <c:strCache>
                <c:ptCount val="1"/>
                <c:pt idx="0">
                  <c:v>Yes</c:v>
                </c:pt>
              </c:strCache>
            </c:strRef>
          </c:tx>
          <c:spPr>
            <a:solidFill>
              <a:srgbClr val="0033A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'Figure(7)'!$D$5:$N$7</c:f>
              <c:multiLvlStrCache>
                <c:ptCount val="11"/>
                <c:lvl>
                  <c:pt idx="0">
                    <c:v>Committed on becoming Net Zero Carbon (16)</c:v>
                  </c:pt>
                  <c:pt idx="1">
                    <c:v>Promoting environmentally and socially responsible investments or targeting bespoke sustainable investments (16)</c:v>
                  </c:pt>
                  <c:pt idx="2">
                    <c:v>Having an established diversity, equity, and inclusion (DEI) programme (16)</c:v>
                  </c:pt>
                  <c:pt idx="4">
                    <c:v>Committed on becoming Net Zero Carbon (39)</c:v>
                  </c:pt>
                  <c:pt idx="5">
                    <c:v>Promoting environmentally and socially responsible investments or targeting bespoke sustainable investments (47)</c:v>
                  </c:pt>
                  <c:pt idx="6">
                    <c:v>Having an established diversity, equity, and inclusion (DEI) programme (48)</c:v>
                  </c:pt>
                  <c:pt idx="8">
                    <c:v>Committed on becoming Net Zero Carbon (16)</c:v>
                  </c:pt>
                  <c:pt idx="9">
                    <c:v>Promoting environmentally and socially responsible investments or targeting bespoke sustainable investments (16)</c:v>
                  </c:pt>
                  <c:pt idx="10">
                    <c:v>Having an established diversity, equity, and inclusion (DEI) programme (16)</c:v>
                  </c:pt>
                </c:lvl>
                <c:lvl>
                  <c:pt idx="0">
                    <c:v>Asia Pacific</c:v>
                  </c:pt>
                  <c:pt idx="4">
                    <c:v>Europe</c:v>
                  </c:pt>
                  <c:pt idx="8">
                    <c:v>North America</c:v>
                  </c:pt>
                </c:lvl>
                <c:lvl>
                  <c:pt idx="0">
                    <c:v>Investors by domicile</c:v>
                  </c:pt>
                </c:lvl>
              </c:multiLvlStrCache>
            </c:multiLvlStrRef>
          </c:cat>
          <c:val>
            <c:numRef>
              <c:f>'Figure(7)'!$D$8:$N$8</c:f>
              <c:numCache>
                <c:formatCode>0%</c:formatCode>
                <c:ptCount val="11"/>
                <c:pt idx="0">
                  <c:v>0.875</c:v>
                </c:pt>
                <c:pt idx="1">
                  <c:v>1</c:v>
                </c:pt>
                <c:pt idx="2">
                  <c:v>0.8125</c:v>
                </c:pt>
                <c:pt idx="4">
                  <c:v>0.71794871794871795</c:v>
                </c:pt>
                <c:pt idx="5">
                  <c:v>0.78723404255319152</c:v>
                </c:pt>
                <c:pt idx="6">
                  <c:v>0.5</c:v>
                </c:pt>
                <c:pt idx="8">
                  <c:v>0.375</c:v>
                </c:pt>
                <c:pt idx="9">
                  <c:v>0.5625</c:v>
                </c:pt>
                <c:pt idx="10">
                  <c:v>0.625</c:v>
                </c:pt>
              </c:numCache>
            </c:numRef>
          </c:val>
          <c:extLst>
            <c:ext xmlns:c16="http://schemas.microsoft.com/office/drawing/2014/chart" uri="{C3380CC4-5D6E-409C-BE32-E72D297353CC}">
              <c16:uniqueId val="{00000001-A1F6-4A5A-82CA-02D7F453244E}"/>
            </c:ext>
          </c:extLst>
        </c:ser>
        <c:ser>
          <c:idx val="0"/>
          <c:order val="1"/>
          <c:tx>
            <c:strRef>
              <c:f>'Figure(7)'!$C$9</c:f>
              <c:strCache>
                <c:ptCount val="1"/>
                <c:pt idx="0">
                  <c:v>No</c:v>
                </c:pt>
              </c:strCache>
            </c:strRef>
          </c:tx>
          <c:spPr>
            <a:solidFill>
              <a:srgbClr val="59CB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'Figure(7)'!$D$5:$N$7</c:f>
              <c:multiLvlStrCache>
                <c:ptCount val="11"/>
                <c:lvl>
                  <c:pt idx="0">
                    <c:v>Committed on becoming Net Zero Carbon (16)</c:v>
                  </c:pt>
                  <c:pt idx="1">
                    <c:v>Promoting environmentally and socially responsible investments or targeting bespoke sustainable investments (16)</c:v>
                  </c:pt>
                  <c:pt idx="2">
                    <c:v>Having an established diversity, equity, and inclusion (DEI) programme (16)</c:v>
                  </c:pt>
                  <c:pt idx="4">
                    <c:v>Committed on becoming Net Zero Carbon (39)</c:v>
                  </c:pt>
                  <c:pt idx="5">
                    <c:v>Promoting environmentally and socially responsible investments or targeting bespoke sustainable investments (47)</c:v>
                  </c:pt>
                  <c:pt idx="6">
                    <c:v>Having an established diversity, equity, and inclusion (DEI) programme (48)</c:v>
                  </c:pt>
                  <c:pt idx="8">
                    <c:v>Committed on becoming Net Zero Carbon (16)</c:v>
                  </c:pt>
                  <c:pt idx="9">
                    <c:v>Promoting environmentally and socially responsible investments or targeting bespoke sustainable investments (16)</c:v>
                  </c:pt>
                  <c:pt idx="10">
                    <c:v>Having an established diversity, equity, and inclusion (DEI) programme (16)</c:v>
                  </c:pt>
                </c:lvl>
                <c:lvl>
                  <c:pt idx="0">
                    <c:v>Asia Pacific</c:v>
                  </c:pt>
                  <c:pt idx="4">
                    <c:v>Europe</c:v>
                  </c:pt>
                  <c:pt idx="8">
                    <c:v>North America</c:v>
                  </c:pt>
                </c:lvl>
                <c:lvl>
                  <c:pt idx="0">
                    <c:v>Investors by domicile</c:v>
                  </c:pt>
                </c:lvl>
              </c:multiLvlStrCache>
            </c:multiLvlStrRef>
          </c:cat>
          <c:val>
            <c:numRef>
              <c:f>'Figure(7)'!$D$9:$N$9</c:f>
              <c:numCache>
                <c:formatCode>0%</c:formatCode>
                <c:ptCount val="11"/>
                <c:pt idx="0">
                  <c:v>0.125</c:v>
                </c:pt>
                <c:pt idx="1">
                  <c:v>0</c:v>
                </c:pt>
                <c:pt idx="2">
                  <c:v>0.1875</c:v>
                </c:pt>
                <c:pt idx="4">
                  <c:v>0.28205128205128205</c:v>
                </c:pt>
                <c:pt idx="5">
                  <c:v>0.21276595744680851</c:v>
                </c:pt>
                <c:pt idx="6">
                  <c:v>0.5</c:v>
                </c:pt>
                <c:pt idx="8">
                  <c:v>0.625</c:v>
                </c:pt>
                <c:pt idx="9">
                  <c:v>0.4375</c:v>
                </c:pt>
                <c:pt idx="10">
                  <c:v>0.375</c:v>
                </c:pt>
              </c:numCache>
            </c:numRef>
          </c:val>
          <c:extLst>
            <c:ext xmlns:c16="http://schemas.microsoft.com/office/drawing/2014/chart" uri="{C3380CC4-5D6E-409C-BE32-E72D297353CC}">
              <c16:uniqueId val="{00000003-A1F6-4A5A-82CA-02D7F453244E}"/>
            </c:ext>
          </c:extLst>
        </c:ser>
        <c:dLbls>
          <c:showLegendKey val="0"/>
          <c:showVal val="0"/>
          <c:showCatName val="0"/>
          <c:showSerName val="0"/>
          <c:showPercent val="0"/>
          <c:showBubbleSize val="0"/>
        </c:dLbls>
        <c:gapWidth val="150"/>
        <c:overlap val="100"/>
        <c:axId val="1770614320"/>
        <c:axId val="1936339088"/>
      </c:barChart>
      <c:catAx>
        <c:axId val="177061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en-US"/>
          </a:p>
        </c:txPr>
        <c:crossAx val="1936339088"/>
        <c:crosses val="autoZero"/>
        <c:auto val="1"/>
        <c:lblAlgn val="ctr"/>
        <c:lblOffset val="100"/>
        <c:noMultiLvlLbl val="0"/>
      </c:catAx>
      <c:valAx>
        <c:axId val="1936339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s-ES">
                    <a:latin typeface="+mj-lt"/>
                  </a:rPr>
                  <a:t>% of respondents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614320"/>
        <c:crosses val="autoZero"/>
        <c:crossBetween val="between"/>
      </c:valAx>
      <c:spPr>
        <a:noFill/>
        <a:ln>
          <a:noFill/>
        </a:ln>
        <a:effectLst/>
      </c:spPr>
    </c:plotArea>
    <c:legend>
      <c:legendPos val="b"/>
      <c:layout>
        <c:manualLayout>
          <c:xMode val="edge"/>
          <c:yMode val="edge"/>
          <c:x val="0.45831851791844597"/>
          <c:y val="0.17615075628367449"/>
          <c:w val="8.336284289095354E-2"/>
          <c:h val="4.95943749672527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9791</xdr:colOff>
      <xdr:row>14</xdr:row>
      <xdr:rowOff>171402</xdr:rowOff>
    </xdr:from>
    <xdr:to>
      <xdr:col>7</xdr:col>
      <xdr:colOff>866067</xdr:colOff>
      <xdr:row>42</xdr:row>
      <xdr:rowOff>224</xdr:rowOff>
    </xdr:to>
    <xdr:graphicFrame macro="">
      <xdr:nvGraphicFramePr>
        <xdr:cNvPr id="3" name="Chart 2">
          <a:extLst>
            <a:ext uri="{FF2B5EF4-FFF2-40B4-BE49-F238E27FC236}">
              <a16:creationId xmlns:a16="http://schemas.microsoft.com/office/drawing/2014/main" id="{53DBAD45-BA74-40FE-834F-942A15D5B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568777</xdr:colOff>
      <xdr:row>14</xdr:row>
      <xdr:rowOff>137432</xdr:rowOff>
    </xdr:from>
    <xdr:to>
      <xdr:col>10</xdr:col>
      <xdr:colOff>1328507</xdr:colOff>
      <xdr:row>39</xdr:row>
      <xdr:rowOff>131988</xdr:rowOff>
    </xdr:to>
    <xdr:graphicFrame macro="">
      <xdr:nvGraphicFramePr>
        <xdr:cNvPr id="2" name="Chart 1">
          <a:extLst>
            <a:ext uri="{FF2B5EF4-FFF2-40B4-BE49-F238E27FC236}">
              <a16:creationId xmlns:a16="http://schemas.microsoft.com/office/drawing/2014/main" id="{C15CCF11-1C82-4EE0-BE65-8EFE27B4C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443593</xdr:colOff>
      <xdr:row>13</xdr:row>
      <xdr:rowOff>148137</xdr:rowOff>
    </xdr:from>
    <xdr:to>
      <xdr:col>5</xdr:col>
      <xdr:colOff>1145539</xdr:colOff>
      <xdr:row>38</xdr:row>
      <xdr:rowOff>149678</xdr:rowOff>
    </xdr:to>
    <xdr:graphicFrame macro="">
      <xdr:nvGraphicFramePr>
        <xdr:cNvPr id="2" name="Chart 1">
          <a:extLst>
            <a:ext uri="{FF2B5EF4-FFF2-40B4-BE49-F238E27FC236}">
              <a16:creationId xmlns:a16="http://schemas.microsoft.com/office/drawing/2014/main" id="{F0CAD9D4-4F51-419D-968F-AAEF4400F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318408</xdr:colOff>
      <xdr:row>15</xdr:row>
      <xdr:rowOff>136071</xdr:rowOff>
    </xdr:from>
    <xdr:to>
      <xdr:col>9</xdr:col>
      <xdr:colOff>47682</xdr:colOff>
      <xdr:row>41</xdr:row>
      <xdr:rowOff>6066</xdr:rowOff>
    </xdr:to>
    <xdr:graphicFrame macro="">
      <xdr:nvGraphicFramePr>
        <xdr:cNvPr id="5" name="Content Placeholder 3">
          <a:extLst>
            <a:ext uri="{FF2B5EF4-FFF2-40B4-BE49-F238E27FC236}">
              <a16:creationId xmlns:a16="http://schemas.microsoft.com/office/drawing/2014/main" id="{50A77088-8008-4D15-AF6E-D3A6F5ED64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0.74558</cdr:x>
      <cdr:y>0.13833</cdr:y>
    </cdr:from>
    <cdr:to>
      <cdr:x>0.77022</cdr:x>
      <cdr:y>0.18047</cdr:y>
    </cdr:to>
    <cdr:sp macro="" textlink="">
      <cdr:nvSpPr>
        <cdr:cNvPr id="2" name="Rectangle 1">
          <a:extLst xmlns:a="http://schemas.openxmlformats.org/drawingml/2006/main">
            <a:ext uri="{FF2B5EF4-FFF2-40B4-BE49-F238E27FC236}">
              <a16:creationId xmlns:a16="http://schemas.microsoft.com/office/drawing/2014/main" id="{86FD5F8D-72E2-43FD-AB90-55AA94DEB467}"/>
            </a:ext>
          </a:extLst>
        </cdr:cNvPr>
        <cdr:cNvSpPr/>
      </cdr:nvSpPr>
      <cdr:spPr>
        <a:xfrm xmlns:a="http://schemas.openxmlformats.org/drawingml/2006/main">
          <a:off x="6777045" y="620534"/>
          <a:ext cx="223968" cy="189040"/>
        </a:xfrm>
        <a:prstGeom xmlns:a="http://schemas.openxmlformats.org/drawingml/2006/main" prst="rect">
          <a:avLst/>
        </a:prstGeom>
        <a:solidFill xmlns:a="http://schemas.openxmlformats.org/drawingml/2006/main">
          <a:srgbClr val="D3D3D3"/>
        </a:solidFill>
        <a:ln xmlns:a="http://schemas.openxmlformats.org/drawingml/2006/main">
          <a:solidFill>
            <a:srgbClr val="B0B0B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nl-NL"/>
        </a:p>
      </cdr:txBody>
    </cdr:sp>
  </cdr:relSizeAnchor>
  <cdr:relSizeAnchor xmlns:cdr="http://schemas.openxmlformats.org/drawingml/2006/chartDrawing">
    <cdr:from>
      <cdr:x>0.77813</cdr:x>
      <cdr:y>0.14067</cdr:y>
    </cdr:from>
    <cdr:to>
      <cdr:x>0.94787</cdr:x>
      <cdr:y>0.18282</cdr:y>
    </cdr:to>
    <cdr:sp macro="" textlink="">
      <cdr:nvSpPr>
        <cdr:cNvPr id="3" name="TextBox 1">
          <a:extLst xmlns:a="http://schemas.openxmlformats.org/drawingml/2006/main">
            <a:ext uri="{FF2B5EF4-FFF2-40B4-BE49-F238E27FC236}">
              <a16:creationId xmlns:a16="http://schemas.microsoft.com/office/drawing/2014/main" id="{FEB6A4F2-0281-4DBD-96CA-3500092ADBFE}"/>
            </a:ext>
          </a:extLst>
        </cdr:cNvPr>
        <cdr:cNvSpPr txBox="1"/>
      </cdr:nvSpPr>
      <cdr:spPr>
        <a:xfrm xmlns:a="http://schemas.openxmlformats.org/drawingml/2006/main">
          <a:off x="7072912" y="631032"/>
          <a:ext cx="1542874" cy="18908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l-NL" sz="1000" kern="1200" dirty="0">
              <a:solidFill>
                <a:schemeClr val="tx1"/>
              </a:solidFill>
              <a:latin typeface="+mj-lt"/>
            </a:rPr>
            <a:t>Interquartile</a:t>
          </a:r>
          <a:r>
            <a:rPr lang="nl-NL" sz="1000" dirty="0">
              <a:latin typeface="+mj-lt"/>
            </a:rPr>
            <a:t> </a:t>
          </a:r>
          <a:r>
            <a:rPr lang="nl-NL" sz="1000" kern="1200" dirty="0">
              <a:solidFill>
                <a:schemeClr val="tx1"/>
              </a:solidFill>
              <a:latin typeface="+mj-lt"/>
            </a:rPr>
            <a:t>range</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676549</xdr:colOff>
      <xdr:row>14</xdr:row>
      <xdr:rowOff>141513</xdr:rowOff>
    </xdr:from>
    <xdr:to>
      <xdr:col>7</xdr:col>
      <xdr:colOff>1393372</xdr:colOff>
      <xdr:row>53</xdr:row>
      <xdr:rowOff>25309</xdr:rowOff>
    </xdr:to>
    <xdr:graphicFrame macro="">
      <xdr:nvGraphicFramePr>
        <xdr:cNvPr id="3" name="Chart 2">
          <a:extLst>
            <a:ext uri="{FF2B5EF4-FFF2-40B4-BE49-F238E27FC236}">
              <a16:creationId xmlns:a16="http://schemas.microsoft.com/office/drawing/2014/main" id="{D22D6DD7-298D-41C1-9579-28B16944F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935810</xdr:colOff>
      <xdr:row>14</xdr:row>
      <xdr:rowOff>100511</xdr:rowOff>
    </xdr:from>
    <xdr:to>
      <xdr:col>9</xdr:col>
      <xdr:colOff>614851</xdr:colOff>
      <xdr:row>44</xdr:row>
      <xdr:rowOff>138975</xdr:rowOff>
    </xdr:to>
    <xdr:graphicFrame macro="">
      <xdr:nvGraphicFramePr>
        <xdr:cNvPr id="3" name="Chart 2">
          <a:extLst>
            <a:ext uri="{FF2B5EF4-FFF2-40B4-BE49-F238E27FC236}">
              <a16:creationId xmlns:a16="http://schemas.microsoft.com/office/drawing/2014/main" id="{F62B6DF1-9DE6-4EEF-88DE-F267FD06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536</xdr:colOff>
      <xdr:row>15</xdr:row>
      <xdr:rowOff>76200</xdr:rowOff>
    </xdr:from>
    <xdr:to>
      <xdr:col>8</xdr:col>
      <xdr:colOff>1782535</xdr:colOff>
      <xdr:row>49</xdr:row>
      <xdr:rowOff>54429</xdr:rowOff>
    </xdr:to>
    <xdr:graphicFrame macro="">
      <xdr:nvGraphicFramePr>
        <xdr:cNvPr id="2" name="Chart 1">
          <a:extLst>
            <a:ext uri="{FF2B5EF4-FFF2-40B4-BE49-F238E27FC236}">
              <a16:creationId xmlns:a16="http://schemas.microsoft.com/office/drawing/2014/main" id="{6ACE2CD9-5765-4443-871E-817D6E323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360813</xdr:colOff>
      <xdr:row>13</xdr:row>
      <xdr:rowOff>99787</xdr:rowOff>
    </xdr:from>
    <xdr:to>
      <xdr:col>9</xdr:col>
      <xdr:colOff>775606</xdr:colOff>
      <xdr:row>43</xdr:row>
      <xdr:rowOff>13607</xdr:rowOff>
    </xdr:to>
    <xdr:graphicFrame macro="">
      <xdr:nvGraphicFramePr>
        <xdr:cNvPr id="4" name="Chart 3">
          <a:extLst>
            <a:ext uri="{FF2B5EF4-FFF2-40B4-BE49-F238E27FC236}">
              <a16:creationId xmlns:a16="http://schemas.microsoft.com/office/drawing/2014/main" id="{09D95A40-1504-410D-A7DB-CBE478990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537363</xdr:colOff>
      <xdr:row>16</xdr:row>
      <xdr:rowOff>8896</xdr:rowOff>
    </xdr:from>
    <xdr:to>
      <xdr:col>8</xdr:col>
      <xdr:colOff>84940</xdr:colOff>
      <xdr:row>50</xdr:row>
      <xdr:rowOff>66359</xdr:rowOff>
    </xdr:to>
    <xdr:graphicFrame macro="">
      <xdr:nvGraphicFramePr>
        <xdr:cNvPr id="2" name="Chart 1">
          <a:extLst>
            <a:ext uri="{FF2B5EF4-FFF2-40B4-BE49-F238E27FC236}">
              <a16:creationId xmlns:a16="http://schemas.microsoft.com/office/drawing/2014/main" id="{9127D7D8-AE93-45DF-8DD8-D19A646D0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312883</xdr:colOff>
      <xdr:row>38</xdr:row>
      <xdr:rowOff>160982</xdr:rowOff>
    </xdr:from>
    <xdr:to>
      <xdr:col>11</xdr:col>
      <xdr:colOff>550619</xdr:colOff>
      <xdr:row>66</xdr:row>
      <xdr:rowOff>50123</xdr:rowOff>
    </xdr:to>
    <xdr:graphicFrame macro="">
      <xdr:nvGraphicFramePr>
        <xdr:cNvPr id="2" name="Chart 1">
          <a:extLst>
            <a:ext uri="{FF2B5EF4-FFF2-40B4-BE49-F238E27FC236}">
              <a16:creationId xmlns:a16="http://schemas.microsoft.com/office/drawing/2014/main" id="{F0018900-3CCA-49FD-85FC-68E795646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524947</xdr:colOff>
      <xdr:row>23</xdr:row>
      <xdr:rowOff>140588</xdr:rowOff>
    </xdr:from>
    <xdr:to>
      <xdr:col>5</xdr:col>
      <xdr:colOff>292100</xdr:colOff>
      <xdr:row>43</xdr:row>
      <xdr:rowOff>150824</xdr:rowOff>
    </xdr:to>
    <xdr:graphicFrame macro="">
      <xdr:nvGraphicFramePr>
        <xdr:cNvPr id="2" name="Chart 1">
          <a:extLst>
            <a:ext uri="{FF2B5EF4-FFF2-40B4-BE49-F238E27FC236}">
              <a16:creationId xmlns:a16="http://schemas.microsoft.com/office/drawing/2014/main" id="{23D972D4-2A86-4D37-AD20-C2724DD43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1112288</xdr:colOff>
      <xdr:row>23</xdr:row>
      <xdr:rowOff>125185</xdr:rowOff>
    </xdr:from>
    <xdr:to>
      <xdr:col>10</xdr:col>
      <xdr:colOff>102020</xdr:colOff>
      <xdr:row>43</xdr:row>
      <xdr:rowOff>142406</xdr:rowOff>
    </xdr:to>
    <xdr:graphicFrame macro="">
      <xdr:nvGraphicFramePr>
        <xdr:cNvPr id="3" name="Chart 2">
          <a:extLst>
            <a:ext uri="{FF2B5EF4-FFF2-40B4-BE49-F238E27FC236}">
              <a16:creationId xmlns:a16="http://schemas.microsoft.com/office/drawing/2014/main" id="{E0655AD2-A61C-4FE3-87DA-4F9C02F99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1028094</xdr:colOff>
      <xdr:row>23</xdr:row>
      <xdr:rowOff>111819</xdr:rowOff>
    </xdr:from>
    <xdr:to>
      <xdr:col>15</xdr:col>
      <xdr:colOff>195625</xdr:colOff>
      <xdr:row>43</xdr:row>
      <xdr:rowOff>139200</xdr:rowOff>
    </xdr:to>
    <xdr:graphicFrame macro="">
      <xdr:nvGraphicFramePr>
        <xdr:cNvPr id="4" name="Chart 3">
          <a:extLst>
            <a:ext uri="{FF2B5EF4-FFF2-40B4-BE49-F238E27FC236}">
              <a16:creationId xmlns:a16="http://schemas.microsoft.com/office/drawing/2014/main" id="{B2A9968C-F01D-4F7B-B122-412CD190C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526347</xdr:colOff>
      <xdr:row>17</xdr:row>
      <xdr:rowOff>0</xdr:rowOff>
    </xdr:from>
    <xdr:to>
      <xdr:col>11</xdr:col>
      <xdr:colOff>275318</xdr:colOff>
      <xdr:row>48</xdr:row>
      <xdr:rowOff>64861</xdr:rowOff>
    </xdr:to>
    <xdr:graphicFrame macro="">
      <xdr:nvGraphicFramePr>
        <xdr:cNvPr id="2" name="Chart 1">
          <a:extLst>
            <a:ext uri="{FF2B5EF4-FFF2-40B4-BE49-F238E27FC236}">
              <a16:creationId xmlns:a16="http://schemas.microsoft.com/office/drawing/2014/main" id="{60BB478E-1469-407F-8F8D-CCB1ABCE8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611179</xdr:colOff>
      <xdr:row>17</xdr:row>
      <xdr:rowOff>64859</xdr:rowOff>
    </xdr:from>
    <xdr:to>
      <xdr:col>8</xdr:col>
      <xdr:colOff>360150</xdr:colOff>
      <xdr:row>48</xdr:row>
      <xdr:rowOff>136071</xdr:rowOff>
    </xdr:to>
    <xdr:graphicFrame macro="">
      <xdr:nvGraphicFramePr>
        <xdr:cNvPr id="2" name="Chart 1">
          <a:extLst>
            <a:ext uri="{FF2B5EF4-FFF2-40B4-BE49-F238E27FC236}">
              <a16:creationId xmlns:a16="http://schemas.microsoft.com/office/drawing/2014/main" id="{FF377CA5-A5B1-4945-8674-83E8FD1A3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69057</xdr:colOff>
      <xdr:row>19</xdr:row>
      <xdr:rowOff>87991</xdr:rowOff>
    </xdr:from>
    <xdr:to>
      <xdr:col>9</xdr:col>
      <xdr:colOff>598714</xdr:colOff>
      <xdr:row>64</xdr:row>
      <xdr:rowOff>81642</xdr:rowOff>
    </xdr:to>
    <xdr:graphicFrame macro="">
      <xdr:nvGraphicFramePr>
        <xdr:cNvPr id="2" name="Chart 1">
          <a:extLst>
            <a:ext uri="{FF2B5EF4-FFF2-40B4-BE49-F238E27FC236}">
              <a16:creationId xmlns:a16="http://schemas.microsoft.com/office/drawing/2014/main" id="{7F84EF80-B94E-49F0-8536-DC052E44D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282055</xdr:colOff>
      <xdr:row>28</xdr:row>
      <xdr:rowOff>186417</xdr:rowOff>
    </xdr:from>
    <xdr:to>
      <xdr:col>15</xdr:col>
      <xdr:colOff>188596</xdr:colOff>
      <xdr:row>60</xdr:row>
      <xdr:rowOff>95250</xdr:rowOff>
    </xdr:to>
    <xdr:graphicFrame macro="">
      <xdr:nvGraphicFramePr>
        <xdr:cNvPr id="2" name="Chart 1">
          <a:extLst>
            <a:ext uri="{FF2B5EF4-FFF2-40B4-BE49-F238E27FC236}">
              <a16:creationId xmlns:a16="http://schemas.microsoft.com/office/drawing/2014/main" id="{D0E4F47A-5640-4EAC-95CA-502D340C3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571500</xdr:colOff>
      <xdr:row>19</xdr:row>
      <xdr:rowOff>145321</xdr:rowOff>
    </xdr:from>
    <xdr:to>
      <xdr:col>9</xdr:col>
      <xdr:colOff>302078</xdr:colOff>
      <xdr:row>54</xdr:row>
      <xdr:rowOff>182334</xdr:rowOff>
    </xdr:to>
    <xdr:graphicFrame macro="">
      <xdr:nvGraphicFramePr>
        <xdr:cNvPr id="2" name="Chart 1">
          <a:extLst>
            <a:ext uri="{FF2B5EF4-FFF2-40B4-BE49-F238E27FC236}">
              <a16:creationId xmlns:a16="http://schemas.microsoft.com/office/drawing/2014/main" id="{75F127C0-E255-414D-94F5-0C35A1188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67</xdr:row>
      <xdr:rowOff>0</xdr:rowOff>
    </xdr:from>
    <xdr:to>
      <xdr:col>5</xdr:col>
      <xdr:colOff>718704</xdr:colOff>
      <xdr:row>84</xdr:row>
      <xdr:rowOff>93518</xdr:rowOff>
    </xdr:to>
    <xdr:graphicFrame macro="">
      <xdr:nvGraphicFramePr>
        <xdr:cNvPr id="3" name="Chart 2">
          <a:extLst>
            <a:ext uri="{FF2B5EF4-FFF2-40B4-BE49-F238E27FC236}">
              <a16:creationId xmlns:a16="http://schemas.microsoft.com/office/drawing/2014/main" id="{291EDC80-40BC-4A85-ACF2-FB56B8A13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487681</xdr:colOff>
      <xdr:row>12</xdr:row>
      <xdr:rowOff>153491</xdr:rowOff>
    </xdr:from>
    <xdr:to>
      <xdr:col>8</xdr:col>
      <xdr:colOff>1531893</xdr:colOff>
      <xdr:row>43</xdr:row>
      <xdr:rowOff>8800</xdr:rowOff>
    </xdr:to>
    <xdr:graphicFrame macro="">
      <xdr:nvGraphicFramePr>
        <xdr:cNvPr id="4" name="Chart 3">
          <a:extLst>
            <a:ext uri="{FF2B5EF4-FFF2-40B4-BE49-F238E27FC236}">
              <a16:creationId xmlns:a16="http://schemas.microsoft.com/office/drawing/2014/main" id="{0BA775F6-801A-4B45-A442-3E68572E7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68</xdr:row>
      <xdr:rowOff>0</xdr:rowOff>
    </xdr:from>
    <xdr:to>
      <xdr:col>5</xdr:col>
      <xdr:colOff>718704</xdr:colOff>
      <xdr:row>85</xdr:row>
      <xdr:rowOff>93518</xdr:rowOff>
    </xdr:to>
    <xdr:graphicFrame macro="">
      <xdr:nvGraphicFramePr>
        <xdr:cNvPr id="2" name="Chart 1">
          <a:extLst>
            <a:ext uri="{FF2B5EF4-FFF2-40B4-BE49-F238E27FC236}">
              <a16:creationId xmlns:a16="http://schemas.microsoft.com/office/drawing/2014/main" id="{D5627678-99EB-434B-B78B-19924DD1F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477338</xdr:colOff>
      <xdr:row>15</xdr:row>
      <xdr:rowOff>0</xdr:rowOff>
    </xdr:from>
    <xdr:to>
      <xdr:col>16</xdr:col>
      <xdr:colOff>993321</xdr:colOff>
      <xdr:row>50</xdr:row>
      <xdr:rowOff>7618</xdr:rowOff>
    </xdr:to>
    <xdr:graphicFrame macro="">
      <xdr:nvGraphicFramePr>
        <xdr:cNvPr id="3" name="Chart 2">
          <a:extLst>
            <a:ext uri="{FF2B5EF4-FFF2-40B4-BE49-F238E27FC236}">
              <a16:creationId xmlns:a16="http://schemas.microsoft.com/office/drawing/2014/main" id="{3DBEA130-2B84-4338-89C1-95DB58392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25455</xdr:colOff>
      <xdr:row>12</xdr:row>
      <xdr:rowOff>0</xdr:rowOff>
    </xdr:from>
    <xdr:to>
      <xdr:col>8</xdr:col>
      <xdr:colOff>1850571</xdr:colOff>
      <xdr:row>42</xdr:row>
      <xdr:rowOff>68035</xdr:rowOff>
    </xdr:to>
    <xdr:graphicFrame macro="">
      <xdr:nvGraphicFramePr>
        <xdr:cNvPr id="2" name="Chart 1">
          <a:extLst>
            <a:ext uri="{FF2B5EF4-FFF2-40B4-BE49-F238E27FC236}">
              <a16:creationId xmlns:a16="http://schemas.microsoft.com/office/drawing/2014/main" id="{D81BA37F-EC7B-4F5A-B960-BC2BCBAB4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48531</xdr:colOff>
      <xdr:row>16</xdr:row>
      <xdr:rowOff>117018</xdr:rowOff>
    </xdr:from>
    <xdr:to>
      <xdr:col>10</xdr:col>
      <xdr:colOff>136071</xdr:colOff>
      <xdr:row>46</xdr:row>
      <xdr:rowOff>81643</xdr:rowOff>
    </xdr:to>
    <xdr:graphicFrame macro="">
      <xdr:nvGraphicFramePr>
        <xdr:cNvPr id="2" name="Chart 1">
          <a:extLst>
            <a:ext uri="{FF2B5EF4-FFF2-40B4-BE49-F238E27FC236}">
              <a16:creationId xmlns:a16="http://schemas.microsoft.com/office/drawing/2014/main" id="{CEC8C555-2EFF-4979-8F9C-9F2642D73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96080</xdr:colOff>
      <xdr:row>13</xdr:row>
      <xdr:rowOff>87086</xdr:rowOff>
    </xdr:from>
    <xdr:to>
      <xdr:col>7</xdr:col>
      <xdr:colOff>65315</xdr:colOff>
      <xdr:row>41</xdr:row>
      <xdr:rowOff>38787</xdr:rowOff>
    </xdr:to>
    <xdr:graphicFrame macro="">
      <xdr:nvGraphicFramePr>
        <xdr:cNvPr id="4" name="Chart 3">
          <a:extLst>
            <a:ext uri="{FF2B5EF4-FFF2-40B4-BE49-F238E27FC236}">
              <a16:creationId xmlns:a16="http://schemas.microsoft.com/office/drawing/2014/main" id="{91EB8738-1726-4B5C-BCD7-CA3F2918C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500471</xdr:colOff>
      <xdr:row>21</xdr:row>
      <xdr:rowOff>105591</xdr:rowOff>
    </xdr:from>
    <xdr:to>
      <xdr:col>7</xdr:col>
      <xdr:colOff>339090</xdr:colOff>
      <xdr:row>45</xdr:row>
      <xdr:rowOff>108856</xdr:rowOff>
    </xdr:to>
    <xdr:graphicFrame macro="">
      <xdr:nvGraphicFramePr>
        <xdr:cNvPr id="2" name="Chart 1">
          <a:extLst>
            <a:ext uri="{FF2B5EF4-FFF2-40B4-BE49-F238E27FC236}">
              <a16:creationId xmlns:a16="http://schemas.microsoft.com/office/drawing/2014/main" id="{2C7C3E6F-40F3-4698-A3F4-114CA7D75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45</xdr:row>
      <xdr:rowOff>43543</xdr:rowOff>
    </xdr:from>
    <xdr:to>
      <xdr:col>6</xdr:col>
      <xdr:colOff>461284</xdr:colOff>
      <xdr:row>52</xdr:row>
      <xdr:rowOff>4083</xdr:rowOff>
    </xdr:to>
    <xdr:sp macro="" textlink="">
      <xdr:nvSpPr>
        <xdr:cNvPr id="3" name="TextBox 1">
          <a:extLst>
            <a:ext uri="{FF2B5EF4-FFF2-40B4-BE49-F238E27FC236}">
              <a16:creationId xmlns:a16="http://schemas.microsoft.com/office/drawing/2014/main" id="{CCF5C998-33F0-4652-887E-F9215A12CDA9}"/>
            </a:ext>
          </a:extLst>
        </xdr:cNvPr>
        <xdr:cNvSpPr txBox="1"/>
      </xdr:nvSpPr>
      <xdr:spPr>
        <a:xfrm>
          <a:off x="1132115" y="8969829"/>
          <a:ext cx="4630512" cy="1332140"/>
        </a:xfrm>
        <a:prstGeom prst="rect">
          <a:avLst/>
        </a:prstGeom>
      </xdr:spPr>
      <xdr:txBody>
        <a:bodyPr wrap="square" rtlCol="0"/>
        <a:lstStyle/>
        <a:p>
          <a:pPr>
            <a:lnSpc>
              <a:spcPct val="107000"/>
            </a:lnSpc>
            <a:spcAft>
              <a:spcPts val="800"/>
            </a:spcAft>
          </a:pPr>
          <a:r>
            <a:rPr lang="en-US" sz="1100" b="0" i="0">
              <a:effectLst/>
              <a:latin typeface="+mj-lt"/>
              <a:ea typeface="+mn-ea"/>
              <a:cs typeface="+mn-cs"/>
            </a:rPr>
            <a:t>Based on 90 institutional investors that provided real estate AUM</a:t>
          </a:r>
          <a:endParaRPr lang="en-GB" sz="1100" b="0" i="0">
            <a:effectLst/>
            <a:latin typeface="+mj-lt"/>
            <a:ea typeface="+mn-ea"/>
            <a:cs typeface="+mn-cs"/>
          </a:endParaRPr>
        </a:p>
        <a:p>
          <a:r>
            <a:rPr lang="en-GB" sz="1100" b="0" i="0">
              <a:effectLst/>
              <a:latin typeface="+mj-lt"/>
              <a:ea typeface="+mn-ea"/>
              <a:cs typeface="+mn-cs"/>
            </a:rPr>
            <a:t>Definitions: </a:t>
          </a:r>
          <a:endParaRPr lang="en-GB" sz="900">
            <a:effectLst/>
            <a:latin typeface="+mj-lt"/>
          </a:endParaRPr>
        </a:p>
        <a:p>
          <a:r>
            <a:rPr lang="en-GB" sz="1100" b="0" i="0">
              <a:effectLst/>
              <a:latin typeface="+mj-lt"/>
              <a:ea typeface="+mn-ea"/>
              <a:cs typeface="+mn-cs"/>
            </a:rPr>
            <a:t>Small = less than $1 billion of real estate AUM; </a:t>
          </a:r>
          <a:r>
            <a:rPr lang="en-GB" sz="1100">
              <a:effectLst/>
              <a:latin typeface="+mj-lt"/>
              <a:ea typeface="+mn-ea"/>
              <a:cs typeface="+mn-cs"/>
            </a:rPr>
            <a:t> </a:t>
          </a:r>
          <a:endParaRPr lang="en-GB" sz="900">
            <a:effectLst/>
            <a:latin typeface="+mj-lt"/>
          </a:endParaRPr>
        </a:p>
        <a:p>
          <a:r>
            <a:rPr lang="en-GB" sz="1100" b="0" i="0">
              <a:effectLst/>
              <a:latin typeface="+mj-lt"/>
              <a:ea typeface="+mn-ea"/>
              <a:cs typeface="+mn-cs"/>
            </a:rPr>
            <a:t>Medium = $1 billion to $5 billion; </a:t>
          </a:r>
          <a:r>
            <a:rPr lang="en-GB" sz="1100">
              <a:effectLst/>
              <a:latin typeface="+mj-lt"/>
              <a:ea typeface="+mn-ea"/>
              <a:cs typeface="+mn-cs"/>
            </a:rPr>
            <a:t> </a:t>
          </a:r>
          <a:endParaRPr lang="en-GB" sz="900">
            <a:effectLst/>
            <a:latin typeface="+mj-lt"/>
          </a:endParaRPr>
        </a:p>
        <a:p>
          <a:r>
            <a:rPr lang="en-GB" sz="1100" b="0" i="0">
              <a:effectLst/>
              <a:latin typeface="+mj-lt"/>
              <a:ea typeface="+mn-ea"/>
              <a:cs typeface="+mn-cs"/>
            </a:rPr>
            <a:t>Large = $5 billion to $10 billion; </a:t>
          </a:r>
          <a:r>
            <a:rPr lang="en-GB" sz="1100">
              <a:effectLst/>
              <a:latin typeface="+mj-lt"/>
              <a:ea typeface="+mn-ea"/>
              <a:cs typeface="+mn-cs"/>
            </a:rPr>
            <a:t> </a:t>
          </a:r>
          <a:endParaRPr lang="en-GB" sz="900">
            <a:effectLst/>
            <a:latin typeface="+mj-lt"/>
          </a:endParaRPr>
        </a:p>
        <a:p>
          <a:r>
            <a:rPr lang="en-GB" sz="1100" b="0" i="0">
              <a:effectLst/>
              <a:latin typeface="+mj-lt"/>
              <a:ea typeface="+mn-ea"/>
              <a:cs typeface="+mn-cs"/>
            </a:rPr>
            <a:t>Very large = more than $10 billion</a:t>
          </a:r>
          <a:r>
            <a:rPr lang="en-GB" sz="1100">
              <a:effectLst/>
              <a:latin typeface="+mj-lt"/>
              <a:ea typeface="+mn-ea"/>
              <a:cs typeface="+mn-cs"/>
            </a:rPr>
            <a:t> </a:t>
          </a:r>
          <a:endParaRPr lang="en-GB" sz="900">
            <a:effectLst/>
            <a:latin typeface="+mj-lt"/>
          </a:endParaRPr>
        </a:p>
        <a:p>
          <a:pPr fontAlgn="base">
            <a:lnSpc>
              <a:spcPct val="107000"/>
            </a:lnSpc>
            <a:spcAft>
              <a:spcPts val="800"/>
            </a:spcAft>
          </a:pPr>
          <a:endParaRPr lang="en-GB" sz="1100">
            <a:effectLst/>
            <a:latin typeface="+mj-lt"/>
            <a:ea typeface="Calibri" panose="020F050202020403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70758</xdr:colOff>
      <xdr:row>14</xdr:row>
      <xdr:rowOff>35378</xdr:rowOff>
    </xdr:from>
    <xdr:to>
      <xdr:col>8</xdr:col>
      <xdr:colOff>601435</xdr:colOff>
      <xdr:row>45</xdr:row>
      <xdr:rowOff>149677</xdr:rowOff>
    </xdr:to>
    <xdr:graphicFrame macro="">
      <xdr:nvGraphicFramePr>
        <xdr:cNvPr id="3" name="Chart 2">
          <a:extLst>
            <a:ext uri="{FF2B5EF4-FFF2-40B4-BE49-F238E27FC236}">
              <a16:creationId xmlns:a16="http://schemas.microsoft.com/office/drawing/2014/main" id="{23648DDE-2201-452A-8FD2-B26E30399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135868</xdr:colOff>
      <xdr:row>16</xdr:row>
      <xdr:rowOff>149678</xdr:rowOff>
    </xdr:from>
    <xdr:to>
      <xdr:col>7</xdr:col>
      <xdr:colOff>489857</xdr:colOff>
      <xdr:row>41</xdr:row>
      <xdr:rowOff>27213</xdr:rowOff>
    </xdr:to>
    <xdr:graphicFrame macro="">
      <xdr:nvGraphicFramePr>
        <xdr:cNvPr id="2" name="Chart 1">
          <a:extLst>
            <a:ext uri="{FF2B5EF4-FFF2-40B4-BE49-F238E27FC236}">
              <a16:creationId xmlns:a16="http://schemas.microsoft.com/office/drawing/2014/main" id="{213B15E2-54AF-44A2-84FF-740ED8FDB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384769</xdr:colOff>
      <xdr:row>25</xdr:row>
      <xdr:rowOff>171620</xdr:rowOff>
    </xdr:from>
    <xdr:to>
      <xdr:col>10</xdr:col>
      <xdr:colOff>863653</xdr:colOff>
      <xdr:row>57</xdr:row>
      <xdr:rowOff>173083</xdr:rowOff>
    </xdr:to>
    <xdr:graphicFrame macro="">
      <xdr:nvGraphicFramePr>
        <xdr:cNvPr id="2" name="Chart 1">
          <a:extLst>
            <a:ext uri="{FF2B5EF4-FFF2-40B4-BE49-F238E27FC236}">
              <a16:creationId xmlns:a16="http://schemas.microsoft.com/office/drawing/2014/main" id="{AA0BF35E-FC8C-4D71-AD71-221FCDA25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136072</xdr:colOff>
      <xdr:row>23</xdr:row>
      <xdr:rowOff>129941</xdr:rowOff>
    </xdr:from>
    <xdr:to>
      <xdr:col>10</xdr:col>
      <xdr:colOff>312413</xdr:colOff>
      <xdr:row>56</xdr:row>
      <xdr:rowOff>97849</xdr:rowOff>
    </xdr:to>
    <xdr:graphicFrame macro="">
      <xdr:nvGraphicFramePr>
        <xdr:cNvPr id="2" name="Chart 1">
          <a:extLst>
            <a:ext uri="{FF2B5EF4-FFF2-40B4-BE49-F238E27FC236}">
              <a16:creationId xmlns:a16="http://schemas.microsoft.com/office/drawing/2014/main" id="{BB633E7A-6541-4EBE-88E6-BDB509ECD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28121</xdr:colOff>
      <xdr:row>26</xdr:row>
      <xdr:rowOff>29564</xdr:rowOff>
    </xdr:from>
    <xdr:to>
      <xdr:col>18</xdr:col>
      <xdr:colOff>388135</xdr:colOff>
      <xdr:row>67</xdr:row>
      <xdr:rowOff>134788</xdr:rowOff>
    </xdr:to>
    <xdr:graphicFrame macro="">
      <xdr:nvGraphicFramePr>
        <xdr:cNvPr id="2" name="Chart 1">
          <a:extLst>
            <a:ext uri="{FF2B5EF4-FFF2-40B4-BE49-F238E27FC236}">
              <a16:creationId xmlns:a16="http://schemas.microsoft.com/office/drawing/2014/main" id="{2FA23E02-B038-4E0C-8CA6-5541048C5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17</xdr:row>
      <xdr:rowOff>160565</xdr:rowOff>
    </xdr:from>
    <xdr:to>
      <xdr:col>12</xdr:col>
      <xdr:colOff>381000</xdr:colOff>
      <xdr:row>49</xdr:row>
      <xdr:rowOff>142424</xdr:rowOff>
    </xdr:to>
    <xdr:graphicFrame macro="">
      <xdr:nvGraphicFramePr>
        <xdr:cNvPr id="2" name="Chart 2">
          <a:extLst>
            <a:ext uri="{FF2B5EF4-FFF2-40B4-BE49-F238E27FC236}">
              <a16:creationId xmlns:a16="http://schemas.microsoft.com/office/drawing/2014/main" id="{61F20830-4A17-4DFE-8584-AD23D0A13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503464</xdr:colOff>
      <xdr:row>18</xdr:row>
      <xdr:rowOff>78921</xdr:rowOff>
    </xdr:from>
    <xdr:to>
      <xdr:col>12</xdr:col>
      <xdr:colOff>340178</xdr:colOff>
      <xdr:row>50</xdr:row>
      <xdr:rowOff>67765</xdr:rowOff>
    </xdr:to>
    <xdr:graphicFrame macro="">
      <xdr:nvGraphicFramePr>
        <xdr:cNvPr id="2" name="Chart 2">
          <a:extLst>
            <a:ext uri="{FF2B5EF4-FFF2-40B4-BE49-F238E27FC236}">
              <a16:creationId xmlns:a16="http://schemas.microsoft.com/office/drawing/2014/main" id="{00677895-50B3-4A28-B327-9C8577C31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-1</xdr:colOff>
      <xdr:row>16</xdr:row>
      <xdr:rowOff>68036</xdr:rowOff>
    </xdr:from>
    <xdr:to>
      <xdr:col>12</xdr:col>
      <xdr:colOff>680358</xdr:colOff>
      <xdr:row>49</xdr:row>
      <xdr:rowOff>96340</xdr:rowOff>
    </xdr:to>
    <xdr:graphicFrame macro="">
      <xdr:nvGraphicFramePr>
        <xdr:cNvPr id="2" name="Chart 1">
          <a:extLst>
            <a:ext uri="{FF2B5EF4-FFF2-40B4-BE49-F238E27FC236}">
              <a16:creationId xmlns:a16="http://schemas.microsoft.com/office/drawing/2014/main" id="{0B297E2C-6F0A-464A-9597-C0395BD38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17</xdr:row>
      <xdr:rowOff>1</xdr:rowOff>
    </xdr:from>
    <xdr:to>
      <xdr:col>12</xdr:col>
      <xdr:colOff>264886</xdr:colOff>
      <xdr:row>46</xdr:row>
      <xdr:rowOff>95251</xdr:rowOff>
    </xdr:to>
    <xdr:graphicFrame macro="">
      <xdr:nvGraphicFramePr>
        <xdr:cNvPr id="2" name="Chart 1">
          <a:extLst>
            <a:ext uri="{FF2B5EF4-FFF2-40B4-BE49-F238E27FC236}">
              <a16:creationId xmlns:a16="http://schemas.microsoft.com/office/drawing/2014/main" id="{3F42D24D-75D0-4FA9-B11D-7517D48F8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19319</xdr:colOff>
      <xdr:row>18</xdr:row>
      <xdr:rowOff>0</xdr:rowOff>
    </xdr:from>
    <xdr:to>
      <xdr:col>10</xdr:col>
      <xdr:colOff>1568719</xdr:colOff>
      <xdr:row>50</xdr:row>
      <xdr:rowOff>163469</xdr:rowOff>
    </xdr:to>
    <xdr:graphicFrame macro="">
      <xdr:nvGraphicFramePr>
        <xdr:cNvPr id="2" name="Chart 1">
          <a:extLst>
            <a:ext uri="{FF2B5EF4-FFF2-40B4-BE49-F238E27FC236}">
              <a16:creationId xmlns:a16="http://schemas.microsoft.com/office/drawing/2014/main" id="{2DF87B47-CBAD-4CD0-BE32-C305A3519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565695</xdr:colOff>
      <xdr:row>22</xdr:row>
      <xdr:rowOff>41275</xdr:rowOff>
    </xdr:from>
    <xdr:to>
      <xdr:col>10</xdr:col>
      <xdr:colOff>296184</xdr:colOff>
      <xdr:row>46</xdr:row>
      <xdr:rowOff>106136</xdr:rowOff>
    </xdr:to>
    <xdr:graphicFrame macro="">
      <xdr:nvGraphicFramePr>
        <xdr:cNvPr id="3" name="Chart 2">
          <a:extLst>
            <a:ext uri="{FF2B5EF4-FFF2-40B4-BE49-F238E27FC236}">
              <a16:creationId xmlns:a16="http://schemas.microsoft.com/office/drawing/2014/main" id="{5A635983-5C9B-49DC-A7C4-D165CCFB3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119742</xdr:colOff>
      <xdr:row>47</xdr:row>
      <xdr:rowOff>32658</xdr:rowOff>
    </xdr:from>
    <xdr:to>
      <xdr:col>6</xdr:col>
      <xdr:colOff>646340</xdr:colOff>
      <xdr:row>53</xdr:row>
      <xdr:rowOff>189141</xdr:rowOff>
    </xdr:to>
    <xdr:sp macro="" textlink="">
      <xdr:nvSpPr>
        <xdr:cNvPr id="5" name="TextBox 1">
          <a:extLst>
            <a:ext uri="{FF2B5EF4-FFF2-40B4-BE49-F238E27FC236}">
              <a16:creationId xmlns:a16="http://schemas.microsoft.com/office/drawing/2014/main" id="{B37D1FE2-8F91-48B2-A23D-D01DCAA37CB2}"/>
            </a:ext>
          </a:extLst>
        </xdr:cNvPr>
        <xdr:cNvSpPr txBox="1"/>
      </xdr:nvSpPr>
      <xdr:spPr>
        <a:xfrm>
          <a:off x="1317171" y="9339944"/>
          <a:ext cx="4630512" cy="133214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07000"/>
            </a:lnSpc>
            <a:spcAft>
              <a:spcPts val="800"/>
            </a:spcAft>
          </a:pPr>
          <a:r>
            <a:rPr lang="en-US" sz="1100" b="0" i="0">
              <a:effectLst/>
              <a:latin typeface="+mj-lt"/>
              <a:ea typeface="+mn-ea"/>
              <a:cs typeface="+mn-cs"/>
            </a:rPr>
            <a:t>Based on 90 institutional investors that provided real estate AUM</a:t>
          </a:r>
          <a:endParaRPr lang="en-GB" sz="1100" b="0" i="0">
            <a:effectLst/>
            <a:latin typeface="+mj-lt"/>
            <a:ea typeface="+mn-ea"/>
            <a:cs typeface="+mn-cs"/>
          </a:endParaRPr>
        </a:p>
        <a:p>
          <a:r>
            <a:rPr lang="en-GB" sz="1100" b="0" i="0">
              <a:effectLst/>
              <a:latin typeface="+mj-lt"/>
              <a:ea typeface="+mn-ea"/>
              <a:cs typeface="+mn-cs"/>
            </a:rPr>
            <a:t>Definitions: </a:t>
          </a:r>
          <a:endParaRPr lang="en-GB" sz="900">
            <a:effectLst/>
            <a:latin typeface="+mj-lt"/>
          </a:endParaRPr>
        </a:p>
        <a:p>
          <a:r>
            <a:rPr lang="en-GB" sz="1100" b="0" i="0">
              <a:effectLst/>
              <a:latin typeface="+mj-lt"/>
              <a:ea typeface="+mn-ea"/>
              <a:cs typeface="+mn-cs"/>
            </a:rPr>
            <a:t>Small = less than $1 billion of real estate AUM; </a:t>
          </a:r>
          <a:r>
            <a:rPr lang="en-GB" sz="1100">
              <a:effectLst/>
              <a:latin typeface="+mj-lt"/>
              <a:ea typeface="+mn-ea"/>
              <a:cs typeface="+mn-cs"/>
            </a:rPr>
            <a:t> </a:t>
          </a:r>
          <a:endParaRPr lang="en-GB" sz="900">
            <a:effectLst/>
            <a:latin typeface="+mj-lt"/>
          </a:endParaRPr>
        </a:p>
        <a:p>
          <a:r>
            <a:rPr lang="en-GB" sz="1100" b="0" i="0">
              <a:effectLst/>
              <a:latin typeface="+mj-lt"/>
              <a:ea typeface="+mn-ea"/>
              <a:cs typeface="+mn-cs"/>
            </a:rPr>
            <a:t>Medium = $1 billion to $5 billion; </a:t>
          </a:r>
          <a:r>
            <a:rPr lang="en-GB" sz="1100">
              <a:effectLst/>
              <a:latin typeface="+mj-lt"/>
              <a:ea typeface="+mn-ea"/>
              <a:cs typeface="+mn-cs"/>
            </a:rPr>
            <a:t> </a:t>
          </a:r>
          <a:endParaRPr lang="en-GB" sz="900">
            <a:effectLst/>
            <a:latin typeface="+mj-lt"/>
          </a:endParaRPr>
        </a:p>
        <a:p>
          <a:r>
            <a:rPr lang="en-GB" sz="1100" b="0" i="0">
              <a:effectLst/>
              <a:latin typeface="+mj-lt"/>
              <a:ea typeface="+mn-ea"/>
              <a:cs typeface="+mn-cs"/>
            </a:rPr>
            <a:t>Large = $5 billion to $10 billion; </a:t>
          </a:r>
          <a:r>
            <a:rPr lang="en-GB" sz="1100">
              <a:effectLst/>
              <a:latin typeface="+mj-lt"/>
              <a:ea typeface="+mn-ea"/>
              <a:cs typeface="+mn-cs"/>
            </a:rPr>
            <a:t> </a:t>
          </a:r>
          <a:endParaRPr lang="en-GB" sz="900">
            <a:effectLst/>
            <a:latin typeface="+mj-lt"/>
          </a:endParaRPr>
        </a:p>
        <a:p>
          <a:r>
            <a:rPr lang="en-GB" sz="1100" b="0" i="0">
              <a:effectLst/>
              <a:latin typeface="+mj-lt"/>
              <a:ea typeface="+mn-ea"/>
              <a:cs typeface="+mn-cs"/>
            </a:rPr>
            <a:t>Very large = more than $10 billion</a:t>
          </a:r>
          <a:r>
            <a:rPr lang="en-GB" sz="1100">
              <a:effectLst/>
              <a:latin typeface="+mj-lt"/>
              <a:ea typeface="+mn-ea"/>
              <a:cs typeface="+mn-cs"/>
            </a:rPr>
            <a:t> </a:t>
          </a:r>
          <a:endParaRPr lang="en-GB" sz="900">
            <a:effectLst/>
            <a:latin typeface="+mj-lt"/>
          </a:endParaRPr>
        </a:p>
        <a:p>
          <a:pPr fontAlgn="base">
            <a:lnSpc>
              <a:spcPct val="107000"/>
            </a:lnSpc>
            <a:spcAft>
              <a:spcPts val="800"/>
            </a:spcAft>
          </a:pPr>
          <a:endParaRPr lang="en-GB" sz="1100">
            <a:effectLst/>
            <a:latin typeface="+mj-lt"/>
            <a:ea typeface="Calibri" panose="020F0502020204030204" pitchFamily="34" charset="0"/>
            <a:cs typeface="Arial" panose="020B060402020202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1477010</xdr:colOff>
      <xdr:row>4</xdr:row>
      <xdr:rowOff>4838</xdr:rowOff>
    </xdr:from>
    <xdr:to>
      <xdr:col>14</xdr:col>
      <xdr:colOff>241390</xdr:colOff>
      <xdr:row>37</xdr:row>
      <xdr:rowOff>5112</xdr:rowOff>
    </xdr:to>
    <xdr:graphicFrame macro="">
      <xdr:nvGraphicFramePr>
        <xdr:cNvPr id="2" name="Chart 1">
          <a:extLst>
            <a:ext uri="{FF2B5EF4-FFF2-40B4-BE49-F238E27FC236}">
              <a16:creationId xmlns:a16="http://schemas.microsoft.com/office/drawing/2014/main" id="{8AA77044-E860-43E6-B012-9A7909A8A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57148</xdr:colOff>
      <xdr:row>5</xdr:row>
      <xdr:rowOff>9251</xdr:rowOff>
    </xdr:from>
    <xdr:to>
      <xdr:col>34</xdr:col>
      <xdr:colOff>12699</xdr:colOff>
      <xdr:row>24</xdr:row>
      <xdr:rowOff>62592</xdr:rowOff>
    </xdr:to>
    <xdr:graphicFrame macro="">
      <xdr:nvGraphicFramePr>
        <xdr:cNvPr id="2" name="Chart 1">
          <a:extLst>
            <a:ext uri="{FF2B5EF4-FFF2-40B4-BE49-F238E27FC236}">
              <a16:creationId xmlns:a16="http://schemas.microsoft.com/office/drawing/2014/main" id="{33E3DF36-8756-4906-B51B-B1A1F069E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98516</xdr:colOff>
      <xdr:row>26</xdr:row>
      <xdr:rowOff>95250</xdr:rowOff>
    </xdr:from>
    <xdr:to>
      <xdr:col>33</xdr:col>
      <xdr:colOff>812800</xdr:colOff>
      <xdr:row>46</xdr:row>
      <xdr:rowOff>50800</xdr:rowOff>
    </xdr:to>
    <xdr:graphicFrame macro="">
      <xdr:nvGraphicFramePr>
        <xdr:cNvPr id="3" name="Chart 2">
          <a:extLst>
            <a:ext uri="{FF2B5EF4-FFF2-40B4-BE49-F238E27FC236}">
              <a16:creationId xmlns:a16="http://schemas.microsoft.com/office/drawing/2014/main" id="{5A5085F2-7CD5-466A-B6A2-B44C14B96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83546</xdr:colOff>
      <xdr:row>49</xdr:row>
      <xdr:rowOff>9798</xdr:rowOff>
    </xdr:from>
    <xdr:to>
      <xdr:col>33</xdr:col>
      <xdr:colOff>825499</xdr:colOff>
      <xdr:row>68</xdr:row>
      <xdr:rowOff>74569</xdr:rowOff>
    </xdr:to>
    <xdr:graphicFrame macro="">
      <xdr:nvGraphicFramePr>
        <xdr:cNvPr id="4" name="Chart 3">
          <a:extLst>
            <a:ext uri="{FF2B5EF4-FFF2-40B4-BE49-F238E27FC236}">
              <a16:creationId xmlns:a16="http://schemas.microsoft.com/office/drawing/2014/main" id="{39924506-AEA6-4690-9228-AA8D411AF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85450</xdr:colOff>
      <xdr:row>71</xdr:row>
      <xdr:rowOff>13608</xdr:rowOff>
    </xdr:from>
    <xdr:to>
      <xdr:col>33</xdr:col>
      <xdr:colOff>800099</xdr:colOff>
      <xdr:row>90</xdr:row>
      <xdr:rowOff>76474</xdr:rowOff>
    </xdr:to>
    <xdr:graphicFrame macro="">
      <xdr:nvGraphicFramePr>
        <xdr:cNvPr id="5" name="Chart 4">
          <a:extLst>
            <a:ext uri="{FF2B5EF4-FFF2-40B4-BE49-F238E27FC236}">
              <a16:creationId xmlns:a16="http://schemas.microsoft.com/office/drawing/2014/main" id="{F08F1F20-AD00-4580-AA8E-5D49D0DC8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42724</xdr:colOff>
      <xdr:row>92</xdr:row>
      <xdr:rowOff>149679</xdr:rowOff>
    </xdr:from>
    <xdr:to>
      <xdr:col>33</xdr:col>
      <xdr:colOff>812799</xdr:colOff>
      <xdr:row>112</xdr:row>
      <xdr:rowOff>28032</xdr:rowOff>
    </xdr:to>
    <xdr:graphicFrame macro="">
      <xdr:nvGraphicFramePr>
        <xdr:cNvPr id="6" name="Chart 5">
          <a:extLst>
            <a:ext uri="{FF2B5EF4-FFF2-40B4-BE49-F238E27FC236}">
              <a16:creationId xmlns:a16="http://schemas.microsoft.com/office/drawing/2014/main" id="{05544840-8998-49BB-958B-1BFB5595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83546</xdr:colOff>
      <xdr:row>114</xdr:row>
      <xdr:rowOff>108856</xdr:rowOff>
    </xdr:from>
    <xdr:to>
      <xdr:col>34</xdr:col>
      <xdr:colOff>0</xdr:colOff>
      <xdr:row>133</xdr:row>
      <xdr:rowOff>164102</xdr:rowOff>
    </xdr:to>
    <xdr:graphicFrame macro="">
      <xdr:nvGraphicFramePr>
        <xdr:cNvPr id="7" name="Chart 6">
          <a:extLst>
            <a:ext uri="{FF2B5EF4-FFF2-40B4-BE49-F238E27FC236}">
              <a16:creationId xmlns:a16="http://schemas.microsoft.com/office/drawing/2014/main" id="{30AB4E85-14F3-4B4F-A7F6-95189EDD7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97155</xdr:colOff>
      <xdr:row>137</xdr:row>
      <xdr:rowOff>27213</xdr:rowOff>
    </xdr:from>
    <xdr:to>
      <xdr:col>33</xdr:col>
      <xdr:colOff>800100</xdr:colOff>
      <xdr:row>156</xdr:row>
      <xdr:rowOff>80554</xdr:rowOff>
    </xdr:to>
    <xdr:graphicFrame macro="">
      <xdr:nvGraphicFramePr>
        <xdr:cNvPr id="8" name="Chart 7">
          <a:extLst>
            <a:ext uri="{FF2B5EF4-FFF2-40B4-BE49-F238E27FC236}">
              <a16:creationId xmlns:a16="http://schemas.microsoft.com/office/drawing/2014/main" id="{167DA1D0-A868-407B-B190-76A81C9D3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69306</xdr:colOff>
      <xdr:row>158</xdr:row>
      <xdr:rowOff>136072</xdr:rowOff>
    </xdr:from>
    <xdr:to>
      <xdr:col>33</xdr:col>
      <xdr:colOff>809625</xdr:colOff>
      <xdr:row>178</xdr:row>
      <xdr:rowOff>28032</xdr:rowOff>
    </xdr:to>
    <xdr:graphicFrame macro="">
      <xdr:nvGraphicFramePr>
        <xdr:cNvPr id="9" name="Chart 8">
          <a:extLst>
            <a:ext uri="{FF2B5EF4-FFF2-40B4-BE49-F238E27FC236}">
              <a16:creationId xmlns:a16="http://schemas.microsoft.com/office/drawing/2014/main" id="{58C5BD90-9294-4F51-858E-D9E02F757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783829</xdr:colOff>
      <xdr:row>18</xdr:row>
      <xdr:rowOff>9922</xdr:rowOff>
    </xdr:from>
    <xdr:to>
      <xdr:col>10</xdr:col>
      <xdr:colOff>1522810</xdr:colOff>
      <xdr:row>50</xdr:row>
      <xdr:rowOff>170216</xdr:rowOff>
    </xdr:to>
    <xdr:graphicFrame macro="">
      <xdr:nvGraphicFramePr>
        <xdr:cNvPr id="2" name="Chart 1">
          <a:extLst>
            <a:ext uri="{FF2B5EF4-FFF2-40B4-BE49-F238E27FC236}">
              <a16:creationId xmlns:a16="http://schemas.microsoft.com/office/drawing/2014/main" id="{D4F38A02-3093-4488-80B7-84FE72EDC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173337</xdr:colOff>
      <xdr:row>3</xdr:row>
      <xdr:rowOff>446</xdr:rowOff>
    </xdr:from>
    <xdr:to>
      <xdr:col>12</xdr:col>
      <xdr:colOff>1337474</xdr:colOff>
      <xdr:row>35</xdr:row>
      <xdr:rowOff>49342</xdr:rowOff>
    </xdr:to>
    <xdr:graphicFrame macro="">
      <xdr:nvGraphicFramePr>
        <xdr:cNvPr id="2" name="Chart 1">
          <a:extLst>
            <a:ext uri="{FF2B5EF4-FFF2-40B4-BE49-F238E27FC236}">
              <a16:creationId xmlns:a16="http://schemas.microsoft.com/office/drawing/2014/main" id="{523B4365-111E-4F7A-B617-02355363C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386805</xdr:colOff>
      <xdr:row>4</xdr:row>
      <xdr:rowOff>60415</xdr:rowOff>
    </xdr:from>
    <xdr:to>
      <xdr:col>34</xdr:col>
      <xdr:colOff>12700</xdr:colOff>
      <xdr:row>27</xdr:row>
      <xdr:rowOff>115389</xdr:rowOff>
    </xdr:to>
    <xdr:graphicFrame macro="">
      <xdr:nvGraphicFramePr>
        <xdr:cNvPr id="2" name="Chart 1">
          <a:extLst>
            <a:ext uri="{FF2B5EF4-FFF2-40B4-BE49-F238E27FC236}">
              <a16:creationId xmlns:a16="http://schemas.microsoft.com/office/drawing/2014/main" id="{B9962ECE-84F2-498E-BD86-22BB416FA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367392</xdr:colOff>
      <xdr:row>30</xdr:row>
      <xdr:rowOff>151583</xdr:rowOff>
    </xdr:from>
    <xdr:to>
      <xdr:col>34</xdr:col>
      <xdr:colOff>12700</xdr:colOff>
      <xdr:row>54</xdr:row>
      <xdr:rowOff>14422</xdr:rowOff>
    </xdr:to>
    <xdr:graphicFrame macro="">
      <xdr:nvGraphicFramePr>
        <xdr:cNvPr id="3" name="Chart 2">
          <a:extLst>
            <a:ext uri="{FF2B5EF4-FFF2-40B4-BE49-F238E27FC236}">
              <a16:creationId xmlns:a16="http://schemas.microsoft.com/office/drawing/2014/main" id="{4C4C6731-9B3D-4EDA-8597-EE8D91122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350609</xdr:colOff>
      <xdr:row>57</xdr:row>
      <xdr:rowOff>40821</xdr:rowOff>
    </xdr:from>
    <xdr:to>
      <xdr:col>33</xdr:col>
      <xdr:colOff>559253</xdr:colOff>
      <xdr:row>80</xdr:row>
      <xdr:rowOff>89444</xdr:rowOff>
    </xdr:to>
    <xdr:graphicFrame macro="">
      <xdr:nvGraphicFramePr>
        <xdr:cNvPr id="4" name="Chart 3">
          <a:extLst>
            <a:ext uri="{FF2B5EF4-FFF2-40B4-BE49-F238E27FC236}">
              <a16:creationId xmlns:a16="http://schemas.microsoft.com/office/drawing/2014/main" id="{94179C32-0CA2-4820-8D0B-CDE890C98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381000</xdr:colOff>
      <xdr:row>83</xdr:row>
      <xdr:rowOff>30389</xdr:rowOff>
    </xdr:from>
    <xdr:to>
      <xdr:col>34</xdr:col>
      <xdr:colOff>0</xdr:colOff>
      <xdr:row>106</xdr:row>
      <xdr:rowOff>69487</xdr:rowOff>
    </xdr:to>
    <xdr:graphicFrame macro="">
      <xdr:nvGraphicFramePr>
        <xdr:cNvPr id="5" name="Chart 4">
          <a:extLst>
            <a:ext uri="{FF2B5EF4-FFF2-40B4-BE49-F238E27FC236}">
              <a16:creationId xmlns:a16="http://schemas.microsoft.com/office/drawing/2014/main" id="{E552FC41-87AF-466E-BBD7-F07EA6EF5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383720</xdr:colOff>
      <xdr:row>109</xdr:row>
      <xdr:rowOff>21771</xdr:rowOff>
    </xdr:from>
    <xdr:to>
      <xdr:col>33</xdr:col>
      <xdr:colOff>584200</xdr:colOff>
      <xdr:row>132</xdr:row>
      <xdr:rowOff>55425</xdr:rowOff>
    </xdr:to>
    <xdr:graphicFrame macro="">
      <xdr:nvGraphicFramePr>
        <xdr:cNvPr id="6" name="Chart 5">
          <a:extLst>
            <a:ext uri="{FF2B5EF4-FFF2-40B4-BE49-F238E27FC236}">
              <a16:creationId xmlns:a16="http://schemas.microsoft.com/office/drawing/2014/main" id="{DDB876A9-FB6F-40FB-B807-CD09AFF97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353784</xdr:colOff>
      <xdr:row>135</xdr:row>
      <xdr:rowOff>40821</xdr:rowOff>
    </xdr:from>
    <xdr:to>
      <xdr:col>33</xdr:col>
      <xdr:colOff>558800</xdr:colOff>
      <xdr:row>158</xdr:row>
      <xdr:rowOff>86269</xdr:rowOff>
    </xdr:to>
    <xdr:graphicFrame macro="">
      <xdr:nvGraphicFramePr>
        <xdr:cNvPr id="7" name="Chart 6">
          <a:extLst>
            <a:ext uri="{FF2B5EF4-FFF2-40B4-BE49-F238E27FC236}">
              <a16:creationId xmlns:a16="http://schemas.microsoft.com/office/drawing/2014/main" id="{B9BEB677-8EBA-415A-BBCD-94043538E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421820</xdr:colOff>
      <xdr:row>160</xdr:row>
      <xdr:rowOff>108857</xdr:rowOff>
    </xdr:from>
    <xdr:to>
      <xdr:col>33</xdr:col>
      <xdr:colOff>546099</xdr:colOff>
      <xdr:row>183</xdr:row>
      <xdr:rowOff>154304</xdr:rowOff>
    </xdr:to>
    <xdr:graphicFrame macro="">
      <xdr:nvGraphicFramePr>
        <xdr:cNvPr id="8" name="Chart 7">
          <a:extLst>
            <a:ext uri="{FF2B5EF4-FFF2-40B4-BE49-F238E27FC236}">
              <a16:creationId xmlns:a16="http://schemas.microsoft.com/office/drawing/2014/main" id="{276625E7-63AB-4BB1-BDE5-11CE65374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530678</xdr:colOff>
      <xdr:row>187</xdr:row>
      <xdr:rowOff>68036</xdr:rowOff>
    </xdr:from>
    <xdr:to>
      <xdr:col>33</xdr:col>
      <xdr:colOff>558800</xdr:colOff>
      <xdr:row>210</xdr:row>
      <xdr:rowOff>113484</xdr:rowOff>
    </xdr:to>
    <xdr:graphicFrame macro="">
      <xdr:nvGraphicFramePr>
        <xdr:cNvPr id="9" name="Chart 8">
          <a:extLst>
            <a:ext uri="{FF2B5EF4-FFF2-40B4-BE49-F238E27FC236}">
              <a16:creationId xmlns:a16="http://schemas.microsoft.com/office/drawing/2014/main" id="{D1FD22B9-0D54-482E-9EEA-06CB31325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554323</xdr:colOff>
      <xdr:row>20</xdr:row>
      <xdr:rowOff>137145</xdr:rowOff>
    </xdr:from>
    <xdr:to>
      <xdr:col>9</xdr:col>
      <xdr:colOff>121225</xdr:colOff>
      <xdr:row>49</xdr:row>
      <xdr:rowOff>59872</xdr:rowOff>
    </xdr:to>
    <xdr:graphicFrame macro="">
      <xdr:nvGraphicFramePr>
        <xdr:cNvPr id="2" name="Chart 1">
          <a:extLst>
            <a:ext uri="{FF2B5EF4-FFF2-40B4-BE49-F238E27FC236}">
              <a16:creationId xmlns:a16="http://schemas.microsoft.com/office/drawing/2014/main" id="{18F34041-4161-4CCE-ADE4-FD5DBBAA6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437922</xdr:colOff>
      <xdr:row>19</xdr:row>
      <xdr:rowOff>37420</xdr:rowOff>
    </xdr:from>
    <xdr:to>
      <xdr:col>8</xdr:col>
      <xdr:colOff>23585</xdr:colOff>
      <xdr:row>46</xdr:row>
      <xdr:rowOff>166235</xdr:rowOff>
    </xdr:to>
    <xdr:graphicFrame macro="">
      <xdr:nvGraphicFramePr>
        <xdr:cNvPr id="2" name="Chart 1">
          <a:extLst>
            <a:ext uri="{FF2B5EF4-FFF2-40B4-BE49-F238E27FC236}">
              <a16:creationId xmlns:a16="http://schemas.microsoft.com/office/drawing/2014/main" id="{665181B4-6ACE-4236-AA05-51D7709AE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2</xdr:col>
      <xdr:colOff>130627</xdr:colOff>
      <xdr:row>25</xdr:row>
      <xdr:rowOff>87086</xdr:rowOff>
    </xdr:from>
    <xdr:to>
      <xdr:col>11</xdr:col>
      <xdr:colOff>903513</xdr:colOff>
      <xdr:row>49</xdr:row>
      <xdr:rowOff>115591</xdr:rowOff>
    </xdr:to>
    <xdr:graphicFrame macro="">
      <xdr:nvGraphicFramePr>
        <xdr:cNvPr id="2" name="Chart 1">
          <a:extLst>
            <a:ext uri="{FF2B5EF4-FFF2-40B4-BE49-F238E27FC236}">
              <a16:creationId xmlns:a16="http://schemas.microsoft.com/office/drawing/2014/main" id="{6F7E6C00-5DAF-4712-9B14-6ECC2EF44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69396</xdr:colOff>
      <xdr:row>16</xdr:row>
      <xdr:rowOff>130402</xdr:rowOff>
    </xdr:from>
    <xdr:to>
      <xdr:col>8</xdr:col>
      <xdr:colOff>294730</xdr:colOff>
      <xdr:row>47</xdr:row>
      <xdr:rowOff>27215</xdr:rowOff>
    </xdr:to>
    <xdr:graphicFrame macro="">
      <xdr:nvGraphicFramePr>
        <xdr:cNvPr id="2" name="Chart 1">
          <a:extLst>
            <a:ext uri="{FF2B5EF4-FFF2-40B4-BE49-F238E27FC236}">
              <a16:creationId xmlns:a16="http://schemas.microsoft.com/office/drawing/2014/main" id="{20791CF9-7B8A-46C6-9CB8-F58C5B1DA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25632</xdr:colOff>
      <xdr:row>24</xdr:row>
      <xdr:rowOff>83569</xdr:rowOff>
    </xdr:from>
    <xdr:to>
      <xdr:col>8</xdr:col>
      <xdr:colOff>94204</xdr:colOff>
      <xdr:row>53</xdr:row>
      <xdr:rowOff>0</xdr:rowOff>
    </xdr:to>
    <xdr:graphicFrame macro="">
      <xdr:nvGraphicFramePr>
        <xdr:cNvPr id="2" name="Chart 1">
          <a:extLst>
            <a:ext uri="{FF2B5EF4-FFF2-40B4-BE49-F238E27FC236}">
              <a16:creationId xmlns:a16="http://schemas.microsoft.com/office/drawing/2014/main" id="{32ACA96A-B7B8-4BBA-AC1D-C3AB9FD0A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88991</xdr:colOff>
      <xdr:row>12</xdr:row>
      <xdr:rowOff>94680</xdr:rowOff>
    </xdr:from>
    <xdr:to>
      <xdr:col>7</xdr:col>
      <xdr:colOff>785590</xdr:colOff>
      <xdr:row>37</xdr:row>
      <xdr:rowOff>18379</xdr:rowOff>
    </xdr:to>
    <xdr:graphicFrame macro="">
      <xdr:nvGraphicFramePr>
        <xdr:cNvPr id="2" name="Chart 1">
          <a:extLst>
            <a:ext uri="{FF2B5EF4-FFF2-40B4-BE49-F238E27FC236}">
              <a16:creationId xmlns:a16="http://schemas.microsoft.com/office/drawing/2014/main" id="{BA8D539E-D9BB-46D7-92CE-46D790057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528816</xdr:colOff>
      <xdr:row>14</xdr:row>
      <xdr:rowOff>131718</xdr:rowOff>
    </xdr:from>
    <xdr:to>
      <xdr:col>7</xdr:col>
      <xdr:colOff>1660071</xdr:colOff>
      <xdr:row>43</xdr:row>
      <xdr:rowOff>136072</xdr:rowOff>
    </xdr:to>
    <xdr:graphicFrame macro="">
      <xdr:nvGraphicFramePr>
        <xdr:cNvPr id="2" name="Chart 1">
          <a:extLst>
            <a:ext uri="{FF2B5EF4-FFF2-40B4-BE49-F238E27FC236}">
              <a16:creationId xmlns:a16="http://schemas.microsoft.com/office/drawing/2014/main" id="{35EEC478-1FE4-42FC-A6B3-FB5B34247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xdr:col>
      <xdr:colOff>84211</xdr:colOff>
      <xdr:row>16</xdr:row>
      <xdr:rowOff>4898</xdr:rowOff>
    </xdr:from>
    <xdr:to>
      <xdr:col>8</xdr:col>
      <xdr:colOff>846937</xdr:colOff>
      <xdr:row>45</xdr:row>
      <xdr:rowOff>40306</xdr:rowOff>
    </xdr:to>
    <xdr:graphicFrame macro="">
      <xdr:nvGraphicFramePr>
        <xdr:cNvPr id="2" name="Chart 1">
          <a:extLst>
            <a:ext uri="{FF2B5EF4-FFF2-40B4-BE49-F238E27FC236}">
              <a16:creationId xmlns:a16="http://schemas.microsoft.com/office/drawing/2014/main" id="{59DD370B-F5F9-4417-AA8C-B9861B7EA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31546</xdr:colOff>
      <xdr:row>12</xdr:row>
      <xdr:rowOff>148702</xdr:rowOff>
    </xdr:from>
    <xdr:to>
      <xdr:col>12</xdr:col>
      <xdr:colOff>571777</xdr:colOff>
      <xdr:row>41</xdr:row>
      <xdr:rowOff>9196</xdr:rowOff>
    </xdr:to>
    <xdr:graphicFrame macro="">
      <xdr:nvGraphicFramePr>
        <xdr:cNvPr id="2" name="Chart 1">
          <a:extLst>
            <a:ext uri="{FF2B5EF4-FFF2-40B4-BE49-F238E27FC236}">
              <a16:creationId xmlns:a16="http://schemas.microsoft.com/office/drawing/2014/main" id="{FDBA1DA6-2918-4026-A4EC-0BC52F786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90492</xdr:colOff>
      <xdr:row>25</xdr:row>
      <xdr:rowOff>127000</xdr:rowOff>
    </xdr:from>
    <xdr:to>
      <xdr:col>8</xdr:col>
      <xdr:colOff>727226</xdr:colOff>
      <xdr:row>50</xdr:row>
      <xdr:rowOff>17318</xdr:rowOff>
    </xdr:to>
    <xdr:graphicFrame macro="">
      <xdr:nvGraphicFramePr>
        <xdr:cNvPr id="2" name="Chart 1">
          <a:extLst>
            <a:ext uri="{FF2B5EF4-FFF2-40B4-BE49-F238E27FC236}">
              <a16:creationId xmlns:a16="http://schemas.microsoft.com/office/drawing/2014/main" id="{560B00C2-EEAF-40FE-8FF3-C920A1A6A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415903</xdr:colOff>
      <xdr:row>13</xdr:row>
      <xdr:rowOff>12212</xdr:rowOff>
    </xdr:from>
    <xdr:to>
      <xdr:col>8</xdr:col>
      <xdr:colOff>245083</xdr:colOff>
      <xdr:row>40</xdr:row>
      <xdr:rowOff>73789</xdr:rowOff>
    </xdr:to>
    <xdr:graphicFrame macro="">
      <xdr:nvGraphicFramePr>
        <xdr:cNvPr id="2" name="Chart 1">
          <a:extLst>
            <a:ext uri="{FF2B5EF4-FFF2-40B4-BE49-F238E27FC236}">
              <a16:creationId xmlns:a16="http://schemas.microsoft.com/office/drawing/2014/main" id="{4765C783-65DC-4F14-89EA-EC61E8F5D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23525</xdr:colOff>
      <xdr:row>15</xdr:row>
      <xdr:rowOff>125432</xdr:rowOff>
    </xdr:from>
    <xdr:to>
      <xdr:col>9</xdr:col>
      <xdr:colOff>517443</xdr:colOff>
      <xdr:row>45</xdr:row>
      <xdr:rowOff>73477</xdr:rowOff>
    </xdr:to>
    <xdr:graphicFrame macro="">
      <xdr:nvGraphicFramePr>
        <xdr:cNvPr id="2" name="Chart 1">
          <a:extLst>
            <a:ext uri="{FF2B5EF4-FFF2-40B4-BE49-F238E27FC236}">
              <a16:creationId xmlns:a16="http://schemas.microsoft.com/office/drawing/2014/main" id="{F219ED0C-4098-43F3-8CE7-17CBD81B9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7099</xdr:colOff>
      <xdr:row>20</xdr:row>
      <xdr:rowOff>152398</xdr:rowOff>
    </xdr:from>
    <xdr:to>
      <xdr:col>9</xdr:col>
      <xdr:colOff>979714</xdr:colOff>
      <xdr:row>46</xdr:row>
      <xdr:rowOff>40821</xdr:rowOff>
    </xdr:to>
    <xdr:graphicFrame macro="">
      <xdr:nvGraphicFramePr>
        <xdr:cNvPr id="2" name="Chart 1">
          <a:extLst>
            <a:ext uri="{FF2B5EF4-FFF2-40B4-BE49-F238E27FC236}">
              <a16:creationId xmlns:a16="http://schemas.microsoft.com/office/drawing/2014/main" id="{47B20418-E44D-4D65-B9D2-AB54BF638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506954</xdr:colOff>
      <xdr:row>13</xdr:row>
      <xdr:rowOff>31615</xdr:rowOff>
    </xdr:from>
    <xdr:to>
      <xdr:col>9</xdr:col>
      <xdr:colOff>298473</xdr:colOff>
      <xdr:row>41</xdr:row>
      <xdr:rowOff>75859</xdr:rowOff>
    </xdr:to>
    <xdr:graphicFrame macro="">
      <xdr:nvGraphicFramePr>
        <xdr:cNvPr id="2" name="Chart 1">
          <a:extLst>
            <a:ext uri="{FF2B5EF4-FFF2-40B4-BE49-F238E27FC236}">
              <a16:creationId xmlns:a16="http://schemas.microsoft.com/office/drawing/2014/main" id="{2BBBBEE2-D0C7-4BAA-8D8C-8FC88B306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42155</xdr:colOff>
      <xdr:row>16</xdr:row>
      <xdr:rowOff>151318</xdr:rowOff>
    </xdr:from>
    <xdr:to>
      <xdr:col>8</xdr:col>
      <xdr:colOff>780912</xdr:colOff>
      <xdr:row>46</xdr:row>
      <xdr:rowOff>2954</xdr:rowOff>
    </xdr:to>
    <xdr:graphicFrame macro="">
      <xdr:nvGraphicFramePr>
        <xdr:cNvPr id="2" name="Chart 1">
          <a:extLst>
            <a:ext uri="{FF2B5EF4-FFF2-40B4-BE49-F238E27FC236}">
              <a16:creationId xmlns:a16="http://schemas.microsoft.com/office/drawing/2014/main" id="{0D9801B9-B98F-4E82-B5E8-F7CC900A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26538</xdr:colOff>
      <xdr:row>16</xdr:row>
      <xdr:rowOff>111578</xdr:rowOff>
    </xdr:from>
    <xdr:to>
      <xdr:col>8</xdr:col>
      <xdr:colOff>661851</xdr:colOff>
      <xdr:row>37</xdr:row>
      <xdr:rowOff>58238</xdr:rowOff>
    </xdr:to>
    <xdr:graphicFrame macro="">
      <xdr:nvGraphicFramePr>
        <xdr:cNvPr id="2" name="Chart 1">
          <a:extLst>
            <a:ext uri="{FF2B5EF4-FFF2-40B4-BE49-F238E27FC236}">
              <a16:creationId xmlns:a16="http://schemas.microsoft.com/office/drawing/2014/main" id="{DDD10B2D-598E-4C10-AC71-BB15D32F1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134348</xdr:colOff>
      <xdr:row>13</xdr:row>
      <xdr:rowOff>54430</xdr:rowOff>
    </xdr:from>
    <xdr:to>
      <xdr:col>7</xdr:col>
      <xdr:colOff>446315</xdr:colOff>
      <xdr:row>38</xdr:row>
      <xdr:rowOff>52376</xdr:rowOff>
    </xdr:to>
    <xdr:graphicFrame macro="">
      <xdr:nvGraphicFramePr>
        <xdr:cNvPr id="2" name="Chart 1">
          <a:extLst>
            <a:ext uri="{FF2B5EF4-FFF2-40B4-BE49-F238E27FC236}">
              <a16:creationId xmlns:a16="http://schemas.microsoft.com/office/drawing/2014/main" id="{D5B14FA1-02B9-4E57-8C24-C3F16E8F9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2</xdr:col>
      <xdr:colOff>70213</xdr:colOff>
      <xdr:row>16</xdr:row>
      <xdr:rowOff>136072</xdr:rowOff>
    </xdr:from>
    <xdr:to>
      <xdr:col>11</xdr:col>
      <xdr:colOff>294610</xdr:colOff>
      <xdr:row>48</xdr:row>
      <xdr:rowOff>4626</xdr:rowOff>
    </xdr:to>
    <xdr:graphicFrame macro="">
      <xdr:nvGraphicFramePr>
        <xdr:cNvPr id="2" name="Chart 1">
          <a:extLst>
            <a:ext uri="{FF2B5EF4-FFF2-40B4-BE49-F238E27FC236}">
              <a16:creationId xmlns:a16="http://schemas.microsoft.com/office/drawing/2014/main" id="{DF42F560-3518-4A55-9F00-C0603774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29119</xdr:colOff>
      <xdr:row>14</xdr:row>
      <xdr:rowOff>51292</xdr:rowOff>
    </xdr:from>
    <xdr:to>
      <xdr:col>8</xdr:col>
      <xdr:colOff>731490</xdr:colOff>
      <xdr:row>39</xdr:row>
      <xdr:rowOff>70705</xdr:rowOff>
    </xdr:to>
    <xdr:graphicFrame macro="">
      <xdr:nvGraphicFramePr>
        <xdr:cNvPr id="2" name="Chart 1">
          <a:extLst>
            <a:ext uri="{FF2B5EF4-FFF2-40B4-BE49-F238E27FC236}">
              <a16:creationId xmlns:a16="http://schemas.microsoft.com/office/drawing/2014/main" id="{CE4A2E0C-3656-4CEA-8CFA-6E2DD6577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429558</xdr:colOff>
      <xdr:row>19</xdr:row>
      <xdr:rowOff>120463</xdr:rowOff>
    </xdr:from>
    <xdr:to>
      <xdr:col>7</xdr:col>
      <xdr:colOff>763910</xdr:colOff>
      <xdr:row>53</xdr:row>
      <xdr:rowOff>97329</xdr:rowOff>
    </xdr:to>
    <xdr:graphicFrame macro="">
      <xdr:nvGraphicFramePr>
        <xdr:cNvPr id="2" name="Chart 1">
          <a:extLst>
            <a:ext uri="{FF2B5EF4-FFF2-40B4-BE49-F238E27FC236}">
              <a16:creationId xmlns:a16="http://schemas.microsoft.com/office/drawing/2014/main" id="{851216F4-8B80-4F59-A072-DE152AA2A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885272</xdr:colOff>
      <xdr:row>19</xdr:row>
      <xdr:rowOff>164614</xdr:rowOff>
    </xdr:from>
    <xdr:to>
      <xdr:col>15</xdr:col>
      <xdr:colOff>576416</xdr:colOff>
      <xdr:row>53</xdr:row>
      <xdr:rowOff>147133</xdr:rowOff>
    </xdr:to>
    <xdr:graphicFrame macro="">
      <xdr:nvGraphicFramePr>
        <xdr:cNvPr id="4" name="Chart 3">
          <a:extLst>
            <a:ext uri="{FF2B5EF4-FFF2-40B4-BE49-F238E27FC236}">
              <a16:creationId xmlns:a16="http://schemas.microsoft.com/office/drawing/2014/main" id="{EEAF7EC7-0FFF-4C01-AE26-2F57AB2AD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412025</xdr:colOff>
      <xdr:row>21</xdr:row>
      <xdr:rowOff>138112</xdr:rowOff>
    </xdr:from>
    <xdr:to>
      <xdr:col>5</xdr:col>
      <xdr:colOff>953317</xdr:colOff>
      <xdr:row>51</xdr:row>
      <xdr:rowOff>17146</xdr:rowOff>
    </xdr:to>
    <xdr:graphicFrame macro="">
      <xdr:nvGraphicFramePr>
        <xdr:cNvPr id="2" name="Chart 1">
          <a:extLst>
            <a:ext uri="{FF2B5EF4-FFF2-40B4-BE49-F238E27FC236}">
              <a16:creationId xmlns:a16="http://schemas.microsoft.com/office/drawing/2014/main" id="{597BA4E4-9FC4-432C-9671-3B1836BFF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496933</xdr:colOff>
      <xdr:row>21</xdr:row>
      <xdr:rowOff>61776</xdr:rowOff>
    </xdr:from>
    <xdr:to>
      <xdr:col>11</xdr:col>
      <xdr:colOff>59872</xdr:colOff>
      <xdr:row>52</xdr:row>
      <xdr:rowOff>41367</xdr:rowOff>
    </xdr:to>
    <xdr:graphicFrame macro="">
      <xdr:nvGraphicFramePr>
        <xdr:cNvPr id="4" name="Chart 3">
          <a:extLst>
            <a:ext uri="{FF2B5EF4-FFF2-40B4-BE49-F238E27FC236}">
              <a16:creationId xmlns:a16="http://schemas.microsoft.com/office/drawing/2014/main" id="{4E314F53-4A2D-452E-9FF2-4004F52C5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597897</xdr:colOff>
      <xdr:row>21</xdr:row>
      <xdr:rowOff>114573</xdr:rowOff>
    </xdr:from>
    <xdr:to>
      <xdr:col>16</xdr:col>
      <xdr:colOff>442775</xdr:colOff>
      <xdr:row>51</xdr:row>
      <xdr:rowOff>77018</xdr:rowOff>
    </xdr:to>
    <xdr:graphicFrame macro="">
      <xdr:nvGraphicFramePr>
        <xdr:cNvPr id="5" name="Chart 4">
          <a:extLst>
            <a:ext uri="{FF2B5EF4-FFF2-40B4-BE49-F238E27FC236}">
              <a16:creationId xmlns:a16="http://schemas.microsoft.com/office/drawing/2014/main" id="{0F61BD19-DDBF-4DF6-925B-0D050D088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352669</xdr:colOff>
      <xdr:row>21</xdr:row>
      <xdr:rowOff>46553</xdr:rowOff>
    </xdr:from>
    <xdr:to>
      <xdr:col>6</xdr:col>
      <xdr:colOff>714920</xdr:colOff>
      <xdr:row>55</xdr:row>
      <xdr:rowOff>8319</xdr:rowOff>
    </xdr:to>
    <xdr:graphicFrame macro="">
      <xdr:nvGraphicFramePr>
        <xdr:cNvPr id="2" name="Chart 1">
          <a:extLst>
            <a:ext uri="{FF2B5EF4-FFF2-40B4-BE49-F238E27FC236}">
              <a16:creationId xmlns:a16="http://schemas.microsoft.com/office/drawing/2014/main" id="{7EEB15C6-45E2-4133-853E-4C2959367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1508488</xdr:colOff>
      <xdr:row>21</xdr:row>
      <xdr:rowOff>35651</xdr:rowOff>
    </xdr:from>
    <xdr:to>
      <xdr:col>12</xdr:col>
      <xdr:colOff>339392</xdr:colOff>
      <xdr:row>54</xdr:row>
      <xdr:rowOff>174307</xdr:rowOff>
    </xdr:to>
    <xdr:graphicFrame macro="">
      <xdr:nvGraphicFramePr>
        <xdr:cNvPr id="4" name="Chart 3">
          <a:extLst>
            <a:ext uri="{FF2B5EF4-FFF2-40B4-BE49-F238E27FC236}">
              <a16:creationId xmlns:a16="http://schemas.microsoft.com/office/drawing/2014/main" id="{2D048299-8583-4684-85EB-951DDC0FF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676727</xdr:colOff>
      <xdr:row>21</xdr:row>
      <xdr:rowOff>0</xdr:rowOff>
    </xdr:from>
    <xdr:to>
      <xdr:col>8</xdr:col>
      <xdr:colOff>111125</xdr:colOff>
      <xdr:row>49</xdr:row>
      <xdr:rowOff>158750</xdr:rowOff>
    </xdr:to>
    <xdr:graphicFrame macro="">
      <xdr:nvGraphicFramePr>
        <xdr:cNvPr id="2" name="Chart 1">
          <a:extLst>
            <a:ext uri="{FF2B5EF4-FFF2-40B4-BE49-F238E27FC236}">
              <a16:creationId xmlns:a16="http://schemas.microsoft.com/office/drawing/2014/main" id="{65B65038-251E-4106-B2F3-ADEC28EDE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22147</xdr:colOff>
      <xdr:row>21</xdr:row>
      <xdr:rowOff>69725</xdr:rowOff>
    </xdr:from>
    <xdr:to>
      <xdr:col>8</xdr:col>
      <xdr:colOff>911678</xdr:colOff>
      <xdr:row>50</xdr:row>
      <xdr:rowOff>73972</xdr:rowOff>
    </xdr:to>
    <xdr:graphicFrame macro="">
      <xdr:nvGraphicFramePr>
        <xdr:cNvPr id="2" name="Chart 1">
          <a:extLst>
            <a:ext uri="{FF2B5EF4-FFF2-40B4-BE49-F238E27FC236}">
              <a16:creationId xmlns:a16="http://schemas.microsoft.com/office/drawing/2014/main" id="{639E9727-1513-4A2D-B50E-7842AF065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27666</xdr:colOff>
      <xdr:row>21</xdr:row>
      <xdr:rowOff>38099</xdr:rowOff>
    </xdr:from>
    <xdr:to>
      <xdr:col>8</xdr:col>
      <xdr:colOff>59872</xdr:colOff>
      <xdr:row>48</xdr:row>
      <xdr:rowOff>81642</xdr:rowOff>
    </xdr:to>
    <xdr:graphicFrame macro="">
      <xdr:nvGraphicFramePr>
        <xdr:cNvPr id="2" name="Chart 1">
          <a:extLst>
            <a:ext uri="{FF2B5EF4-FFF2-40B4-BE49-F238E27FC236}">
              <a16:creationId xmlns:a16="http://schemas.microsoft.com/office/drawing/2014/main" id="{35F91CEE-1348-4A5B-BA0E-CFA55D085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678088</xdr:colOff>
      <xdr:row>21</xdr:row>
      <xdr:rowOff>59873</xdr:rowOff>
    </xdr:from>
    <xdr:to>
      <xdr:col>8</xdr:col>
      <xdr:colOff>1061357</xdr:colOff>
      <xdr:row>46</xdr:row>
      <xdr:rowOff>151040</xdr:rowOff>
    </xdr:to>
    <xdr:graphicFrame macro="">
      <xdr:nvGraphicFramePr>
        <xdr:cNvPr id="2" name="Chart 1">
          <a:extLst>
            <a:ext uri="{FF2B5EF4-FFF2-40B4-BE49-F238E27FC236}">
              <a16:creationId xmlns:a16="http://schemas.microsoft.com/office/drawing/2014/main" id="{F8AB99C3-BC7C-43F1-B322-7DD82994D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31218</xdr:colOff>
      <xdr:row>12</xdr:row>
      <xdr:rowOff>65314</xdr:rowOff>
    </xdr:from>
    <xdr:to>
      <xdr:col>19</xdr:col>
      <xdr:colOff>272143</xdr:colOff>
      <xdr:row>36</xdr:row>
      <xdr:rowOff>179509</xdr:rowOff>
    </xdr:to>
    <xdr:graphicFrame macro="">
      <xdr:nvGraphicFramePr>
        <xdr:cNvPr id="2" name="Chart 1">
          <a:extLst>
            <a:ext uri="{FF2B5EF4-FFF2-40B4-BE49-F238E27FC236}">
              <a16:creationId xmlns:a16="http://schemas.microsoft.com/office/drawing/2014/main" id="{DB3DC96B-0CB9-444D-94C3-2A553B1BA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29026</xdr:colOff>
      <xdr:row>15</xdr:row>
      <xdr:rowOff>117475</xdr:rowOff>
    </xdr:from>
    <xdr:to>
      <xdr:col>10</xdr:col>
      <xdr:colOff>1444167</xdr:colOff>
      <xdr:row>40</xdr:row>
      <xdr:rowOff>118382</xdr:rowOff>
    </xdr:to>
    <xdr:graphicFrame macro="">
      <xdr:nvGraphicFramePr>
        <xdr:cNvPr id="2" name="Chart 1">
          <a:extLst>
            <a:ext uri="{FF2B5EF4-FFF2-40B4-BE49-F238E27FC236}">
              <a16:creationId xmlns:a16="http://schemas.microsoft.com/office/drawing/2014/main" id="{451EB6D5-EA55-4675-8DEA-198049B11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93891</xdr:colOff>
      <xdr:row>13</xdr:row>
      <xdr:rowOff>145597</xdr:rowOff>
    </xdr:from>
    <xdr:to>
      <xdr:col>10</xdr:col>
      <xdr:colOff>649878</xdr:colOff>
      <xdr:row>38</xdr:row>
      <xdr:rowOff>133351</xdr:rowOff>
    </xdr:to>
    <xdr:graphicFrame macro="">
      <xdr:nvGraphicFramePr>
        <xdr:cNvPr id="3" name="Chart 2">
          <a:extLst>
            <a:ext uri="{FF2B5EF4-FFF2-40B4-BE49-F238E27FC236}">
              <a16:creationId xmlns:a16="http://schemas.microsoft.com/office/drawing/2014/main" id="{60106B42-2161-4FA1-A13A-40D6DC249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INREV">
      <a:dk1>
        <a:srgbClr val="232425"/>
      </a:dk1>
      <a:lt1>
        <a:sysClr val="window" lastClr="FFFFFF"/>
      </a:lt1>
      <a:dk2>
        <a:srgbClr val="55585A"/>
      </a:dk2>
      <a:lt2>
        <a:srgbClr val="F2F2F2"/>
      </a:lt2>
      <a:accent1>
        <a:srgbClr val="0033A0"/>
      </a:accent1>
      <a:accent2>
        <a:srgbClr val="59CBE8"/>
      </a:accent2>
      <a:accent3>
        <a:srgbClr val="6CC24A"/>
      </a:accent3>
      <a:accent4>
        <a:srgbClr val="008675"/>
      </a:accent4>
      <a:accent5>
        <a:srgbClr val="91D6AC"/>
      </a:accent5>
      <a:accent6>
        <a:srgbClr val="009CA6"/>
      </a:accent6>
      <a:hlink>
        <a:srgbClr val="2AD2C9"/>
      </a:hlink>
      <a:folHlink>
        <a:srgbClr val="800080"/>
      </a:folHlink>
    </a:clrScheme>
    <a:fontScheme name="INREV">
      <a:majorFont>
        <a:latin typeface="Open Sans"/>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ryna.pylypchuk@inrev.org" TargetMode="External"/><Relationship Id="rId2" Type="http://schemas.openxmlformats.org/officeDocument/2006/relationships/hyperlink" Target="mailto:richard.buytendijk@inrev.org" TargetMode="External"/><Relationship Id="rId1" Type="http://schemas.openxmlformats.org/officeDocument/2006/relationships/hyperlink" Target="mailto:jose.monsalve@inrev.org" TargetMode="External"/><Relationship Id="rId6" Type="http://schemas.openxmlformats.org/officeDocument/2006/relationships/hyperlink" Target="mailto:melle.simonis@inrev.org" TargetMode="External"/><Relationship Id="rId5" Type="http://schemas.openxmlformats.org/officeDocument/2006/relationships/hyperlink" Target="mailto:jeanne.bresner@inrev.org" TargetMode="External"/><Relationship Id="rId4" Type="http://schemas.openxmlformats.org/officeDocument/2006/relationships/hyperlink" Target="mailto:connor.vanleeuwen@inrev.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8.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4C02"/>
  </sheetPr>
  <dimension ref="B1:D14"/>
  <sheetViews>
    <sheetView showGridLines="0" zoomScale="70" zoomScaleNormal="70" workbookViewId="0">
      <selection activeCell="D30" sqref="D30"/>
    </sheetView>
  </sheetViews>
  <sheetFormatPr defaultColWidth="9.140625" defaultRowHeight="12.75" x14ac:dyDescent="0.2"/>
  <cols>
    <col min="1" max="1" width="3.5703125" style="11" customWidth="1"/>
    <col min="2" max="2" width="20" style="11" customWidth="1"/>
    <col min="3" max="3" width="40" style="11" customWidth="1"/>
    <col min="4" max="4" width="60" style="11" customWidth="1"/>
    <col min="5" max="16384" width="9.140625" style="11"/>
  </cols>
  <sheetData>
    <row r="1" spans="2:4" s="9" customFormat="1" ht="35.1" customHeight="1" x14ac:dyDescent="0.2">
      <c r="B1" s="9" t="s">
        <v>0</v>
      </c>
    </row>
    <row r="5" spans="2:4" x14ac:dyDescent="0.2">
      <c r="B5" s="10" t="s">
        <v>1</v>
      </c>
    </row>
    <row r="7" spans="2:4" ht="14.25" x14ac:dyDescent="0.2">
      <c r="B7" s="11" t="s">
        <v>2</v>
      </c>
      <c r="C7" s="11" t="s">
        <v>3</v>
      </c>
      <c r="D7" s="19" t="s">
        <v>4</v>
      </c>
    </row>
    <row r="8" spans="2:4" ht="14.25" x14ac:dyDescent="0.2">
      <c r="B8" s="11" t="s">
        <v>5</v>
      </c>
      <c r="C8" s="11" t="s">
        <v>6</v>
      </c>
      <c r="D8" s="19" t="s">
        <v>7</v>
      </c>
    </row>
    <row r="9" spans="2:4" ht="14.25" x14ac:dyDescent="0.2">
      <c r="B9" s="11" t="s">
        <v>844</v>
      </c>
      <c r="C9" s="11" t="s">
        <v>8</v>
      </c>
      <c r="D9" s="19" t="s">
        <v>845</v>
      </c>
    </row>
    <row r="10" spans="2:4" ht="14.25" x14ac:dyDescent="0.2">
      <c r="B10" s="11" t="s">
        <v>9</v>
      </c>
      <c r="C10" s="11" t="s">
        <v>839</v>
      </c>
      <c r="D10" s="19" t="s">
        <v>11</v>
      </c>
    </row>
    <row r="11" spans="2:4" ht="14.25" x14ac:dyDescent="0.2">
      <c r="B11" s="11" t="s">
        <v>12</v>
      </c>
      <c r="C11" s="11" t="s">
        <v>10</v>
      </c>
      <c r="D11" s="19" t="s">
        <v>13</v>
      </c>
    </row>
    <row r="12" spans="2:4" ht="14.25" x14ac:dyDescent="0.2">
      <c r="B12" s="11" t="s">
        <v>14</v>
      </c>
      <c r="C12" s="11" t="s">
        <v>10</v>
      </c>
      <c r="D12" s="19" t="s">
        <v>15</v>
      </c>
    </row>
    <row r="14" spans="2:4" ht="14.25" x14ac:dyDescent="0.2">
      <c r="D14" s="19"/>
    </row>
  </sheetData>
  <hyperlinks>
    <hyperlink ref="D9" r:id="rId1" xr:uid="{741D8E42-BA29-46D6-A24E-E1E6D5630943}"/>
    <hyperlink ref="D8" r:id="rId2" xr:uid="{4B789841-5415-442A-9596-09D2C9E8C08D}"/>
    <hyperlink ref="D7" r:id="rId3" display="mailto:iryna.pylypchuk@inrev.org" xr:uid="{AAB8FC72-786D-4895-B0CA-1A1FFEDB8CE9}"/>
    <hyperlink ref="D10" r:id="rId4" display="mailto:connor.vanleeuwen@inrev.org" xr:uid="{7BA0ACC2-6B3D-4BF8-A1DF-539A3E490381}"/>
    <hyperlink ref="D12" r:id="rId5" xr:uid="{DE49AA88-DE9F-42E1-A41F-FAF2FCEEC408}"/>
    <hyperlink ref="D11" r:id="rId6" xr:uid="{BF5F427E-7EE2-43F5-93FC-DCD5F89C3C26}"/>
  </hyperlink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A8003-8162-4C8C-9EE6-A56FC2E98F39}">
  <sheetPr codeName="Sheet8">
    <tabColor rgb="FF0033A0"/>
    <pageSetUpPr autoPageBreaks="0"/>
  </sheetPr>
  <dimension ref="A1:N39"/>
  <sheetViews>
    <sheetView showGridLines="0" zoomScale="70" zoomScaleNormal="70" workbookViewId="0">
      <selection activeCell="T7" sqref="T7"/>
    </sheetView>
  </sheetViews>
  <sheetFormatPr defaultColWidth="8.7109375" defaultRowHeight="12.75" x14ac:dyDescent="0.2"/>
  <cols>
    <col min="1" max="2" width="8.7109375" style="32"/>
    <col min="3" max="3" width="20.85546875" style="32" customWidth="1"/>
    <col min="4" max="4" width="10.42578125" style="32" customWidth="1"/>
    <col min="5" max="6" width="8.7109375" style="32"/>
    <col min="7" max="7" width="2.85546875" style="32" customWidth="1"/>
    <col min="8" max="10" width="8.7109375" style="32"/>
    <col min="11" max="11" width="2.140625" style="32" customWidth="1"/>
    <col min="12" max="16384" width="8.7109375" style="32"/>
  </cols>
  <sheetData>
    <row r="1" spans="1:14" s="29" customFormat="1" ht="20.25" x14ac:dyDescent="0.2">
      <c r="A1" s="26"/>
      <c r="B1" s="26"/>
      <c r="C1" s="27" t="s">
        <v>94</v>
      </c>
      <c r="D1" s="27" t="s">
        <v>95</v>
      </c>
      <c r="E1" s="28"/>
      <c r="F1" s="28"/>
      <c r="G1" s="28"/>
    </row>
    <row r="4" spans="1:14" x14ac:dyDescent="0.2">
      <c r="C4" s="30"/>
    </row>
    <row r="5" spans="1:14" ht="12.75" customHeight="1" x14ac:dyDescent="0.2">
      <c r="C5" s="60"/>
      <c r="D5" s="208" t="s">
        <v>34</v>
      </c>
      <c r="E5" s="208"/>
      <c r="F5" s="208"/>
      <c r="G5" s="208"/>
      <c r="H5" s="208"/>
      <c r="I5" s="208"/>
      <c r="J5" s="208"/>
      <c r="K5" s="208"/>
      <c r="L5" s="208"/>
      <c r="M5" s="208"/>
      <c r="N5" s="208"/>
    </row>
    <row r="6" spans="1:14" ht="28.5" customHeight="1" x14ac:dyDescent="0.2">
      <c r="C6" s="60"/>
      <c r="D6" s="208" t="s">
        <v>96</v>
      </c>
      <c r="E6" s="208"/>
      <c r="F6" s="208"/>
      <c r="G6" s="66"/>
      <c r="H6" s="208" t="s">
        <v>97</v>
      </c>
      <c r="I6" s="208"/>
      <c r="J6" s="208"/>
      <c r="K6" s="66"/>
      <c r="L6" s="208" t="s">
        <v>98</v>
      </c>
      <c r="M6" s="208"/>
      <c r="N6" s="208"/>
    </row>
    <row r="7" spans="1:14" ht="198.75" customHeight="1" x14ac:dyDescent="0.2">
      <c r="C7" s="54"/>
      <c r="D7" s="67" t="s">
        <v>99</v>
      </c>
      <c r="E7" s="67" t="s">
        <v>100</v>
      </c>
      <c r="F7" s="67" t="s">
        <v>101</v>
      </c>
      <c r="G7" s="67"/>
      <c r="H7" s="67" t="s">
        <v>102</v>
      </c>
      <c r="I7" s="67" t="s">
        <v>103</v>
      </c>
      <c r="J7" s="67" t="s">
        <v>104</v>
      </c>
      <c r="K7" s="67"/>
      <c r="L7" s="67" t="s">
        <v>99</v>
      </c>
      <c r="M7" s="67" t="s">
        <v>100</v>
      </c>
      <c r="N7" s="67" t="s">
        <v>101</v>
      </c>
    </row>
    <row r="8" spans="1:14" x14ac:dyDescent="0.2">
      <c r="C8" s="32" t="s">
        <v>86</v>
      </c>
      <c r="D8" s="65">
        <v>0.875</v>
      </c>
      <c r="E8" s="65">
        <v>1</v>
      </c>
      <c r="F8" s="65">
        <v>0.8125</v>
      </c>
      <c r="H8" s="65">
        <v>0.71794871794871795</v>
      </c>
      <c r="I8" s="65">
        <v>0.78723404255319152</v>
      </c>
      <c r="J8" s="65">
        <v>0.5</v>
      </c>
      <c r="L8" s="65">
        <v>0.375</v>
      </c>
      <c r="M8" s="65">
        <v>0.5625</v>
      </c>
      <c r="N8" s="65">
        <v>0.625</v>
      </c>
    </row>
    <row r="9" spans="1:14" x14ac:dyDescent="0.2">
      <c r="C9" s="32" t="s">
        <v>87</v>
      </c>
      <c r="D9" s="65">
        <v>0.125</v>
      </c>
      <c r="E9" s="65">
        <v>0</v>
      </c>
      <c r="F9" s="65">
        <v>0.1875</v>
      </c>
      <c r="H9" s="65">
        <v>0.28205128205128205</v>
      </c>
      <c r="I9" s="65">
        <v>0.21276595744680851</v>
      </c>
      <c r="J9" s="65">
        <v>0.5</v>
      </c>
      <c r="L9" s="65">
        <v>0.625</v>
      </c>
      <c r="M9" s="65">
        <v>0.4375</v>
      </c>
      <c r="N9" s="65">
        <v>0.375</v>
      </c>
    </row>
    <row r="10" spans="1:14" x14ac:dyDescent="0.2">
      <c r="C10" s="40"/>
      <c r="D10" s="63"/>
      <c r="E10" s="63"/>
      <c r="F10" s="63"/>
      <c r="G10" s="63"/>
      <c r="H10" s="63"/>
      <c r="I10" s="63"/>
      <c r="J10" s="63"/>
      <c r="K10" s="63"/>
      <c r="L10" s="63"/>
      <c r="M10" s="63"/>
      <c r="N10" s="63"/>
    </row>
    <row r="12" spans="1:14" x14ac:dyDescent="0.2">
      <c r="C12" s="30" t="s">
        <v>50</v>
      </c>
      <c r="D12" s="30">
        <v>79</v>
      </c>
    </row>
    <row r="39" spans="3:3" x14ac:dyDescent="0.2">
      <c r="C39" s="25" t="s">
        <v>842</v>
      </c>
    </row>
  </sheetData>
  <mergeCells count="4">
    <mergeCell ref="D5:N5"/>
    <mergeCell ref="D6:F6"/>
    <mergeCell ref="H6:J6"/>
    <mergeCell ref="L6:N6"/>
  </mergeCells>
  <conditionalFormatting sqref="D8:E9">
    <cfRule type="cellIs" dxfId="175" priority="1" operator="equal">
      <formula>0</formula>
    </cfRule>
  </conditionalFormatting>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6B093-562A-4F4D-81D3-AE5756F05016}">
  <sheetPr codeName="Sheet19">
    <tabColor rgb="FF0033A0"/>
  </sheetPr>
  <dimension ref="A1:N42"/>
  <sheetViews>
    <sheetView showGridLines="0" zoomScale="70" zoomScaleNormal="70" workbookViewId="0">
      <selection activeCell="Q19" sqref="Q19"/>
    </sheetView>
  </sheetViews>
  <sheetFormatPr defaultColWidth="8.5703125" defaultRowHeight="12.75" x14ac:dyDescent="0.2"/>
  <cols>
    <col min="1" max="2" width="8.85546875" style="42" customWidth="1"/>
    <col min="3" max="3" width="47.140625" style="32" customWidth="1"/>
    <col min="4" max="7" width="15.85546875" style="43" customWidth="1"/>
    <col min="8" max="8" width="22.5703125" style="32" bestFit="1" customWidth="1"/>
    <col min="9" max="10" width="5.85546875" style="32" customWidth="1"/>
    <col min="11" max="11" width="44" style="32" bestFit="1" customWidth="1"/>
    <col min="12" max="13" width="15.85546875" style="32" customWidth="1"/>
    <col min="14" max="16384" width="8.5703125" style="32"/>
  </cols>
  <sheetData>
    <row r="1" spans="1:14" s="29" customFormat="1" ht="20.25" x14ac:dyDescent="0.2">
      <c r="A1" s="26"/>
      <c r="B1" s="26"/>
      <c r="C1" s="27" t="s">
        <v>105</v>
      </c>
      <c r="D1" s="27" t="s">
        <v>106</v>
      </c>
      <c r="E1" s="28"/>
      <c r="F1" s="28"/>
      <c r="G1" s="28"/>
    </row>
    <row r="2" spans="1:14" s="30" customFormat="1" ht="12.75" customHeight="1" x14ac:dyDescent="0.2">
      <c r="A2" s="42"/>
      <c r="B2" s="42"/>
      <c r="D2" s="31"/>
      <c r="E2" s="31"/>
      <c r="F2" s="31"/>
    </row>
    <row r="3" spans="1:14" s="30" customFormat="1" ht="12.75" customHeight="1" x14ac:dyDescent="0.2">
      <c r="A3" s="42"/>
      <c r="B3" s="42"/>
      <c r="D3" s="31"/>
      <c r="E3" s="32"/>
      <c r="F3" s="31"/>
      <c r="J3" s="32"/>
      <c r="K3" s="32"/>
      <c r="L3" s="32"/>
      <c r="M3" s="32"/>
      <c r="N3" s="32"/>
    </row>
    <row r="4" spans="1:14" s="30" customFormat="1" ht="12.75" customHeight="1" x14ac:dyDescent="0.2">
      <c r="A4" s="42"/>
      <c r="B4" s="42"/>
      <c r="D4" s="31"/>
      <c r="E4" s="32"/>
      <c r="F4" s="31"/>
      <c r="J4" s="32"/>
      <c r="K4" s="32"/>
      <c r="L4" s="32"/>
      <c r="M4" s="32"/>
      <c r="N4" s="32"/>
    </row>
    <row r="5" spans="1:14" s="30" customFormat="1" ht="12.75" customHeight="1" x14ac:dyDescent="0.2">
      <c r="A5" s="42"/>
      <c r="B5" s="42"/>
      <c r="C5" s="33"/>
      <c r="D5" s="34" t="s">
        <v>90</v>
      </c>
      <c r="F5" s="31"/>
      <c r="I5" s="32"/>
      <c r="J5" s="32"/>
      <c r="K5" s="32"/>
      <c r="L5" s="32"/>
      <c r="M5" s="32"/>
      <c r="N5" s="32"/>
    </row>
    <row r="6" spans="1:14" x14ac:dyDescent="0.2">
      <c r="C6" s="33"/>
      <c r="D6" s="33"/>
      <c r="F6" s="31"/>
    </row>
    <row r="7" spans="1:14" x14ac:dyDescent="0.2">
      <c r="C7" s="32" t="s">
        <v>107</v>
      </c>
      <c r="D7" s="37">
        <v>4.2584269662921352</v>
      </c>
      <c r="F7" s="31"/>
    </row>
    <row r="8" spans="1:14" x14ac:dyDescent="0.2">
      <c r="C8" s="32" t="s">
        <v>108</v>
      </c>
      <c r="D8" s="37">
        <v>3.8470588235294119</v>
      </c>
      <c r="F8" s="31"/>
    </row>
    <row r="9" spans="1:14" x14ac:dyDescent="0.2">
      <c r="C9" s="32" t="s">
        <v>109</v>
      </c>
      <c r="D9" s="37">
        <v>3.8111111111111109</v>
      </c>
      <c r="F9" s="31"/>
    </row>
    <row r="10" spans="1:14" x14ac:dyDescent="0.2">
      <c r="A10" s="44"/>
      <c r="C10" s="32" t="s">
        <v>110</v>
      </c>
      <c r="D10" s="37">
        <v>3.6777777777777776</v>
      </c>
      <c r="F10" s="31"/>
      <c r="L10" s="68"/>
      <c r="M10" s="68"/>
    </row>
    <row r="11" spans="1:14" x14ac:dyDescent="0.2">
      <c r="A11" s="44"/>
      <c r="C11" s="32" t="s">
        <v>111</v>
      </c>
      <c r="D11" s="37">
        <v>3.303370786516854</v>
      </c>
      <c r="F11" s="31"/>
      <c r="L11" s="68"/>
      <c r="M11" s="68"/>
    </row>
    <row r="12" spans="1:14" x14ac:dyDescent="0.2">
      <c r="C12" s="40"/>
      <c r="D12" s="41"/>
      <c r="F12" s="31"/>
    </row>
    <row r="13" spans="1:14" x14ac:dyDescent="0.2">
      <c r="D13" s="37"/>
      <c r="F13" s="31"/>
      <c r="G13" s="37"/>
      <c r="H13" s="37"/>
    </row>
    <row r="14" spans="1:14" x14ac:dyDescent="0.2">
      <c r="C14" s="30" t="s">
        <v>50</v>
      </c>
      <c r="D14" s="31">
        <v>98</v>
      </c>
    </row>
    <row r="15" spans="1:14" s="30" customFormat="1" x14ac:dyDescent="0.2">
      <c r="C15" s="32"/>
      <c r="D15" s="32"/>
      <c r="E15" s="32"/>
      <c r="F15" s="32"/>
      <c r="G15" s="32"/>
      <c r="H15" s="32"/>
      <c r="I15" s="32"/>
      <c r="J15" s="32"/>
    </row>
    <row r="16" spans="1:14" x14ac:dyDescent="0.2">
      <c r="D16" s="32"/>
      <c r="E16" s="32"/>
      <c r="F16" s="32"/>
      <c r="G16" s="32"/>
    </row>
    <row r="17" spans="1:11" x14ac:dyDescent="0.2">
      <c r="A17" s="44"/>
      <c r="B17" s="44"/>
      <c r="D17" s="32"/>
      <c r="E17" s="32"/>
      <c r="F17" s="32"/>
      <c r="G17" s="32"/>
      <c r="J17" s="37"/>
      <c r="K17" s="37"/>
    </row>
    <row r="18" spans="1:11" x14ac:dyDescent="0.2">
      <c r="A18" s="44"/>
      <c r="B18" s="44"/>
      <c r="D18" s="32"/>
      <c r="E18" s="32"/>
      <c r="F18" s="32"/>
      <c r="G18" s="32"/>
      <c r="J18" s="37"/>
      <c r="K18" s="37"/>
    </row>
    <row r="19" spans="1:11" x14ac:dyDescent="0.2">
      <c r="A19" s="44"/>
      <c r="B19" s="44"/>
      <c r="D19" s="32"/>
      <c r="E19" s="32"/>
      <c r="F19" s="32"/>
      <c r="G19" s="32"/>
      <c r="J19" s="37"/>
      <c r="K19" s="37"/>
    </row>
    <row r="20" spans="1:11" x14ac:dyDescent="0.2">
      <c r="A20" s="44"/>
      <c r="B20" s="44"/>
      <c r="D20" s="32"/>
      <c r="E20" s="32"/>
      <c r="F20" s="32"/>
      <c r="G20" s="32"/>
      <c r="J20" s="37"/>
      <c r="K20" s="37"/>
    </row>
    <row r="21" spans="1:11" x14ac:dyDescent="0.2">
      <c r="A21" s="44"/>
      <c r="B21" s="44"/>
      <c r="D21" s="32"/>
      <c r="E21" s="32"/>
      <c r="F21" s="32"/>
      <c r="G21" s="32"/>
      <c r="J21" s="37"/>
      <c r="K21" s="37"/>
    </row>
    <row r="22" spans="1:11" x14ac:dyDescent="0.2">
      <c r="A22" s="44"/>
      <c r="B22" s="44"/>
      <c r="D22" s="32"/>
      <c r="E22" s="32"/>
      <c r="F22" s="32"/>
      <c r="G22" s="32"/>
      <c r="J22" s="37"/>
    </row>
    <row r="23" spans="1:11" x14ac:dyDescent="0.2">
      <c r="A23" s="44"/>
      <c r="B23" s="44"/>
      <c r="D23" s="32"/>
      <c r="E23" s="32"/>
      <c r="F23" s="32"/>
      <c r="G23" s="32"/>
      <c r="J23" s="37"/>
    </row>
    <row r="24" spans="1:11" x14ac:dyDescent="0.2">
      <c r="D24" s="32"/>
      <c r="E24" s="32"/>
      <c r="F24" s="32"/>
      <c r="G24" s="32"/>
    </row>
    <row r="25" spans="1:11" x14ac:dyDescent="0.2">
      <c r="D25" s="32"/>
      <c r="E25" s="32"/>
      <c r="F25" s="32"/>
      <c r="G25" s="32"/>
    </row>
    <row r="26" spans="1:11" x14ac:dyDescent="0.2">
      <c r="A26" s="32"/>
      <c r="B26" s="32"/>
      <c r="D26" s="32"/>
      <c r="E26" s="32"/>
      <c r="F26" s="32"/>
      <c r="G26" s="32"/>
    </row>
    <row r="27" spans="1:11" x14ac:dyDescent="0.2">
      <c r="A27" s="32"/>
      <c r="B27" s="32"/>
      <c r="D27" s="32"/>
      <c r="E27" s="32"/>
      <c r="F27" s="32"/>
      <c r="G27" s="32"/>
    </row>
    <row r="28" spans="1:11" x14ac:dyDescent="0.2">
      <c r="A28" s="32"/>
      <c r="B28" s="32"/>
      <c r="D28" s="32"/>
      <c r="E28" s="32"/>
      <c r="F28" s="32"/>
      <c r="G28" s="32"/>
    </row>
    <row r="29" spans="1:11" x14ac:dyDescent="0.2">
      <c r="A29" s="32"/>
      <c r="B29" s="32"/>
      <c r="D29" s="32"/>
      <c r="E29" s="32"/>
      <c r="F29" s="32"/>
      <c r="G29" s="32"/>
    </row>
    <row r="30" spans="1:11" x14ac:dyDescent="0.2">
      <c r="A30" s="32"/>
      <c r="B30" s="32"/>
      <c r="D30" s="32"/>
      <c r="E30" s="32"/>
      <c r="F30" s="32"/>
      <c r="G30" s="32"/>
    </row>
    <row r="31" spans="1:11" x14ac:dyDescent="0.2">
      <c r="A31" s="32"/>
      <c r="B31" s="32"/>
      <c r="D31" s="32"/>
      <c r="E31" s="32"/>
      <c r="F31" s="32"/>
      <c r="G31" s="32"/>
    </row>
    <row r="32" spans="1:11" x14ac:dyDescent="0.2">
      <c r="A32" s="32"/>
      <c r="B32" s="32"/>
      <c r="D32" s="32"/>
      <c r="E32" s="32"/>
      <c r="F32" s="32"/>
      <c r="G32" s="32"/>
    </row>
    <row r="33" spans="3:3" s="32" customFormat="1" x14ac:dyDescent="0.2"/>
    <row r="34" spans="3:3" s="32" customFormat="1" x14ac:dyDescent="0.2"/>
    <row r="35" spans="3:3" s="32" customFormat="1" x14ac:dyDescent="0.2"/>
    <row r="36" spans="3:3" s="32" customFormat="1" x14ac:dyDescent="0.2"/>
    <row r="37" spans="3:3" s="32" customFormat="1" x14ac:dyDescent="0.2"/>
    <row r="38" spans="3:3" s="32" customFormat="1" x14ac:dyDescent="0.2"/>
    <row r="39" spans="3:3" s="32" customFormat="1" x14ac:dyDescent="0.2"/>
    <row r="40" spans="3:3" s="32" customFormat="1" x14ac:dyDescent="0.2"/>
    <row r="41" spans="3:3" s="32" customFormat="1" x14ac:dyDescent="0.2"/>
    <row r="42" spans="3:3" s="32" customFormat="1" x14ac:dyDescent="0.2">
      <c r="C42" s="25" t="s">
        <v>842</v>
      </c>
    </row>
  </sheetData>
  <conditionalFormatting sqref="J17:J23 K17:K21 D7:D11 D13">
    <cfRule type="cellIs" dxfId="174" priority="20" operator="equal">
      <formula>0</formula>
    </cfRule>
  </conditionalFormatting>
  <conditionalFormatting sqref="H32:H38">
    <cfRule type="cellIs" dxfId="173" priority="16" operator="equal">
      <formula>0</formula>
    </cfRule>
  </conditionalFormatting>
  <conditionalFormatting sqref="D32:G38">
    <cfRule type="cellIs" dxfId="172" priority="17" operator="equal">
      <formula>0</formula>
    </cfRule>
  </conditionalFormatting>
  <conditionalFormatting sqref="G13">
    <cfRule type="cellIs" dxfId="171" priority="14" operator="equal">
      <formula>0</formula>
    </cfRule>
  </conditionalFormatting>
  <conditionalFormatting sqref="H13">
    <cfRule type="cellIs" dxfId="170" priority="13"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8E306-868C-4104-8CD7-F307C80A4E22}">
  <sheetPr codeName="Sheet9">
    <tabColor rgb="FF0033A0"/>
  </sheetPr>
  <dimension ref="A1:M41"/>
  <sheetViews>
    <sheetView showGridLines="0" zoomScale="70" zoomScaleNormal="70" workbookViewId="0">
      <selection activeCell="P31" sqref="P31"/>
    </sheetView>
  </sheetViews>
  <sheetFormatPr defaultColWidth="8.5703125" defaultRowHeight="12.75" x14ac:dyDescent="0.2"/>
  <cols>
    <col min="1" max="2" width="8.85546875" style="42" customWidth="1"/>
    <col min="3" max="3" width="26.140625" style="32" bestFit="1" customWidth="1"/>
    <col min="4" max="4" width="12.85546875" style="43" customWidth="1"/>
    <col min="5" max="7" width="12.42578125" style="43" customWidth="1"/>
    <col min="8" max="10" width="12.42578125" style="32" bestFit="1" customWidth="1"/>
    <col min="11" max="13" width="12.42578125" style="32" customWidth="1"/>
    <col min="14" max="16384" width="8.5703125" style="32"/>
  </cols>
  <sheetData>
    <row r="1" spans="1:13" s="29" customFormat="1" ht="20.25" x14ac:dyDescent="0.2">
      <c r="A1" s="26"/>
      <c r="B1" s="26"/>
      <c r="C1" s="27" t="s">
        <v>112</v>
      </c>
      <c r="D1" s="27" t="s">
        <v>113</v>
      </c>
      <c r="E1" s="28"/>
      <c r="F1" s="28"/>
      <c r="G1" s="28"/>
    </row>
    <row r="2" spans="1:13" ht="12.75" customHeight="1" x14ac:dyDescent="0.2">
      <c r="D2" s="32"/>
      <c r="E2" s="32"/>
      <c r="F2" s="32"/>
      <c r="G2" s="32"/>
    </row>
    <row r="3" spans="1:13" ht="12.75" customHeight="1" x14ac:dyDescent="0.2">
      <c r="D3" s="32"/>
      <c r="E3" s="32"/>
      <c r="F3" s="32"/>
      <c r="G3" s="32"/>
    </row>
    <row r="4" spans="1:13" x14ac:dyDescent="0.2">
      <c r="A4" s="32"/>
      <c r="B4" s="32"/>
      <c r="D4" s="69"/>
      <c r="E4" s="32"/>
      <c r="F4" s="32"/>
      <c r="G4" s="32"/>
    </row>
    <row r="5" spans="1:13" x14ac:dyDescent="0.2">
      <c r="A5" s="32"/>
      <c r="B5" s="32"/>
      <c r="C5" s="34" t="s">
        <v>843</v>
      </c>
      <c r="D5" s="34">
        <v>2013</v>
      </c>
      <c r="E5" s="34">
        <v>2014</v>
      </c>
      <c r="F5" s="34">
        <v>2015</v>
      </c>
      <c r="G5" s="34">
        <v>2016</v>
      </c>
      <c r="H5" s="34">
        <v>2017</v>
      </c>
      <c r="I5" s="34">
        <v>2018</v>
      </c>
      <c r="J5" s="34">
        <v>2019</v>
      </c>
      <c r="K5" s="34">
        <v>2020</v>
      </c>
      <c r="L5" s="34">
        <v>2021</v>
      </c>
      <c r="M5" s="34">
        <v>2022</v>
      </c>
    </row>
    <row r="6" spans="1:13" x14ac:dyDescent="0.2">
      <c r="A6" s="32"/>
      <c r="B6" s="32"/>
      <c r="C6" s="32" t="s">
        <v>111</v>
      </c>
      <c r="D6" s="37">
        <v>2.9253731343283582</v>
      </c>
      <c r="E6" s="37">
        <v>3.2857142857142856</v>
      </c>
      <c r="F6" s="37">
        <v>3.2318840579710146</v>
      </c>
      <c r="G6" s="37">
        <v>3.178861788617886</v>
      </c>
      <c r="H6" s="37">
        <v>3.3</v>
      </c>
      <c r="I6" s="37">
        <v>3.3</v>
      </c>
      <c r="J6" s="37">
        <v>3.2246376811594204</v>
      </c>
      <c r="K6" s="37">
        <v>3.3193277310924372</v>
      </c>
      <c r="L6" s="37">
        <v>2.8518518518518516</v>
      </c>
      <c r="M6" s="37">
        <v>3.303370786516854</v>
      </c>
    </row>
    <row r="7" spans="1:13" x14ac:dyDescent="0.2">
      <c r="A7" s="32"/>
      <c r="B7" s="32"/>
      <c r="C7" s="32" t="s">
        <v>109</v>
      </c>
      <c r="D7" s="37">
        <v>2.5238095238095237</v>
      </c>
      <c r="E7" s="37">
        <v>3.6159420289855073</v>
      </c>
      <c r="F7" s="37">
        <v>3.591549295774648</v>
      </c>
      <c r="G7" s="37">
        <v>3.7804878048780486</v>
      </c>
      <c r="H7" s="37">
        <v>3.8</v>
      </c>
      <c r="I7" s="37">
        <v>3.9</v>
      </c>
      <c r="J7" s="37">
        <v>3.8394160583941606</v>
      </c>
      <c r="K7" s="37">
        <v>3.9836065573770494</v>
      </c>
      <c r="L7" s="37">
        <v>3.7469879518072289</v>
      </c>
      <c r="M7" s="37">
        <v>3.8111111111111109</v>
      </c>
    </row>
    <row r="8" spans="1:13" x14ac:dyDescent="0.2">
      <c r="A8" s="32"/>
      <c r="B8" s="32"/>
      <c r="C8" s="32" t="s">
        <v>107</v>
      </c>
      <c r="D8" s="37">
        <v>3.9264705882352939</v>
      </c>
      <c r="E8" s="37">
        <v>4.1714285714285717</v>
      </c>
      <c r="F8" s="37">
        <v>4.183098591549296</v>
      </c>
      <c r="G8" s="37">
        <v>4.1040000000000001</v>
      </c>
      <c r="H8" s="37">
        <v>4.3</v>
      </c>
      <c r="I8" s="37">
        <v>4.3</v>
      </c>
      <c r="J8" s="37">
        <v>4.3309352517985609</v>
      </c>
      <c r="K8" s="37">
        <v>4.330578512396694</v>
      </c>
      <c r="L8" s="37">
        <v>4.3536585365853657</v>
      </c>
      <c r="M8" s="37">
        <v>4.2584269662921352</v>
      </c>
    </row>
    <row r="9" spans="1:13" x14ac:dyDescent="0.2">
      <c r="A9" s="32"/>
      <c r="B9" s="32"/>
      <c r="C9" s="32" t="s">
        <v>110</v>
      </c>
      <c r="D9" s="37">
        <v>3.34375</v>
      </c>
      <c r="E9" s="37">
        <v>3.5073529411764706</v>
      </c>
      <c r="F9" s="37">
        <v>3.6857142857142855</v>
      </c>
      <c r="G9" s="37">
        <v>3.8032786885245899</v>
      </c>
      <c r="H9" s="37">
        <v>3.9</v>
      </c>
      <c r="I9" s="37">
        <v>3.6</v>
      </c>
      <c r="J9" s="37">
        <v>3.823943661971831</v>
      </c>
      <c r="K9" s="37">
        <v>3.8487394957983194</v>
      </c>
      <c r="L9" s="37">
        <v>3.8674698795180724</v>
      </c>
      <c r="M9" s="37">
        <v>3.6777777777777776</v>
      </c>
    </row>
    <row r="10" spans="1:13" x14ac:dyDescent="0.2">
      <c r="A10" s="32"/>
      <c r="B10" s="32"/>
      <c r="C10" s="32" t="s">
        <v>108</v>
      </c>
      <c r="D10" s="37">
        <v>2.5303030303030303</v>
      </c>
      <c r="E10" s="37">
        <v>3.5147058823529411</v>
      </c>
      <c r="F10" s="37">
        <v>3.6071428571428572</v>
      </c>
      <c r="G10" s="37">
        <v>3.725806451612903</v>
      </c>
      <c r="H10" s="37">
        <v>3.7</v>
      </c>
      <c r="I10" s="37">
        <v>3.8</v>
      </c>
      <c r="J10" s="37">
        <v>3.7985611510791366</v>
      </c>
      <c r="K10" s="37">
        <v>3.9</v>
      </c>
      <c r="L10" s="37">
        <v>3.6626506024096384</v>
      </c>
      <c r="M10" s="37">
        <v>3.8470588235294119</v>
      </c>
    </row>
    <row r="11" spans="1:13" x14ac:dyDescent="0.2">
      <c r="A11" s="32"/>
      <c r="B11" s="32"/>
      <c r="C11" s="40"/>
      <c r="D11" s="40"/>
      <c r="E11" s="40"/>
      <c r="F11" s="40"/>
      <c r="G11" s="40"/>
      <c r="H11" s="40"/>
      <c r="I11" s="40"/>
      <c r="J11" s="40"/>
      <c r="K11" s="40"/>
      <c r="L11" s="40"/>
      <c r="M11" s="40"/>
    </row>
    <row r="12" spans="1:13" x14ac:dyDescent="0.2">
      <c r="A12" s="32"/>
      <c r="B12" s="32"/>
    </row>
    <row r="13" spans="1:13" x14ac:dyDescent="0.2">
      <c r="A13" s="32"/>
      <c r="B13" s="32"/>
      <c r="C13" s="30" t="s">
        <v>50</v>
      </c>
      <c r="D13" s="37"/>
      <c r="E13" s="32"/>
      <c r="F13" s="32"/>
      <c r="G13" s="32"/>
      <c r="K13" s="31"/>
      <c r="L13" s="31"/>
      <c r="M13" s="31">
        <v>98</v>
      </c>
    </row>
    <row r="14" spans="1:13" x14ac:dyDescent="0.2">
      <c r="A14" s="32"/>
      <c r="B14" s="32"/>
      <c r="D14" s="32"/>
      <c r="E14" s="32"/>
      <c r="F14" s="32"/>
      <c r="G14" s="32"/>
    </row>
    <row r="15" spans="1:13" x14ac:dyDescent="0.2">
      <c r="A15" s="32"/>
      <c r="B15" s="32"/>
      <c r="D15" s="32"/>
      <c r="E15" s="32"/>
      <c r="F15" s="32"/>
      <c r="G15" s="32"/>
    </row>
    <row r="16" spans="1:13" x14ac:dyDescent="0.2">
      <c r="A16" s="32"/>
      <c r="B16" s="32"/>
      <c r="D16" s="32"/>
      <c r="E16" s="32"/>
      <c r="F16" s="32"/>
      <c r="G16" s="32"/>
    </row>
    <row r="17" s="32" customFormat="1" x14ac:dyDescent="0.2"/>
    <row r="18" s="32" customFormat="1" x14ac:dyDescent="0.2"/>
    <row r="19" s="32" customFormat="1" x14ac:dyDescent="0.2"/>
    <row r="20" s="32" customFormat="1" x14ac:dyDescent="0.2"/>
    <row r="21" s="32" customFormat="1" x14ac:dyDescent="0.2"/>
    <row r="22" s="32" customFormat="1" x14ac:dyDescent="0.2"/>
    <row r="23" s="32" customFormat="1" x14ac:dyDescent="0.2"/>
    <row r="24" s="32" customFormat="1" x14ac:dyDescent="0.2"/>
    <row r="25" s="32" customFormat="1" x14ac:dyDescent="0.2"/>
    <row r="26" s="32" customFormat="1" x14ac:dyDescent="0.2"/>
    <row r="27" s="32" customFormat="1" x14ac:dyDescent="0.2"/>
    <row r="28" s="32" customFormat="1" x14ac:dyDescent="0.2"/>
    <row r="29" s="32" customFormat="1" x14ac:dyDescent="0.2"/>
    <row r="41" spans="3:3" x14ac:dyDescent="0.2">
      <c r="C41" s="25" t="s">
        <v>842</v>
      </c>
    </row>
  </sheetData>
  <conditionalFormatting sqref="H19:H25">
    <cfRule type="cellIs" dxfId="169" priority="16" operator="equal">
      <formula>0</formula>
    </cfRule>
  </conditionalFormatting>
  <conditionalFormatting sqref="D19:G25">
    <cfRule type="cellIs" dxfId="168" priority="17" operator="equal">
      <formula>0</formula>
    </cfRule>
  </conditionalFormatting>
  <conditionalFormatting sqref="D4:G4 D6:J10 D13">
    <cfRule type="cellIs" dxfId="167" priority="12" operator="equal">
      <formula>0</formula>
    </cfRule>
  </conditionalFormatting>
  <conditionalFormatting sqref="H4 H6:H7">
    <cfRule type="cellIs" dxfId="166" priority="11" operator="equal">
      <formula>0</formula>
    </cfRule>
  </conditionalFormatting>
  <conditionalFormatting sqref="K8">
    <cfRule type="cellIs" dxfId="165" priority="10" operator="equal">
      <formula>0</formula>
    </cfRule>
  </conditionalFormatting>
  <conditionalFormatting sqref="K7">
    <cfRule type="cellIs" dxfId="164" priority="9" operator="equal">
      <formula>0</formula>
    </cfRule>
  </conditionalFormatting>
  <conditionalFormatting sqref="K10">
    <cfRule type="cellIs" dxfId="163" priority="8" operator="equal">
      <formula>0</formula>
    </cfRule>
  </conditionalFormatting>
  <conditionalFormatting sqref="K9">
    <cfRule type="cellIs" dxfId="162" priority="7" operator="equal">
      <formula>0</formula>
    </cfRule>
  </conditionalFormatting>
  <conditionalFormatting sqref="K6">
    <cfRule type="cellIs" dxfId="161" priority="6" operator="equal">
      <formula>0</formula>
    </cfRule>
  </conditionalFormatting>
  <conditionalFormatting sqref="L8">
    <cfRule type="cellIs" dxfId="160" priority="5" operator="equal">
      <formula>0</formula>
    </cfRule>
  </conditionalFormatting>
  <conditionalFormatting sqref="L9">
    <cfRule type="cellIs" dxfId="159" priority="4" operator="equal">
      <formula>0</formula>
    </cfRule>
  </conditionalFormatting>
  <conditionalFormatting sqref="L10">
    <cfRule type="cellIs" dxfId="158" priority="3" operator="equal">
      <formula>0</formula>
    </cfRule>
  </conditionalFormatting>
  <conditionalFormatting sqref="L7">
    <cfRule type="cellIs" dxfId="157" priority="2" operator="equal">
      <formula>0</formula>
    </cfRule>
  </conditionalFormatting>
  <conditionalFormatting sqref="L6">
    <cfRule type="cellIs" dxfId="156" priority="1" operator="equal">
      <formula>0</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0CA6-C9F3-4D6B-9353-073074788108}">
  <sheetPr codeName="Sheet20">
    <tabColor rgb="FF0033A0"/>
  </sheetPr>
  <dimension ref="A1:N68"/>
  <sheetViews>
    <sheetView showGridLines="0" zoomScale="70" zoomScaleNormal="70" workbookViewId="0">
      <selection activeCell="O24" sqref="O24"/>
    </sheetView>
  </sheetViews>
  <sheetFormatPr defaultColWidth="8.5703125" defaultRowHeight="12.75" x14ac:dyDescent="0.2"/>
  <cols>
    <col min="1" max="2" width="8.85546875" style="42" customWidth="1"/>
    <col min="3" max="3" width="26.140625" style="32" bestFit="1" customWidth="1"/>
    <col min="4" max="7" width="15.85546875" style="43" customWidth="1"/>
    <col min="8" max="8" width="22.5703125" style="32" bestFit="1" customWidth="1"/>
    <col min="9" max="10" width="5.85546875" style="32" customWidth="1"/>
    <col min="11" max="11" width="44" style="32" bestFit="1" customWidth="1"/>
    <col min="12" max="13" width="15.85546875" style="32" customWidth="1"/>
    <col min="14" max="16384" width="8.5703125" style="32"/>
  </cols>
  <sheetData>
    <row r="1" spans="1:14" s="29" customFormat="1" ht="20.25" x14ac:dyDescent="0.2">
      <c r="A1" s="26"/>
      <c r="B1" s="26"/>
      <c r="C1" s="27" t="s">
        <v>114</v>
      </c>
      <c r="D1" s="27" t="s">
        <v>115</v>
      </c>
      <c r="E1" s="28"/>
      <c r="F1" s="28"/>
      <c r="G1" s="28"/>
    </row>
    <row r="2" spans="1:14" ht="12.75" customHeight="1" x14ac:dyDescent="0.2">
      <c r="D2" s="32"/>
      <c r="E2" s="32"/>
      <c r="F2" s="32"/>
      <c r="G2" s="32"/>
    </row>
    <row r="3" spans="1:14" s="30" customFormat="1" ht="12.75" customHeight="1" x14ac:dyDescent="0.2">
      <c r="A3" s="42"/>
      <c r="B3" s="42"/>
      <c r="D3" s="31"/>
      <c r="E3" s="32"/>
      <c r="F3" s="31"/>
      <c r="J3" s="32"/>
      <c r="K3" s="32"/>
      <c r="L3" s="32"/>
      <c r="M3" s="32"/>
      <c r="N3" s="32"/>
    </row>
    <row r="4" spans="1:14" s="30" customFormat="1" ht="12.75" customHeight="1" x14ac:dyDescent="0.2">
      <c r="A4" s="42"/>
      <c r="B4" s="42"/>
      <c r="D4" s="31"/>
      <c r="E4" s="32"/>
      <c r="F4" s="31"/>
      <c r="J4" s="32"/>
      <c r="K4" s="32"/>
      <c r="L4" s="32"/>
      <c r="M4" s="32"/>
      <c r="N4" s="32"/>
    </row>
    <row r="5" spans="1:14" s="30" customFormat="1" ht="12.75" customHeight="1" x14ac:dyDescent="0.2">
      <c r="A5" s="42"/>
      <c r="B5" s="42"/>
      <c r="C5" s="33"/>
      <c r="D5" s="33"/>
      <c r="E5" s="47" t="s">
        <v>34</v>
      </c>
      <c r="F5" s="33"/>
      <c r="I5" s="32"/>
      <c r="J5" s="32"/>
      <c r="K5" s="32"/>
      <c r="L5" s="32"/>
      <c r="M5" s="32"/>
      <c r="N5" s="32"/>
    </row>
    <row r="6" spans="1:14" x14ac:dyDescent="0.2">
      <c r="C6" s="36"/>
      <c r="D6" s="36" t="s">
        <v>96</v>
      </c>
      <c r="E6" s="36" t="s">
        <v>97</v>
      </c>
      <c r="F6" s="36" t="s">
        <v>98</v>
      </c>
      <c r="G6" s="30"/>
      <c r="H6" s="30"/>
    </row>
    <row r="7" spans="1:14" x14ac:dyDescent="0.2">
      <c r="C7" s="32" t="s">
        <v>107</v>
      </c>
      <c r="D7" s="37">
        <v>3.9473684210526314</v>
      </c>
      <c r="E7" s="37">
        <v>4.3469387755102042</v>
      </c>
      <c r="F7" s="37">
        <v>4.333333333333333</v>
      </c>
      <c r="G7" s="30"/>
      <c r="H7" s="30"/>
    </row>
    <row r="8" spans="1:14" x14ac:dyDescent="0.2">
      <c r="C8" s="32" t="s">
        <v>108</v>
      </c>
      <c r="D8" s="37">
        <v>3.5789473684210527</v>
      </c>
      <c r="E8" s="37">
        <v>3.9565217391304346</v>
      </c>
      <c r="F8" s="37">
        <v>3.85</v>
      </c>
      <c r="G8" s="30"/>
      <c r="H8" s="30"/>
    </row>
    <row r="9" spans="1:14" x14ac:dyDescent="0.2">
      <c r="A9" s="44"/>
      <c r="C9" s="32" t="s">
        <v>109</v>
      </c>
      <c r="D9" s="37">
        <v>4.0526315789473681</v>
      </c>
      <c r="E9" s="37">
        <v>3.68</v>
      </c>
      <c r="F9" s="37">
        <v>3.9047619047619047</v>
      </c>
      <c r="G9" s="30"/>
      <c r="H9" s="30"/>
    </row>
    <row r="10" spans="1:14" x14ac:dyDescent="0.2">
      <c r="A10" s="44"/>
      <c r="C10" s="32" t="s">
        <v>110</v>
      </c>
      <c r="D10" s="37">
        <v>3.8947368421052633</v>
      </c>
      <c r="E10" s="37">
        <v>3.58</v>
      </c>
      <c r="F10" s="37">
        <v>3.7142857142857144</v>
      </c>
      <c r="G10" s="30"/>
      <c r="H10" s="30"/>
      <c r="L10" s="68"/>
      <c r="M10" s="68"/>
    </row>
    <row r="11" spans="1:14" x14ac:dyDescent="0.2">
      <c r="A11" s="44"/>
      <c r="C11" s="32" t="s">
        <v>111</v>
      </c>
      <c r="D11" s="37">
        <v>3.0526315789473686</v>
      </c>
      <c r="E11" s="37">
        <v>3.4693877551020407</v>
      </c>
      <c r="F11" s="37">
        <v>3.1428571428571428</v>
      </c>
      <c r="G11" s="30"/>
      <c r="H11" s="30"/>
      <c r="L11" s="68"/>
      <c r="M11" s="68"/>
    </row>
    <row r="12" spans="1:14" x14ac:dyDescent="0.2">
      <c r="C12" s="40"/>
      <c r="D12" s="41"/>
      <c r="E12" s="41"/>
      <c r="F12" s="41"/>
    </row>
    <row r="13" spans="1:14" s="74" customFormat="1" x14ac:dyDescent="0.2">
      <c r="A13" s="70"/>
      <c r="B13" s="70"/>
      <c r="C13" s="71"/>
      <c r="D13" s="72"/>
      <c r="E13" s="72"/>
      <c r="F13" s="72"/>
      <c r="G13" s="73"/>
    </row>
    <row r="14" spans="1:14" x14ac:dyDescent="0.2">
      <c r="C14" s="30" t="s">
        <v>50</v>
      </c>
      <c r="D14" s="31">
        <v>98</v>
      </c>
      <c r="E14" s="32"/>
      <c r="F14" s="32"/>
      <c r="G14" s="32"/>
    </row>
    <row r="15" spans="1:14" s="30" customFormat="1" x14ac:dyDescent="0.2">
      <c r="C15" s="32"/>
      <c r="D15" s="32"/>
      <c r="E15" s="32"/>
      <c r="F15" s="32"/>
      <c r="G15" s="32"/>
      <c r="H15" s="32"/>
      <c r="I15" s="32"/>
      <c r="J15" s="32"/>
    </row>
    <row r="16" spans="1:14" x14ac:dyDescent="0.2">
      <c r="D16" s="32"/>
      <c r="E16" s="32"/>
      <c r="F16" s="32"/>
      <c r="G16" s="32"/>
    </row>
    <row r="17" spans="1:11" x14ac:dyDescent="0.2">
      <c r="A17" s="44"/>
      <c r="B17" s="44"/>
      <c r="D17" s="32"/>
      <c r="E17" s="32"/>
      <c r="F17" s="32"/>
      <c r="G17" s="32"/>
      <c r="J17" s="37"/>
      <c r="K17" s="37"/>
    </row>
    <row r="18" spans="1:11" x14ac:dyDescent="0.2">
      <c r="A18" s="44"/>
      <c r="B18" s="44"/>
      <c r="D18" s="32"/>
      <c r="E18" s="32"/>
      <c r="F18" s="32"/>
      <c r="G18" s="32"/>
      <c r="J18" s="37"/>
      <c r="K18" s="37"/>
    </row>
    <row r="19" spans="1:11" x14ac:dyDescent="0.2">
      <c r="A19" s="44"/>
      <c r="B19" s="44"/>
      <c r="D19" s="32"/>
      <c r="E19" s="32"/>
      <c r="F19" s="32"/>
      <c r="G19" s="32"/>
      <c r="J19" s="37"/>
      <c r="K19" s="37"/>
    </row>
    <row r="20" spans="1:11" x14ac:dyDescent="0.2">
      <c r="A20" s="44"/>
      <c r="B20" s="44"/>
      <c r="D20" s="32"/>
      <c r="E20" s="32"/>
      <c r="F20" s="32"/>
      <c r="G20" s="32"/>
      <c r="J20" s="37"/>
      <c r="K20" s="37"/>
    </row>
    <row r="21" spans="1:11" x14ac:dyDescent="0.2">
      <c r="A21" s="44"/>
      <c r="B21" s="44"/>
      <c r="D21" s="32"/>
      <c r="E21" s="32"/>
      <c r="F21" s="32"/>
      <c r="G21" s="32"/>
      <c r="J21" s="37"/>
      <c r="K21" s="37"/>
    </row>
    <row r="22" spans="1:11" x14ac:dyDescent="0.2">
      <c r="A22" s="44"/>
      <c r="B22" s="44"/>
      <c r="D22" s="32"/>
      <c r="E22" s="32"/>
      <c r="F22" s="32"/>
      <c r="G22" s="32"/>
      <c r="J22" s="37"/>
    </row>
    <row r="23" spans="1:11" x14ac:dyDescent="0.2">
      <c r="A23" s="44"/>
      <c r="B23" s="44"/>
      <c r="D23" s="32"/>
      <c r="E23" s="32"/>
      <c r="F23" s="32"/>
      <c r="G23" s="32"/>
      <c r="J23" s="37"/>
    </row>
    <row r="24" spans="1:11" x14ac:dyDescent="0.2">
      <c r="D24" s="32"/>
      <c r="E24" s="32"/>
      <c r="F24" s="32"/>
      <c r="G24" s="32"/>
    </row>
    <row r="25" spans="1:11" x14ac:dyDescent="0.2">
      <c r="D25" s="32"/>
      <c r="E25" s="32"/>
      <c r="F25" s="32"/>
      <c r="G25" s="32"/>
    </row>
    <row r="26" spans="1:11" x14ac:dyDescent="0.2">
      <c r="D26" s="32"/>
      <c r="E26" s="32"/>
      <c r="F26" s="32"/>
      <c r="G26" s="32"/>
    </row>
    <row r="27" spans="1:11" x14ac:dyDescent="0.2">
      <c r="D27" s="32"/>
      <c r="E27" s="32"/>
      <c r="F27" s="32"/>
      <c r="G27" s="32"/>
    </row>
    <row r="28" spans="1:11" x14ac:dyDescent="0.2">
      <c r="D28" s="32"/>
      <c r="E28" s="32"/>
      <c r="F28" s="32"/>
      <c r="G28" s="32"/>
    </row>
    <row r="29" spans="1:11" x14ac:dyDescent="0.2">
      <c r="A29" s="30"/>
      <c r="B29" s="30"/>
      <c r="D29" s="32"/>
      <c r="E29" s="32"/>
      <c r="F29" s="32"/>
      <c r="G29" s="32"/>
    </row>
    <row r="30" spans="1:11" x14ac:dyDescent="0.2">
      <c r="D30" s="32"/>
      <c r="E30" s="32"/>
      <c r="F30" s="32"/>
      <c r="G30" s="32"/>
    </row>
    <row r="31" spans="1:11" x14ac:dyDescent="0.2">
      <c r="A31" s="44"/>
      <c r="B31" s="44"/>
      <c r="D31" s="32"/>
      <c r="E31" s="32"/>
      <c r="F31" s="32"/>
      <c r="G31" s="32"/>
    </row>
    <row r="32" spans="1:11" x14ac:dyDescent="0.2">
      <c r="A32" s="44"/>
      <c r="D32" s="32"/>
      <c r="E32" s="32"/>
      <c r="F32" s="32"/>
      <c r="G32" s="32"/>
    </row>
    <row r="33" spans="1:7" x14ac:dyDescent="0.2">
      <c r="A33" s="44"/>
      <c r="D33" s="32"/>
      <c r="E33" s="32"/>
      <c r="F33" s="32"/>
      <c r="G33" s="32"/>
    </row>
    <row r="34" spans="1:7" x14ac:dyDescent="0.2">
      <c r="A34" s="44"/>
      <c r="D34" s="32"/>
      <c r="E34" s="32"/>
      <c r="F34" s="32"/>
      <c r="G34" s="32"/>
    </row>
    <row r="35" spans="1:7" x14ac:dyDescent="0.2">
      <c r="A35" s="44"/>
      <c r="D35" s="32"/>
      <c r="E35" s="32"/>
      <c r="F35" s="32"/>
      <c r="G35" s="32"/>
    </row>
    <row r="36" spans="1:7" x14ac:dyDescent="0.2">
      <c r="A36" s="44"/>
      <c r="D36" s="32"/>
      <c r="E36" s="32"/>
      <c r="F36" s="32"/>
      <c r="G36" s="32"/>
    </row>
    <row r="37" spans="1:7" x14ac:dyDescent="0.2">
      <c r="A37" s="44"/>
      <c r="D37" s="32"/>
      <c r="E37" s="32"/>
      <c r="F37" s="32"/>
      <c r="G37" s="32"/>
    </row>
    <row r="38" spans="1:7" x14ac:dyDescent="0.2">
      <c r="D38" s="32"/>
      <c r="E38" s="32"/>
      <c r="F38" s="32"/>
      <c r="G38" s="32"/>
    </row>
    <row r="40" spans="1:7" x14ac:dyDescent="0.2">
      <c r="A40" s="32"/>
      <c r="B40" s="32"/>
      <c r="D40" s="32"/>
      <c r="E40" s="32"/>
      <c r="F40" s="32"/>
      <c r="G40" s="32"/>
    </row>
    <row r="41" spans="1:7" x14ac:dyDescent="0.2">
      <c r="A41" s="32"/>
      <c r="B41" s="32"/>
      <c r="C41" s="25" t="s">
        <v>842</v>
      </c>
      <c r="E41" s="32"/>
      <c r="F41" s="32"/>
      <c r="G41" s="32"/>
    </row>
    <row r="42" spans="1:7" x14ac:dyDescent="0.2">
      <c r="A42" s="32"/>
      <c r="B42" s="32"/>
      <c r="D42" s="32"/>
      <c r="E42" s="32"/>
      <c r="F42" s="32"/>
      <c r="G42" s="32"/>
    </row>
    <row r="43" spans="1:7" x14ac:dyDescent="0.2">
      <c r="A43" s="32"/>
      <c r="B43" s="32"/>
      <c r="D43" s="32"/>
      <c r="E43" s="32"/>
      <c r="F43" s="32"/>
      <c r="G43" s="32"/>
    </row>
    <row r="44" spans="1:7" x14ac:dyDescent="0.2">
      <c r="A44" s="32"/>
      <c r="B44" s="32"/>
      <c r="D44" s="32"/>
      <c r="E44" s="32"/>
      <c r="F44" s="32"/>
      <c r="G44" s="32"/>
    </row>
    <row r="45" spans="1:7" x14ac:dyDescent="0.2">
      <c r="A45" s="32"/>
      <c r="B45" s="32"/>
      <c r="D45" s="32"/>
      <c r="E45" s="32"/>
      <c r="F45" s="32"/>
      <c r="G45" s="32"/>
    </row>
    <row r="46" spans="1:7" x14ac:dyDescent="0.2">
      <c r="A46" s="32"/>
      <c r="B46" s="32"/>
      <c r="D46" s="32"/>
      <c r="E46" s="32"/>
      <c r="F46" s="32"/>
      <c r="G46" s="32"/>
    </row>
    <row r="47" spans="1:7" x14ac:dyDescent="0.2">
      <c r="A47" s="32"/>
      <c r="B47" s="32"/>
      <c r="D47" s="32"/>
      <c r="E47" s="32"/>
      <c r="F47" s="32"/>
      <c r="G47" s="32"/>
    </row>
    <row r="48" spans="1:7" x14ac:dyDescent="0.2">
      <c r="A48" s="32"/>
      <c r="B48" s="32"/>
      <c r="D48" s="32"/>
      <c r="E48" s="32"/>
      <c r="F48" s="32"/>
      <c r="G48" s="32"/>
    </row>
    <row r="49" s="32" customFormat="1" x14ac:dyDescent="0.2"/>
    <row r="50" s="32" customFormat="1" x14ac:dyDescent="0.2"/>
    <row r="51" s="32" customFormat="1" x14ac:dyDescent="0.2"/>
    <row r="52" s="32" customFormat="1" x14ac:dyDescent="0.2"/>
    <row r="53" s="32" customFormat="1" x14ac:dyDescent="0.2"/>
    <row r="54" s="32" customFormat="1" x14ac:dyDescent="0.2"/>
    <row r="55" s="32" customFormat="1" x14ac:dyDescent="0.2"/>
    <row r="56" s="32" customFormat="1" x14ac:dyDescent="0.2"/>
    <row r="57" s="32" customFormat="1" x14ac:dyDescent="0.2"/>
    <row r="58" s="32" customFormat="1" x14ac:dyDescent="0.2"/>
    <row r="59" s="32" customFormat="1" x14ac:dyDescent="0.2"/>
    <row r="60" s="32" customFormat="1" x14ac:dyDescent="0.2"/>
    <row r="61" s="32" customFormat="1" x14ac:dyDescent="0.2"/>
    <row r="62" s="32" customFormat="1" x14ac:dyDescent="0.2"/>
    <row r="63" s="32" customFormat="1" x14ac:dyDescent="0.2"/>
    <row r="64" s="32" customFormat="1" x14ac:dyDescent="0.2"/>
    <row r="65" s="32" customFormat="1" x14ac:dyDescent="0.2"/>
    <row r="66" s="32" customFormat="1" x14ac:dyDescent="0.2"/>
    <row r="67" s="32" customFormat="1" x14ac:dyDescent="0.2"/>
    <row r="68" s="32" customFormat="1" x14ac:dyDescent="0.2"/>
  </sheetData>
  <sortState xmlns:xlrd2="http://schemas.microsoft.com/office/spreadsheetml/2017/richdata2" ref="C8:F10">
    <sortCondition descending="1" ref="E7:E10"/>
  </sortState>
  <conditionalFormatting sqref="D7:F11">
    <cfRule type="cellIs" dxfId="155" priority="9" operator="equal">
      <formula>0</formula>
    </cfRule>
  </conditionalFormatting>
  <conditionalFormatting sqref="J17:J23 K17:K21">
    <cfRule type="cellIs" dxfId="154" priority="7" operator="equal">
      <formula>0</formula>
    </cfRule>
  </conditionalFormatting>
  <conditionalFormatting sqref="D44:G50">
    <cfRule type="cellIs" dxfId="153" priority="6" operator="equal">
      <formula>0</formula>
    </cfRule>
  </conditionalFormatting>
  <conditionalFormatting sqref="H44:H50">
    <cfRule type="cellIs" dxfId="152" priority="5" operator="equal">
      <formula>0</formula>
    </cfRule>
  </conditionalFormatting>
  <conditionalFormatting sqref="H58:H64">
    <cfRule type="cellIs" dxfId="151" priority="3" operator="equal">
      <formula>0</formula>
    </cfRule>
  </conditionalFormatting>
  <conditionalFormatting sqref="D58:G64">
    <cfRule type="cellIs" dxfId="150" priority="4" operator="equal">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25D56-291E-4904-9B8E-CC7FBEF718C0}">
  <sheetPr codeName="Sheet22">
    <tabColor rgb="FFECA154"/>
  </sheetPr>
  <dimension ref="A1:CR116"/>
  <sheetViews>
    <sheetView showGridLines="0" zoomScale="70" zoomScaleNormal="70" workbookViewId="0">
      <selection activeCell="C12" sqref="C12:D12"/>
    </sheetView>
  </sheetViews>
  <sheetFormatPr defaultColWidth="8.5703125" defaultRowHeight="12.75" x14ac:dyDescent="0.2"/>
  <cols>
    <col min="1" max="2" width="8.85546875" style="42" customWidth="1"/>
    <col min="3" max="3" width="22.5703125" style="32" customWidth="1"/>
    <col min="4" max="4" width="37.85546875" style="43" customWidth="1"/>
    <col min="5" max="5" width="37.5703125" style="43" customWidth="1"/>
    <col min="6" max="6" width="20.85546875" style="43" customWidth="1"/>
    <col min="7" max="7" width="15.85546875" style="32" customWidth="1"/>
    <col min="8" max="8" width="26.140625" style="32" bestFit="1" customWidth="1"/>
    <col min="9" max="10" width="20.85546875" style="32" customWidth="1"/>
    <col min="11" max="11" width="15.85546875" style="32" customWidth="1"/>
    <col min="12" max="16384" width="8.5703125" style="32"/>
  </cols>
  <sheetData>
    <row r="1" spans="1:11" s="29" customFormat="1" ht="20.25" x14ac:dyDescent="0.2">
      <c r="A1" s="26"/>
      <c r="B1" s="26"/>
      <c r="C1" s="27" t="s">
        <v>116</v>
      </c>
      <c r="D1" s="27" t="s">
        <v>117</v>
      </c>
      <c r="E1" s="28"/>
      <c r="F1" s="28"/>
    </row>
    <row r="2" spans="1:11" ht="12.75" customHeight="1" x14ac:dyDescent="0.2">
      <c r="A2" s="30"/>
      <c r="B2" s="30"/>
    </row>
    <row r="3" spans="1:11" s="30" customFormat="1" ht="12.75" customHeight="1" x14ac:dyDescent="0.2">
      <c r="G3" s="32"/>
    </row>
    <row r="4" spans="1:11" s="30" customFormat="1" ht="12.75" customHeight="1" x14ac:dyDescent="0.2"/>
    <row r="5" spans="1:11" s="30" customFormat="1" ht="12.6" customHeight="1" x14ac:dyDescent="0.2">
      <c r="C5" s="75"/>
      <c r="D5" s="210" t="s">
        <v>34</v>
      </c>
      <c r="E5" s="210"/>
      <c r="F5" s="76"/>
    </row>
    <row r="6" spans="1:11" s="30" customFormat="1" x14ac:dyDescent="0.2">
      <c r="C6" s="36"/>
      <c r="D6" s="36" t="s">
        <v>118</v>
      </c>
      <c r="E6" s="36" t="s">
        <v>119</v>
      </c>
    </row>
    <row r="7" spans="1:11" s="30" customFormat="1" x14ac:dyDescent="0.2">
      <c r="B7" s="209"/>
      <c r="C7" s="77" t="s">
        <v>120</v>
      </c>
      <c r="D7" s="201">
        <v>7.7669577759736472E-2</v>
      </c>
      <c r="E7" s="201">
        <v>9.9424521627852425E-2</v>
      </c>
    </row>
    <row r="8" spans="1:11" s="30" customFormat="1" x14ac:dyDescent="0.2">
      <c r="B8" s="209"/>
      <c r="C8" s="77" t="s">
        <v>121</v>
      </c>
      <c r="D8" s="201">
        <v>9.0863489351525314E-2</v>
      </c>
      <c r="E8" s="201">
        <v>0.10002551223574345</v>
      </c>
    </row>
    <row r="9" spans="1:11" s="30" customFormat="1" x14ac:dyDescent="0.2">
      <c r="B9" s="209"/>
      <c r="C9" s="77" t="s">
        <v>122</v>
      </c>
      <c r="D9" s="201">
        <v>8.8776264069223759E-2</v>
      </c>
      <c r="E9" s="201">
        <v>0.10326014834492192</v>
      </c>
    </row>
    <row r="10" spans="1:11" s="30" customFormat="1" x14ac:dyDescent="0.2">
      <c r="B10" s="30" t="s">
        <v>123</v>
      </c>
      <c r="C10" s="180" t="s">
        <v>124</v>
      </c>
      <c r="D10" s="202">
        <v>8.909430403981082E-2</v>
      </c>
      <c r="E10" s="202">
        <v>0.10078945796682857</v>
      </c>
      <c r="F10" s="71"/>
    </row>
    <row r="11" spans="1:11" s="30" customFormat="1" x14ac:dyDescent="0.2">
      <c r="C11" s="79"/>
      <c r="D11" s="77"/>
      <c r="E11" s="37"/>
      <c r="F11" s="37"/>
      <c r="G11" s="37"/>
      <c r="I11" s="77"/>
      <c r="J11" s="62"/>
      <c r="K11" s="62"/>
    </row>
    <row r="12" spans="1:11" s="30" customFormat="1" x14ac:dyDescent="0.2">
      <c r="C12" s="30" t="s">
        <v>50</v>
      </c>
      <c r="D12" s="31">
        <v>60</v>
      </c>
      <c r="E12" s="37"/>
      <c r="F12" s="37"/>
      <c r="G12" s="37"/>
      <c r="I12" s="77"/>
      <c r="J12" s="62"/>
      <c r="K12" s="62"/>
    </row>
    <row r="13" spans="1:11" s="30" customFormat="1" x14ac:dyDescent="0.2">
      <c r="C13" s="80"/>
      <c r="E13" s="80"/>
      <c r="G13" s="37"/>
      <c r="I13" s="77"/>
      <c r="J13" s="62"/>
      <c r="K13" s="62"/>
    </row>
    <row r="14" spans="1:11" x14ac:dyDescent="0.2">
      <c r="B14" s="30"/>
      <c r="C14" s="80"/>
      <c r="D14" s="30"/>
      <c r="E14" s="80"/>
      <c r="F14" s="30"/>
      <c r="I14" s="30"/>
      <c r="J14" s="30"/>
      <c r="K14" s="30"/>
    </row>
    <row r="15" spans="1:11" s="30" customFormat="1" x14ac:dyDescent="0.2">
      <c r="C15" s="80"/>
      <c r="E15" s="80"/>
      <c r="I15" s="32"/>
      <c r="J15" s="32"/>
      <c r="K15" s="32"/>
    </row>
    <row r="16" spans="1:11" x14ac:dyDescent="0.2">
      <c r="B16" s="30"/>
      <c r="C16" s="80"/>
      <c r="D16" s="30"/>
      <c r="E16" s="80"/>
      <c r="F16" s="30"/>
    </row>
    <row r="17" spans="1:96" x14ac:dyDescent="0.2">
      <c r="B17" s="30"/>
      <c r="C17" s="80"/>
      <c r="D17" s="30"/>
      <c r="E17" s="80"/>
      <c r="F17" s="30"/>
    </row>
    <row r="18" spans="1:96" x14ac:dyDescent="0.2">
      <c r="B18" s="30"/>
      <c r="C18" s="80"/>
      <c r="D18" s="30"/>
      <c r="E18" s="80"/>
      <c r="F18" s="30"/>
    </row>
    <row r="19" spans="1:96" x14ac:dyDescent="0.2">
      <c r="B19" s="30"/>
      <c r="C19" s="80"/>
      <c r="D19" s="30"/>
      <c r="E19" s="80"/>
      <c r="F19" s="30"/>
    </row>
    <row r="20" spans="1:96" x14ac:dyDescent="0.2">
      <c r="B20" s="30"/>
      <c r="C20" s="80"/>
      <c r="D20" s="30"/>
      <c r="E20" s="80"/>
      <c r="F20" s="30"/>
    </row>
    <row r="21" spans="1:96" x14ac:dyDescent="0.2">
      <c r="B21" s="30"/>
      <c r="C21" s="80"/>
      <c r="D21" s="30"/>
      <c r="E21" s="80"/>
      <c r="F21" s="30"/>
    </row>
    <row r="22" spans="1:96" s="43" customFormat="1" x14ac:dyDescent="0.2">
      <c r="A22" s="42"/>
      <c r="B22" s="30"/>
      <c r="C22" s="80"/>
      <c r="D22" s="30"/>
      <c r="E22" s="80"/>
      <c r="F22" s="30"/>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row>
    <row r="23" spans="1:96" s="43" customFormat="1" x14ac:dyDescent="0.2">
      <c r="A23" s="42"/>
      <c r="B23" s="30"/>
      <c r="C23" s="80"/>
      <c r="D23" s="30"/>
      <c r="E23" s="80"/>
      <c r="F23" s="30"/>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row>
    <row r="24" spans="1:96" s="43" customFormat="1" x14ac:dyDescent="0.2">
      <c r="A24" s="42"/>
      <c r="B24" s="30"/>
      <c r="C24" s="80"/>
      <c r="D24" s="30"/>
      <c r="E24" s="80"/>
      <c r="F24" s="30"/>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row>
    <row r="25" spans="1:96" s="43" customFormat="1" x14ac:dyDescent="0.2">
      <c r="A25" s="42"/>
      <c r="B25" s="30"/>
      <c r="C25" s="80"/>
      <c r="D25" s="30"/>
      <c r="E25" s="80"/>
      <c r="F25" s="30"/>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row>
    <row r="26" spans="1:96" s="43" customFormat="1" x14ac:dyDescent="0.2">
      <c r="A26" s="42"/>
      <c r="B26" s="30"/>
      <c r="C26" s="80"/>
      <c r="D26" s="30"/>
      <c r="E26" s="80"/>
      <c r="F26" s="30"/>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row>
    <row r="27" spans="1:96" s="43" customFormat="1" x14ac:dyDescent="0.2">
      <c r="A27" s="42"/>
      <c r="B27" s="30"/>
      <c r="C27" s="80"/>
      <c r="D27" s="30"/>
      <c r="E27" s="80"/>
      <c r="F27" s="30"/>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row>
    <row r="28" spans="1:96" s="43" customFormat="1" x14ac:dyDescent="0.2">
      <c r="A28" s="42"/>
      <c r="B28" s="30"/>
      <c r="C28" s="80"/>
      <c r="D28" s="30"/>
      <c r="E28" s="80"/>
      <c r="F28" s="30"/>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row>
    <row r="29" spans="1:96" s="43" customFormat="1" x14ac:dyDescent="0.2">
      <c r="A29" s="42"/>
      <c r="B29" s="30"/>
      <c r="C29" s="80"/>
      <c r="D29" s="30"/>
      <c r="E29" s="80"/>
      <c r="F29" s="30"/>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row>
    <row r="30" spans="1:96" s="43" customFormat="1" x14ac:dyDescent="0.2">
      <c r="A30" s="42"/>
      <c r="B30" s="30"/>
      <c r="C30" s="80"/>
      <c r="D30" s="30"/>
      <c r="E30" s="80"/>
      <c r="F30" s="30"/>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row>
    <row r="31" spans="1:96" s="43" customFormat="1" x14ac:dyDescent="0.2">
      <c r="A31" s="42"/>
      <c r="B31" s="42"/>
      <c r="C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row>
    <row r="32" spans="1:96" s="43" customFormat="1" x14ac:dyDescent="0.2">
      <c r="A32" s="42"/>
      <c r="B32" s="4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row>
    <row r="33" spans="1:96" s="43" customFormat="1" x14ac:dyDescent="0.2">
      <c r="A33" s="42"/>
      <c r="B33" s="4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row>
    <row r="34" spans="1:96" s="43" customFormat="1" x14ac:dyDescent="0.2">
      <c r="A34" s="42"/>
      <c r="B34" s="4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row>
    <row r="35" spans="1:96" s="43" customFormat="1" x14ac:dyDescent="0.2">
      <c r="A35" s="42"/>
      <c r="B35" s="4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row>
    <row r="36" spans="1:96" s="43" customFormat="1" x14ac:dyDescent="0.2">
      <c r="A36" s="42"/>
      <c r="B36" s="4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row>
    <row r="37" spans="1:96" s="43" customFormat="1" x14ac:dyDescent="0.2">
      <c r="A37" s="42"/>
      <c r="B37" s="4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row>
    <row r="38" spans="1:96" s="43" customFormat="1" x14ac:dyDescent="0.2">
      <c r="A38" s="42"/>
      <c r="B38" s="4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row>
    <row r="39" spans="1:96" s="43" customFormat="1" x14ac:dyDescent="0.2">
      <c r="A39" s="42"/>
      <c r="B39" s="4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row>
    <row r="40" spans="1:96" s="43" customFormat="1" x14ac:dyDescent="0.2">
      <c r="A40" s="42"/>
      <c r="B40" s="4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row>
    <row r="41" spans="1:96" s="43" customFormat="1" x14ac:dyDescent="0.2">
      <c r="A41" s="42"/>
      <c r="B41" s="42"/>
      <c r="C41" s="25" t="s">
        <v>842</v>
      </c>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row>
    <row r="42" spans="1:96"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row>
    <row r="43" spans="1:96"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row>
    <row r="44" spans="1:96"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row>
    <row r="45" spans="1:96"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row>
    <row r="46" spans="1:96"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row>
    <row r="47" spans="1:96"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row>
    <row r="48" spans="1:96"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row>
    <row r="49" spans="1:96"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row>
    <row r="50" spans="1:96"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row>
    <row r="51" spans="1:96"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row>
    <row r="52" spans="1:96"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row>
    <row r="53" spans="1:96"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row>
    <row r="54" spans="1:96"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row>
    <row r="55" spans="1:96"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row>
    <row r="56" spans="1:96"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row>
    <row r="57" spans="1:96"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row>
    <row r="58" spans="1:96"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row>
    <row r="59" spans="1:96"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row>
    <row r="60" spans="1:96"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row>
    <row r="61" spans="1:96"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row>
    <row r="62" spans="1:96"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row>
    <row r="63" spans="1:96"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row>
    <row r="64" spans="1:96"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row>
    <row r="65" spans="1:96"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row>
    <row r="66" spans="1:96"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row>
    <row r="67" spans="1:96"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row>
    <row r="68" spans="1:96"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row>
    <row r="69" spans="1:96"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row>
    <row r="70" spans="1:96"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row>
    <row r="71" spans="1:96"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row>
    <row r="72" spans="1:96"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row>
    <row r="73" spans="1:96"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row>
    <row r="74" spans="1:96"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row>
    <row r="75" spans="1:96"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row>
    <row r="76" spans="1:96"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row>
    <row r="77" spans="1:96"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row>
    <row r="78" spans="1:96"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row>
    <row r="79" spans="1:96"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row>
    <row r="80" spans="1:96"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row>
    <row r="81" spans="1:96"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row>
    <row r="82" spans="1:96"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row>
    <row r="83" spans="1:96"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row>
    <row r="84" spans="1:96"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row>
    <row r="85" spans="1:96"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row>
    <row r="86" spans="1:96"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row>
    <row r="87" spans="1:96"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row>
    <row r="88" spans="1:96"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row>
    <row r="89" spans="1:96"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row>
    <row r="90" spans="1:96"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row>
    <row r="91" spans="1:96"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row>
    <row r="92" spans="1:96"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row>
    <row r="93" spans="1:96"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row>
    <row r="94" spans="1:96"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row>
    <row r="95" spans="1:96"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row>
    <row r="96" spans="1:96"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row>
    <row r="97" spans="1:96"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row>
    <row r="98" spans="1:96"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row>
    <row r="99" spans="1:96"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row>
    <row r="100" spans="1:96"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row>
    <row r="101" spans="1:96"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row>
    <row r="102" spans="1:96"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row>
    <row r="103" spans="1:96"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row>
    <row r="104" spans="1:96"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row>
    <row r="105" spans="1:96"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row>
    <row r="106" spans="1:96"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row>
    <row r="107" spans="1:96"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row>
    <row r="108" spans="1:96"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row>
    <row r="109" spans="1:96"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row>
    <row r="110" spans="1:96"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row>
    <row r="111" spans="1:96"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row>
    <row r="112" spans="1:96"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row>
    <row r="113" spans="1:96"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row>
    <row r="114" spans="1:96"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row>
    <row r="115" spans="1:96"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row>
    <row r="116" spans="1:96"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row>
  </sheetData>
  <mergeCells count="2">
    <mergeCell ref="B7:B9"/>
    <mergeCell ref="D5:E5"/>
  </mergeCells>
  <conditionalFormatting sqref="E11:G12 J11:K13 G13 D7:E10">
    <cfRule type="cellIs" dxfId="149" priority="20" operator="equal">
      <formula>0</formula>
    </cfRule>
  </conditionalFormatting>
  <conditionalFormatting sqref="C13:C30 E13:E30">
    <cfRule type="cellIs" dxfId="148" priority="2" operator="equal">
      <formula>0</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8809F-9E37-45A9-8AB1-DA7499A019C7}">
  <sheetPr codeName="Sheet23">
    <tabColor rgb="FFECA154"/>
  </sheetPr>
  <dimension ref="A1:CU167"/>
  <sheetViews>
    <sheetView showGridLines="0" zoomScale="70" zoomScaleNormal="70" workbookViewId="0">
      <selection activeCell="C15" sqref="C15:D15"/>
    </sheetView>
  </sheetViews>
  <sheetFormatPr defaultColWidth="8.5703125" defaultRowHeight="12.75" x14ac:dyDescent="0.2"/>
  <cols>
    <col min="1" max="2" width="8.85546875" style="42" customWidth="1"/>
    <col min="3" max="3" width="18" style="32" customWidth="1"/>
    <col min="4" max="4" width="21.140625" style="43" customWidth="1"/>
    <col min="5" max="5" width="20.85546875" style="43" customWidth="1"/>
    <col min="6" max="6" width="15.85546875" style="32" customWidth="1"/>
    <col min="7" max="7" width="17.85546875" style="32" customWidth="1"/>
    <col min="8" max="9" width="15.85546875" style="32" customWidth="1"/>
    <col min="10" max="16384" width="8.5703125" style="32"/>
  </cols>
  <sheetData>
    <row r="1" spans="1:8" s="29" customFormat="1" ht="20.25" x14ac:dyDescent="0.2">
      <c r="A1" s="26"/>
      <c r="B1" s="26"/>
      <c r="C1" s="27" t="s">
        <v>125</v>
      </c>
      <c r="D1" s="27" t="s">
        <v>126</v>
      </c>
      <c r="E1" s="28"/>
    </row>
    <row r="2" spans="1:8" s="30" customFormat="1" ht="12.75" customHeight="1" x14ac:dyDescent="0.2">
      <c r="D2" s="31"/>
      <c r="E2" s="31"/>
    </row>
    <row r="3" spans="1:8" s="30" customFormat="1" ht="12.75" customHeight="1" x14ac:dyDescent="0.2">
      <c r="F3" s="32"/>
    </row>
    <row r="4" spans="1:8" s="30" customFormat="1" ht="12.75" customHeight="1" x14ac:dyDescent="0.2">
      <c r="C4" s="42"/>
      <c r="D4" s="32"/>
      <c r="E4" s="43"/>
      <c r="F4" s="43"/>
      <c r="G4" s="43"/>
    </row>
    <row r="5" spans="1:8" s="30" customFormat="1" ht="12.75" customHeight="1" x14ac:dyDescent="0.2">
      <c r="C5" s="81"/>
      <c r="D5" s="81"/>
      <c r="E5" s="81" t="s">
        <v>34</v>
      </c>
      <c r="F5" s="81"/>
      <c r="G5" s="81" t="s">
        <v>123</v>
      </c>
    </row>
    <row r="6" spans="1:8" s="30" customFormat="1" ht="12.6" customHeight="1" x14ac:dyDescent="0.2">
      <c r="C6" s="36"/>
      <c r="D6" s="36" t="s">
        <v>120</v>
      </c>
      <c r="E6" s="36" t="s">
        <v>121</v>
      </c>
      <c r="F6" s="36" t="s">
        <v>122</v>
      </c>
      <c r="G6" s="36" t="s">
        <v>124</v>
      </c>
    </row>
    <row r="7" spans="1:8" s="30" customFormat="1" x14ac:dyDescent="0.2">
      <c r="C7" s="32" t="s">
        <v>127</v>
      </c>
      <c r="D7" s="82">
        <v>6.9250000000000006E-2</v>
      </c>
      <c r="E7" s="82">
        <v>7.425000000000001E-2</v>
      </c>
      <c r="F7" s="82">
        <v>8.1749999999999989E-2</v>
      </c>
      <c r="G7" s="82">
        <v>7.3000000000000009E-2</v>
      </c>
    </row>
    <row r="8" spans="1:8" s="30" customFormat="1" x14ac:dyDescent="0.2">
      <c r="C8" s="32" t="s">
        <v>128</v>
      </c>
      <c r="D8" s="83">
        <v>4.7600000000000003E-2</v>
      </c>
      <c r="E8" s="83">
        <v>0.05</v>
      </c>
      <c r="F8" s="83">
        <v>5.2500000000000005E-2</v>
      </c>
      <c r="G8" s="82">
        <v>0.05</v>
      </c>
    </row>
    <row r="9" spans="1:8" s="30" customFormat="1" x14ac:dyDescent="0.2">
      <c r="C9" s="32" t="s">
        <v>129</v>
      </c>
      <c r="D9" s="83">
        <v>0.12090000000000002</v>
      </c>
      <c r="E9" s="83">
        <v>0.12735294117647059</v>
      </c>
      <c r="F9" s="83">
        <v>0.10018750000000001</v>
      </c>
      <c r="G9" s="82">
        <v>0.11903333333333332</v>
      </c>
    </row>
    <row r="10" spans="1:8" s="30" customFormat="1" x14ac:dyDescent="0.2">
      <c r="C10" s="32" t="s">
        <v>130</v>
      </c>
      <c r="D10" s="83">
        <v>0.11649999999999999</v>
      </c>
      <c r="E10" s="83">
        <v>0.153</v>
      </c>
      <c r="F10" s="83">
        <v>0.11175</v>
      </c>
      <c r="G10" s="82">
        <v>0.14250000000000002</v>
      </c>
    </row>
    <row r="11" spans="1:8" s="30" customFormat="1" x14ac:dyDescent="0.2">
      <c r="C11" s="32" t="s">
        <v>131</v>
      </c>
      <c r="D11" s="83">
        <v>0.21999999999999995</v>
      </c>
      <c r="E11" s="83">
        <v>0.247</v>
      </c>
      <c r="F11" s="83">
        <v>0.14349999999999999</v>
      </c>
      <c r="G11" s="82">
        <v>0.22200000000000003</v>
      </c>
    </row>
    <row r="12" spans="1:8" s="30" customFormat="1" x14ac:dyDescent="0.2">
      <c r="C12" s="32" t="s">
        <v>132</v>
      </c>
      <c r="D12" s="83">
        <v>8.5000000000000006E-2</v>
      </c>
      <c r="E12" s="83">
        <v>0.12</v>
      </c>
      <c r="F12" s="83">
        <v>0.1</v>
      </c>
      <c r="G12" s="82">
        <v>0.1</v>
      </c>
    </row>
    <row r="13" spans="1:8" s="30" customFormat="1" x14ac:dyDescent="0.2">
      <c r="C13" s="41"/>
      <c r="D13" s="41"/>
      <c r="E13" s="41"/>
      <c r="F13" s="41"/>
      <c r="G13" s="41"/>
    </row>
    <row r="14" spans="1:8" s="30" customFormat="1" x14ac:dyDescent="0.2">
      <c r="C14" s="42"/>
      <c r="D14" s="32"/>
      <c r="E14" s="43"/>
      <c r="F14" s="43"/>
      <c r="G14" s="32"/>
      <c r="H14" s="82"/>
    </row>
    <row r="15" spans="1:8" s="30" customFormat="1" x14ac:dyDescent="0.2">
      <c r="C15" s="42"/>
    </row>
    <row r="16" spans="1:8" s="30" customFormat="1" x14ac:dyDescent="0.2">
      <c r="F16" s="32"/>
    </row>
    <row r="17" spans="4:6" s="30" customFormat="1" x14ac:dyDescent="0.2">
      <c r="F17" s="32"/>
    </row>
    <row r="18" spans="4:6" s="30" customFormat="1" x14ac:dyDescent="0.2">
      <c r="F18" s="32"/>
    </row>
    <row r="19" spans="4:6" s="30" customFormat="1" x14ac:dyDescent="0.2">
      <c r="F19" s="32"/>
    </row>
    <row r="20" spans="4:6" s="30" customFormat="1" x14ac:dyDescent="0.2">
      <c r="F20" s="32"/>
    </row>
    <row r="21" spans="4:6" s="30" customFormat="1" x14ac:dyDescent="0.2">
      <c r="F21" s="32"/>
    </row>
    <row r="22" spans="4:6" s="30" customFormat="1" x14ac:dyDescent="0.2">
      <c r="F22" s="32"/>
    </row>
    <row r="23" spans="4:6" s="30" customFormat="1" x14ac:dyDescent="0.2">
      <c r="F23" s="32"/>
    </row>
    <row r="24" spans="4:6" s="30" customFormat="1" x14ac:dyDescent="0.2">
      <c r="F24" s="32"/>
    </row>
    <row r="25" spans="4:6" s="30" customFormat="1" x14ac:dyDescent="0.2">
      <c r="F25" s="32"/>
    </row>
    <row r="26" spans="4:6" s="30" customFormat="1" x14ac:dyDescent="0.2">
      <c r="F26" s="32"/>
    </row>
    <row r="27" spans="4:6" s="30" customFormat="1" x14ac:dyDescent="0.2">
      <c r="F27" s="32"/>
    </row>
    <row r="28" spans="4:6" s="30" customFormat="1" x14ac:dyDescent="0.2">
      <c r="F28" s="32"/>
    </row>
    <row r="29" spans="4:6" s="30" customFormat="1" x14ac:dyDescent="0.2">
      <c r="F29" s="32"/>
    </row>
    <row r="30" spans="4:6" s="30" customFormat="1" x14ac:dyDescent="0.2">
      <c r="F30" s="32"/>
    </row>
    <row r="31" spans="4:6" x14ac:dyDescent="0.2">
      <c r="D31" s="30"/>
      <c r="E31" s="30"/>
    </row>
    <row r="32" spans="4:6" s="30" customFormat="1" x14ac:dyDescent="0.2">
      <c r="F32" s="32"/>
    </row>
    <row r="33" spans="3:5" x14ac:dyDescent="0.2">
      <c r="D33" s="32"/>
      <c r="E33" s="32"/>
    </row>
    <row r="34" spans="3:5" x14ac:dyDescent="0.2">
      <c r="D34" s="32"/>
      <c r="E34" s="32"/>
    </row>
    <row r="35" spans="3:5" x14ac:dyDescent="0.2">
      <c r="D35" s="32"/>
      <c r="E35" s="32"/>
    </row>
    <row r="36" spans="3:5" x14ac:dyDescent="0.2">
      <c r="D36" s="32"/>
      <c r="E36" s="32"/>
    </row>
    <row r="37" spans="3:5" x14ac:dyDescent="0.2">
      <c r="D37" s="32"/>
      <c r="E37" s="32"/>
    </row>
    <row r="38" spans="3:5" x14ac:dyDescent="0.2">
      <c r="D38" s="32"/>
      <c r="E38" s="32"/>
    </row>
    <row r="39" spans="3:5" x14ac:dyDescent="0.2">
      <c r="D39" s="32"/>
      <c r="E39" s="32"/>
    </row>
    <row r="40" spans="3:5" x14ac:dyDescent="0.2">
      <c r="D40" s="32"/>
      <c r="E40" s="32"/>
    </row>
    <row r="41" spans="3:5" x14ac:dyDescent="0.2">
      <c r="D41" s="32"/>
      <c r="E41" s="32"/>
    </row>
    <row r="42" spans="3:5" x14ac:dyDescent="0.2">
      <c r="C42" s="25" t="s">
        <v>842</v>
      </c>
      <c r="D42" s="32"/>
      <c r="E42" s="32"/>
    </row>
    <row r="43" spans="3:5" x14ac:dyDescent="0.2">
      <c r="D43" s="32"/>
      <c r="E43" s="32"/>
    </row>
    <row r="44" spans="3:5" x14ac:dyDescent="0.2">
      <c r="D44" s="32"/>
      <c r="E44" s="32"/>
    </row>
    <row r="45" spans="3:5" x14ac:dyDescent="0.2">
      <c r="D45" s="32"/>
      <c r="E45" s="32"/>
    </row>
    <row r="46" spans="3:5" x14ac:dyDescent="0.2">
      <c r="D46" s="32"/>
      <c r="E46" s="32"/>
    </row>
    <row r="47" spans="3:5" x14ac:dyDescent="0.2">
      <c r="D47" s="32"/>
      <c r="E47" s="32"/>
    </row>
    <row r="48" spans="3:5" x14ac:dyDescent="0.2">
      <c r="D48" s="32"/>
      <c r="E48" s="32"/>
    </row>
    <row r="49" spans="1:94" x14ac:dyDescent="0.2">
      <c r="D49" s="32"/>
      <c r="E49" s="32"/>
    </row>
    <row r="50" spans="1:94" x14ac:dyDescent="0.2">
      <c r="D50" s="32"/>
      <c r="E50" s="32"/>
    </row>
    <row r="51" spans="1:94" s="43" customFormat="1" x14ac:dyDescent="0.2">
      <c r="A51" s="42"/>
      <c r="B51" s="4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row>
    <row r="52" spans="1:94" s="43" customFormat="1" x14ac:dyDescent="0.2">
      <c r="A52" s="42"/>
      <c r="B52" s="4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row>
    <row r="53" spans="1:94" s="43" customFormat="1" x14ac:dyDescent="0.2">
      <c r="A53" s="42"/>
      <c r="B53" s="4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row>
    <row r="54" spans="1:94" s="43" customFormat="1" x14ac:dyDescent="0.2">
      <c r="A54" s="42"/>
      <c r="B54" s="4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row>
    <row r="55" spans="1:94" s="43" customFormat="1" x14ac:dyDescent="0.2">
      <c r="A55" s="42"/>
      <c r="B55" s="4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row>
    <row r="56" spans="1:94" s="43" customFormat="1" x14ac:dyDescent="0.2">
      <c r="A56" s="42"/>
      <c r="B56" s="4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row>
    <row r="57" spans="1:94" s="43" customFormat="1" x14ac:dyDescent="0.2">
      <c r="A57" s="42"/>
      <c r="B57" s="4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row>
    <row r="58" spans="1:94" s="43" customFormat="1" x14ac:dyDescent="0.2">
      <c r="A58" s="42"/>
      <c r="B58" s="4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row>
    <row r="59" spans="1:94" s="43" customFormat="1" x14ac:dyDescent="0.2">
      <c r="A59" s="42"/>
      <c r="B59" s="4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row>
    <row r="60" spans="1:94" s="43" customFormat="1" x14ac:dyDescent="0.2">
      <c r="A60" s="42"/>
      <c r="B60" s="4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row>
    <row r="61" spans="1:94" s="43" customFormat="1" x14ac:dyDescent="0.2">
      <c r="A61" s="42"/>
      <c r="B61" s="4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row>
    <row r="62" spans="1:94" s="43" customFormat="1" x14ac:dyDescent="0.2">
      <c r="A62" s="42"/>
      <c r="B62" s="4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row>
    <row r="63" spans="1:94" s="43" customFormat="1" x14ac:dyDescent="0.2">
      <c r="A63" s="42"/>
      <c r="B63" s="4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row>
    <row r="64" spans="1:94" s="43" customFormat="1" x14ac:dyDescent="0.2">
      <c r="A64" s="42"/>
      <c r="B64" s="4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row>
    <row r="65" spans="1:94" s="43" customFormat="1" x14ac:dyDescent="0.2">
      <c r="A65" s="42"/>
      <c r="B65" s="4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row>
    <row r="66" spans="1:94" s="43" customFormat="1" x14ac:dyDescent="0.2">
      <c r="A66" s="42"/>
      <c r="B66" s="4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row>
    <row r="67" spans="1:94" s="43" customFormat="1" x14ac:dyDescent="0.2">
      <c r="A67" s="42"/>
      <c r="B67" s="4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row>
    <row r="68" spans="1:94" s="43" customFormat="1" x14ac:dyDescent="0.2">
      <c r="A68" s="42"/>
      <c r="B68" s="4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row>
    <row r="69" spans="1:94" s="43" customFormat="1" x14ac:dyDescent="0.2">
      <c r="A69" s="42"/>
      <c r="B69" s="4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row>
    <row r="70" spans="1:94" s="43" customFormat="1" x14ac:dyDescent="0.2">
      <c r="A70" s="42"/>
      <c r="B70" s="4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row>
    <row r="71" spans="1:94" s="43" customFormat="1" x14ac:dyDescent="0.2">
      <c r="A71" s="42"/>
      <c r="B71" s="4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row>
    <row r="72" spans="1:94" s="43" customFormat="1" x14ac:dyDescent="0.2">
      <c r="A72" s="42"/>
      <c r="B72" s="4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row>
    <row r="73" spans="1:94" s="43" customFormat="1" x14ac:dyDescent="0.2">
      <c r="A73" s="42"/>
      <c r="B73" s="4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row>
    <row r="74" spans="1:94" s="43" customFormat="1" x14ac:dyDescent="0.2">
      <c r="A74" s="42"/>
      <c r="B74" s="4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row>
    <row r="75" spans="1:94" s="43" customFormat="1" x14ac:dyDescent="0.2">
      <c r="A75" s="42"/>
      <c r="B75" s="4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row>
    <row r="76" spans="1:94" s="43" customFormat="1" x14ac:dyDescent="0.2">
      <c r="A76" s="42"/>
      <c r="B76" s="4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row>
    <row r="77" spans="1:94" s="43" customFormat="1" x14ac:dyDescent="0.2">
      <c r="A77" s="42"/>
      <c r="B77" s="4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row>
    <row r="78" spans="1:94" s="43" customFormat="1" x14ac:dyDescent="0.2">
      <c r="A78" s="42"/>
      <c r="B78" s="4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row>
    <row r="79" spans="1:94" s="43" customFormat="1" x14ac:dyDescent="0.2">
      <c r="A79" s="42"/>
      <c r="B79" s="4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row>
    <row r="80" spans="1:94" s="43" customFormat="1" x14ac:dyDescent="0.2">
      <c r="A80" s="42"/>
      <c r="B80" s="4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row>
    <row r="81" spans="1:99" s="43" customFormat="1" x14ac:dyDescent="0.2">
      <c r="A81" s="42"/>
      <c r="B81" s="4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row>
    <row r="82" spans="1:99" s="43" customFormat="1" x14ac:dyDescent="0.2">
      <c r="A82" s="42"/>
      <c r="B82" s="4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row>
    <row r="83" spans="1:99" s="43" customFormat="1" x14ac:dyDescent="0.2">
      <c r="A83" s="42"/>
      <c r="B83" s="4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row>
    <row r="84" spans="1:99" s="43" customFormat="1" x14ac:dyDescent="0.2">
      <c r="A84" s="42"/>
      <c r="B84" s="42"/>
      <c r="C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row>
    <row r="85" spans="1:99" s="43" customFormat="1" x14ac:dyDescent="0.2">
      <c r="A85" s="42"/>
      <c r="B85" s="42"/>
      <c r="C85" s="30" t="s">
        <v>50</v>
      </c>
      <c r="D85" s="80">
        <v>88</v>
      </c>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row>
    <row r="86" spans="1:99" s="43" customFormat="1" x14ac:dyDescent="0.2">
      <c r="A86" s="42"/>
      <c r="B86" s="42"/>
      <c r="C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row>
    <row r="87" spans="1:99" s="43" customFormat="1" x14ac:dyDescent="0.2">
      <c r="A87" s="42"/>
      <c r="B87" s="42"/>
      <c r="C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row>
    <row r="88" spans="1:99" s="43" customFormat="1" x14ac:dyDescent="0.2">
      <c r="A88" s="42"/>
      <c r="B88" s="42"/>
      <c r="C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row>
    <row r="89" spans="1:99" s="43" customFormat="1" x14ac:dyDescent="0.2">
      <c r="A89" s="42"/>
      <c r="B89" s="42"/>
      <c r="C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row>
    <row r="90" spans="1:99" s="43" customFormat="1" x14ac:dyDescent="0.2">
      <c r="A90" s="42"/>
      <c r="B90" s="42"/>
      <c r="C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row>
    <row r="91" spans="1:99" s="43" customFormat="1" x14ac:dyDescent="0.2">
      <c r="A91" s="42"/>
      <c r="B91" s="42"/>
      <c r="C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row>
    <row r="92" spans="1:99" s="43" customFormat="1" x14ac:dyDescent="0.2">
      <c r="A92" s="42"/>
      <c r="B92" s="42"/>
      <c r="C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row>
    <row r="93" spans="1:99" s="43" customFormat="1" x14ac:dyDescent="0.2">
      <c r="A93" s="42"/>
      <c r="B93" s="42"/>
      <c r="C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row>
    <row r="94" spans="1:99" s="43" customFormat="1" x14ac:dyDescent="0.2">
      <c r="A94" s="42"/>
      <c r="B94" s="42"/>
      <c r="C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row>
    <row r="95" spans="1:99" s="43" customFormat="1" x14ac:dyDescent="0.2">
      <c r="A95" s="42"/>
      <c r="B95" s="42"/>
      <c r="C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row>
    <row r="96" spans="1:99" s="43" customFormat="1" x14ac:dyDescent="0.2">
      <c r="A96" s="42"/>
      <c r="B96" s="42"/>
      <c r="C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row>
    <row r="97" spans="1:99" s="43" customFormat="1" x14ac:dyDescent="0.2">
      <c r="A97" s="42"/>
      <c r="B97" s="42"/>
      <c r="C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row>
    <row r="98" spans="1:99" s="43" customFormat="1" x14ac:dyDescent="0.2">
      <c r="A98" s="42"/>
      <c r="B98" s="42"/>
      <c r="C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row>
    <row r="99" spans="1:99" s="43" customFormat="1" x14ac:dyDescent="0.2">
      <c r="A99" s="42"/>
      <c r="B99" s="42"/>
      <c r="C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row>
    <row r="100" spans="1:99" s="43" customFormat="1" x14ac:dyDescent="0.2">
      <c r="A100" s="42"/>
      <c r="B100" s="42"/>
      <c r="C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row>
    <row r="101" spans="1:99" s="43" customFormat="1" x14ac:dyDescent="0.2">
      <c r="A101" s="42"/>
      <c r="B101" s="42"/>
      <c r="C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row>
    <row r="102" spans="1:99" s="43" customFormat="1" x14ac:dyDescent="0.2">
      <c r="A102" s="42"/>
      <c r="B102" s="42"/>
      <c r="C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row>
    <row r="103" spans="1:99" s="43" customFormat="1" x14ac:dyDescent="0.2">
      <c r="A103" s="42"/>
      <c r="B103" s="42"/>
      <c r="C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row>
    <row r="104" spans="1:99" s="43" customFormat="1" x14ac:dyDescent="0.2">
      <c r="A104" s="42"/>
      <c r="B104" s="42"/>
      <c r="C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row>
    <row r="105" spans="1:99" s="43" customFormat="1" x14ac:dyDescent="0.2">
      <c r="A105" s="42"/>
      <c r="B105" s="42"/>
      <c r="C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row>
    <row r="106" spans="1:99" s="43" customFormat="1" x14ac:dyDescent="0.2">
      <c r="A106" s="42"/>
      <c r="B106" s="42"/>
      <c r="C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row>
    <row r="107" spans="1:99" s="43" customFormat="1" x14ac:dyDescent="0.2">
      <c r="A107" s="42"/>
      <c r="B107" s="42"/>
      <c r="C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row>
    <row r="108" spans="1:99" s="43" customFormat="1" x14ac:dyDescent="0.2">
      <c r="A108" s="42"/>
      <c r="B108" s="42"/>
      <c r="C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row>
    <row r="109" spans="1:99" s="43" customFormat="1" x14ac:dyDescent="0.2">
      <c r="A109" s="42"/>
      <c r="B109" s="42"/>
      <c r="C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row>
    <row r="110" spans="1:99" s="43" customFormat="1" x14ac:dyDescent="0.2">
      <c r="A110" s="42"/>
      <c r="B110" s="42"/>
      <c r="C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row>
    <row r="111" spans="1:99" s="43" customFormat="1" x14ac:dyDescent="0.2">
      <c r="A111" s="42"/>
      <c r="B111" s="42"/>
      <c r="C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row>
    <row r="112" spans="1:99" s="43" customFormat="1" x14ac:dyDescent="0.2">
      <c r="A112" s="42"/>
      <c r="B112" s="42"/>
      <c r="C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row>
    <row r="113" spans="1:99" s="43" customFormat="1" x14ac:dyDescent="0.2">
      <c r="A113" s="42"/>
      <c r="B113" s="42"/>
      <c r="C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row>
    <row r="114" spans="1:99" s="43" customFormat="1" x14ac:dyDescent="0.2">
      <c r="A114" s="42"/>
      <c r="B114" s="42"/>
      <c r="C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row>
    <row r="115" spans="1:99" s="43" customFormat="1" x14ac:dyDescent="0.2">
      <c r="A115" s="42"/>
      <c r="B115" s="42"/>
      <c r="C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row>
    <row r="116" spans="1:99" s="43" customFormat="1" x14ac:dyDescent="0.2">
      <c r="A116" s="42"/>
      <c r="B116" s="42"/>
      <c r="C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row>
    <row r="117" spans="1:99" s="43" customFormat="1" x14ac:dyDescent="0.2">
      <c r="A117" s="42"/>
      <c r="B117" s="42"/>
      <c r="C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row>
    <row r="118" spans="1:99" s="43" customFormat="1" x14ac:dyDescent="0.2">
      <c r="A118" s="42"/>
      <c r="B118" s="42"/>
      <c r="C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row>
    <row r="119" spans="1:99" s="43" customFormat="1" x14ac:dyDescent="0.2">
      <c r="A119" s="42"/>
      <c r="B119" s="42"/>
      <c r="C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row>
    <row r="120" spans="1:99" s="43" customFormat="1" x14ac:dyDescent="0.2">
      <c r="A120" s="42"/>
      <c r="B120" s="42"/>
      <c r="C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row>
    <row r="121" spans="1:99" s="43" customFormat="1" x14ac:dyDescent="0.2">
      <c r="A121" s="42"/>
      <c r="B121" s="42"/>
      <c r="C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row>
    <row r="122" spans="1:99" s="43" customFormat="1" x14ac:dyDescent="0.2">
      <c r="A122" s="42"/>
      <c r="B122" s="42"/>
      <c r="C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row>
    <row r="123" spans="1:99" s="43" customFormat="1" x14ac:dyDescent="0.2">
      <c r="A123" s="42"/>
      <c r="B123" s="42"/>
      <c r="C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row>
    <row r="124" spans="1:99" s="43" customFormat="1" x14ac:dyDescent="0.2">
      <c r="A124" s="42"/>
      <c r="B124" s="42"/>
      <c r="C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row>
    <row r="125" spans="1:99" s="43" customFormat="1" x14ac:dyDescent="0.2">
      <c r="A125" s="42"/>
      <c r="B125" s="42"/>
      <c r="C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row>
    <row r="126" spans="1:99" s="43" customFormat="1" x14ac:dyDescent="0.2">
      <c r="A126" s="42"/>
      <c r="B126" s="42"/>
      <c r="C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row>
    <row r="127" spans="1:99" s="43" customFormat="1" x14ac:dyDescent="0.2">
      <c r="A127" s="42"/>
      <c r="B127" s="42"/>
      <c r="C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row>
    <row r="128" spans="1:99" s="43" customFormat="1" x14ac:dyDescent="0.2">
      <c r="A128" s="42"/>
      <c r="B128" s="42"/>
      <c r="C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row>
    <row r="129" spans="1:99" s="43" customFormat="1" x14ac:dyDescent="0.2">
      <c r="A129" s="42"/>
      <c r="B129" s="42"/>
      <c r="C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row>
    <row r="130" spans="1:99" s="43" customFormat="1" x14ac:dyDescent="0.2">
      <c r="A130" s="42"/>
      <c r="B130" s="42"/>
      <c r="C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row>
    <row r="131" spans="1:99" s="43" customFormat="1" x14ac:dyDescent="0.2">
      <c r="A131" s="42"/>
      <c r="B131" s="42"/>
      <c r="C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row>
    <row r="132" spans="1:99" s="43" customFormat="1" x14ac:dyDescent="0.2">
      <c r="A132" s="42"/>
      <c r="B132" s="42"/>
      <c r="C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row>
    <row r="133" spans="1:99" s="43" customFormat="1" x14ac:dyDescent="0.2">
      <c r="A133" s="42"/>
      <c r="B133" s="42"/>
      <c r="C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row>
    <row r="134" spans="1:99" s="43" customFormat="1" x14ac:dyDescent="0.2">
      <c r="A134" s="42"/>
      <c r="B134" s="42"/>
      <c r="C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row>
    <row r="135" spans="1:99" s="43" customFormat="1" x14ac:dyDescent="0.2">
      <c r="A135" s="42"/>
      <c r="B135" s="42"/>
      <c r="C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row>
    <row r="136" spans="1:99" s="43" customFormat="1" x14ac:dyDescent="0.2">
      <c r="A136" s="42"/>
      <c r="B136" s="42"/>
      <c r="C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row>
    <row r="137" spans="1:99" s="43" customFormat="1" x14ac:dyDescent="0.2">
      <c r="A137" s="42"/>
      <c r="B137" s="42"/>
      <c r="C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row>
    <row r="138" spans="1:99" s="43" customFormat="1" x14ac:dyDescent="0.2">
      <c r="A138" s="42"/>
      <c r="B138" s="42"/>
      <c r="C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row>
    <row r="139" spans="1:99" s="43" customFormat="1" x14ac:dyDescent="0.2">
      <c r="A139" s="42"/>
      <c r="B139" s="42"/>
      <c r="C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row>
    <row r="140" spans="1:99" s="43" customFormat="1" x14ac:dyDescent="0.2">
      <c r="A140" s="42"/>
      <c r="B140" s="42"/>
      <c r="C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row>
    <row r="141" spans="1:99" s="43" customFormat="1" x14ac:dyDescent="0.2">
      <c r="A141" s="42"/>
      <c r="B141" s="42"/>
      <c r="C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row>
    <row r="142" spans="1:99" s="43" customFormat="1" x14ac:dyDescent="0.2">
      <c r="A142" s="42"/>
      <c r="B142" s="42"/>
      <c r="C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row>
    <row r="143" spans="1:99" s="43" customFormat="1" x14ac:dyDescent="0.2">
      <c r="A143" s="42"/>
      <c r="B143" s="42"/>
      <c r="C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row>
    <row r="144" spans="1:99" s="43" customFormat="1" x14ac:dyDescent="0.2">
      <c r="A144" s="42"/>
      <c r="B144" s="42"/>
      <c r="C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row>
    <row r="145" spans="1:99" s="43" customFormat="1" x14ac:dyDescent="0.2">
      <c r="A145" s="42"/>
      <c r="B145" s="42"/>
      <c r="C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row>
    <row r="146" spans="1:99" s="43" customFormat="1" x14ac:dyDescent="0.2">
      <c r="A146" s="42"/>
      <c r="B146" s="42"/>
      <c r="C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row>
    <row r="147" spans="1:99" s="43" customFormat="1" x14ac:dyDescent="0.2">
      <c r="A147" s="42"/>
      <c r="B147" s="42"/>
      <c r="C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row>
    <row r="148" spans="1:99" s="43" customFormat="1" x14ac:dyDescent="0.2">
      <c r="A148" s="42"/>
      <c r="B148" s="42"/>
      <c r="C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row>
    <row r="149" spans="1:99" s="43" customFormat="1" x14ac:dyDescent="0.2">
      <c r="A149" s="42"/>
      <c r="B149" s="42"/>
      <c r="C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row>
    <row r="150" spans="1:99" s="43" customFormat="1" x14ac:dyDescent="0.2">
      <c r="A150" s="42"/>
      <c r="B150" s="42"/>
      <c r="C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row>
    <row r="151" spans="1:99" s="43" customFormat="1" x14ac:dyDescent="0.2">
      <c r="A151" s="42"/>
      <c r="B151" s="42"/>
      <c r="C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row>
    <row r="152" spans="1:99" s="43" customFormat="1" x14ac:dyDescent="0.2">
      <c r="A152" s="42"/>
      <c r="B152" s="42"/>
      <c r="C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row>
    <row r="153" spans="1:99" s="43" customFormat="1" x14ac:dyDescent="0.2">
      <c r="A153" s="42"/>
      <c r="B153" s="42"/>
      <c r="C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row>
    <row r="154" spans="1:99" s="43" customFormat="1" x14ac:dyDescent="0.2">
      <c r="A154" s="42"/>
      <c r="B154" s="42"/>
      <c r="C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row>
    <row r="155" spans="1:99" s="43" customFormat="1" x14ac:dyDescent="0.2">
      <c r="A155" s="42"/>
      <c r="B155" s="42"/>
      <c r="C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row>
    <row r="156" spans="1:99" s="43" customFormat="1" x14ac:dyDescent="0.2">
      <c r="A156" s="42"/>
      <c r="B156" s="42"/>
      <c r="C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row>
    <row r="157" spans="1:99" s="43" customFormat="1" x14ac:dyDescent="0.2">
      <c r="A157" s="42"/>
      <c r="B157" s="42"/>
      <c r="C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row>
    <row r="158" spans="1:99" s="43" customFormat="1" x14ac:dyDescent="0.2">
      <c r="A158" s="42"/>
      <c r="B158" s="42"/>
      <c r="C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row>
    <row r="159" spans="1:99" s="43" customFormat="1" x14ac:dyDescent="0.2">
      <c r="A159" s="42"/>
      <c r="B159" s="42"/>
      <c r="C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row>
    <row r="160" spans="1:99" s="43" customFormat="1" x14ac:dyDescent="0.2">
      <c r="A160" s="42"/>
      <c r="B160" s="42"/>
      <c r="C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row>
    <row r="161" spans="1:99" s="43" customFormat="1" x14ac:dyDescent="0.2">
      <c r="A161" s="42"/>
      <c r="B161" s="42"/>
      <c r="C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row>
    <row r="162" spans="1:99" s="43" customFormat="1" x14ac:dyDescent="0.2">
      <c r="A162" s="42"/>
      <c r="B162" s="42"/>
      <c r="C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row>
    <row r="163" spans="1:99" s="43" customFormat="1" x14ac:dyDescent="0.2">
      <c r="A163" s="42"/>
      <c r="B163" s="42"/>
      <c r="C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row>
    <row r="164" spans="1:99" s="43" customFormat="1" x14ac:dyDescent="0.2">
      <c r="A164" s="42"/>
      <c r="B164" s="42"/>
      <c r="C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row>
    <row r="165" spans="1:99" s="43" customFormat="1" x14ac:dyDescent="0.2">
      <c r="A165" s="42"/>
      <c r="B165" s="42"/>
      <c r="C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row>
    <row r="166" spans="1:99" s="43" customFormat="1" x14ac:dyDescent="0.2">
      <c r="A166" s="42"/>
      <c r="B166" s="42"/>
      <c r="C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row>
    <row r="167" spans="1:99" s="43" customFormat="1" x14ac:dyDescent="0.2">
      <c r="A167" s="42"/>
      <c r="B167" s="42"/>
      <c r="C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row>
  </sheetData>
  <conditionalFormatting sqref="D85 H14 G12">
    <cfRule type="cellIs" dxfId="147" priority="8" operator="equal">
      <formula>0</formula>
    </cfRule>
  </conditionalFormatting>
  <conditionalFormatting sqref="D7">
    <cfRule type="cellIs" dxfId="146" priority="7" operator="equal">
      <formula>0</formula>
    </cfRule>
  </conditionalFormatting>
  <conditionalFormatting sqref="E7">
    <cfRule type="cellIs" dxfId="145" priority="5" operator="equal">
      <formula>0</formula>
    </cfRule>
  </conditionalFormatting>
  <conditionalFormatting sqref="F7">
    <cfRule type="cellIs" dxfId="144" priority="3" operator="equal">
      <formula>0</formula>
    </cfRule>
  </conditionalFormatting>
  <conditionalFormatting sqref="G7:G12">
    <cfRule type="cellIs" dxfId="143" priority="1" operator="equal">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48A5A-B0ED-4E8F-BA07-F971B1B2C5F5}">
  <sheetPr codeName="Sheet26">
    <tabColor rgb="FFECA154"/>
  </sheetPr>
  <dimension ref="A1:H56"/>
  <sheetViews>
    <sheetView showGridLines="0" zoomScale="70" zoomScaleNormal="70" workbookViewId="0">
      <selection activeCell="J42" sqref="J42"/>
    </sheetView>
  </sheetViews>
  <sheetFormatPr defaultColWidth="38.85546875" defaultRowHeight="12.75" x14ac:dyDescent="0.2"/>
  <cols>
    <col min="1" max="1" width="6.5703125" style="42" customWidth="1"/>
    <col min="2" max="2" width="10" style="42" customWidth="1"/>
    <col min="3" max="3" width="15.85546875" style="32" customWidth="1"/>
    <col min="4" max="4" width="17.42578125" style="43" customWidth="1"/>
    <col min="5" max="8" width="38.85546875" style="43"/>
    <col min="9" max="16384" width="38.85546875" style="32"/>
  </cols>
  <sheetData>
    <row r="1" spans="1:8" s="29" customFormat="1" ht="20.25" x14ac:dyDescent="0.2">
      <c r="A1" s="26"/>
      <c r="B1" s="26"/>
      <c r="C1" s="27" t="s">
        <v>133</v>
      </c>
      <c r="D1" s="27" t="s">
        <v>134</v>
      </c>
      <c r="E1" s="28"/>
      <c r="F1" s="28"/>
      <c r="G1" s="28"/>
      <c r="H1" s="28"/>
    </row>
    <row r="2" spans="1:8" ht="12.75" customHeight="1" x14ac:dyDescent="0.2">
      <c r="A2" s="30"/>
      <c r="B2" s="30"/>
    </row>
    <row r="3" spans="1:8" ht="12.75" customHeight="1" x14ac:dyDescent="0.2">
      <c r="A3" s="30"/>
      <c r="B3" s="30"/>
      <c r="G3" s="73"/>
      <c r="H3" s="73"/>
    </row>
    <row r="4" spans="1:8" s="30" customFormat="1" ht="12.75" customHeight="1" x14ac:dyDescent="0.2">
      <c r="D4" s="31"/>
      <c r="E4" s="31"/>
      <c r="F4" s="31"/>
      <c r="G4" s="84"/>
      <c r="H4" s="38"/>
    </row>
    <row r="5" spans="1:8" s="30" customFormat="1" ht="12.75" customHeight="1" x14ac:dyDescent="0.2">
      <c r="C5" s="81"/>
      <c r="D5" s="81"/>
      <c r="E5" s="210" t="s">
        <v>34</v>
      </c>
      <c r="F5" s="210"/>
      <c r="G5" s="85" t="s">
        <v>123</v>
      </c>
      <c r="H5" s="38"/>
    </row>
    <row r="6" spans="1:8" x14ac:dyDescent="0.2">
      <c r="C6" s="36"/>
      <c r="D6" s="36"/>
      <c r="E6" s="36" t="s">
        <v>118</v>
      </c>
      <c r="F6" s="36" t="s">
        <v>119</v>
      </c>
      <c r="G6" s="73"/>
      <c r="H6" s="73"/>
    </row>
    <row r="7" spans="1:8" x14ac:dyDescent="0.2">
      <c r="B7" s="211"/>
      <c r="C7" s="77" t="s">
        <v>96</v>
      </c>
      <c r="D7" s="77" t="s">
        <v>135</v>
      </c>
      <c r="E7" s="83">
        <v>7.6749999999999999E-2</v>
      </c>
      <c r="F7" s="83">
        <v>9.6750000000000003E-2</v>
      </c>
      <c r="G7" s="73"/>
      <c r="H7" s="73"/>
    </row>
    <row r="8" spans="1:8" x14ac:dyDescent="0.2">
      <c r="B8" s="211"/>
      <c r="C8" s="77" t="s">
        <v>97</v>
      </c>
      <c r="D8" s="77" t="s">
        <v>136</v>
      </c>
      <c r="E8" s="83">
        <v>0.12555555555555556</v>
      </c>
      <c r="F8" s="83">
        <v>0.13488888888888889</v>
      </c>
    </row>
    <row r="9" spans="1:8" x14ac:dyDescent="0.2">
      <c r="B9" s="211"/>
      <c r="C9" s="77"/>
      <c r="D9" s="77" t="s">
        <v>138</v>
      </c>
      <c r="E9" s="83">
        <v>0.10539999999999998</v>
      </c>
      <c r="F9" s="83">
        <v>0.11119999999999999</v>
      </c>
    </row>
    <row r="10" spans="1:8" x14ac:dyDescent="0.2">
      <c r="B10" s="211"/>
      <c r="C10" s="77"/>
      <c r="D10" s="77" t="s">
        <v>137</v>
      </c>
      <c r="E10" s="83">
        <v>0.11933333333333332</v>
      </c>
      <c r="F10" s="83">
        <v>0.1336</v>
      </c>
    </row>
    <row r="11" spans="1:8" x14ac:dyDescent="0.2">
      <c r="B11" s="211"/>
      <c r="C11" s="77" t="s">
        <v>98</v>
      </c>
      <c r="D11" s="77" t="s">
        <v>139</v>
      </c>
      <c r="E11" s="83">
        <v>7.9142857142857154E-2</v>
      </c>
      <c r="F11" s="83">
        <v>9.0428571428571428E-2</v>
      </c>
    </row>
    <row r="12" spans="1:8" x14ac:dyDescent="0.2">
      <c r="B12" s="42" t="s">
        <v>123</v>
      </c>
      <c r="C12" s="40" t="s">
        <v>124</v>
      </c>
      <c r="D12" s="40"/>
      <c r="E12" s="86">
        <v>0.11178787878787878</v>
      </c>
      <c r="F12" s="86">
        <v>0.11903333333333332</v>
      </c>
    </row>
    <row r="14" spans="1:8" x14ac:dyDescent="0.2">
      <c r="C14" s="30" t="s">
        <v>50</v>
      </c>
      <c r="E14" s="31">
        <v>60</v>
      </c>
    </row>
    <row r="56" spans="3:3" x14ac:dyDescent="0.2">
      <c r="C56" s="25" t="s">
        <v>842</v>
      </c>
    </row>
  </sheetData>
  <mergeCells count="2">
    <mergeCell ref="B7:B11"/>
    <mergeCell ref="E5:F5"/>
  </mergeCells>
  <conditionalFormatting sqref="E7:F11">
    <cfRule type="cellIs" dxfId="142" priority="2" operator="equal">
      <formula>0</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75AA5-A242-4F25-A33D-7FA03FF7A927}">
  <sheetPr codeName="Sheet27">
    <tabColor rgb="FFECA154"/>
  </sheetPr>
  <dimension ref="A1:G54"/>
  <sheetViews>
    <sheetView showGridLines="0" zoomScale="70" zoomScaleNormal="70" workbookViewId="0">
      <selection activeCell="M20" sqref="M20"/>
    </sheetView>
  </sheetViews>
  <sheetFormatPr defaultColWidth="8.5703125" defaultRowHeight="12.75" x14ac:dyDescent="0.2"/>
  <cols>
    <col min="1" max="1" width="8.42578125" style="91" customWidth="1"/>
    <col min="2" max="2" width="8.42578125" style="42" customWidth="1"/>
    <col min="3" max="3" width="26.140625" style="32" bestFit="1" customWidth="1"/>
    <col min="4" max="4" width="38" style="43" customWidth="1"/>
    <col min="5" max="5" width="42.140625" style="43" customWidth="1"/>
    <col min="6" max="6" width="15.85546875" style="43" customWidth="1"/>
    <col min="7" max="8" width="8.5703125" style="32"/>
    <col min="9" max="9" width="23.42578125" style="32" bestFit="1" customWidth="1"/>
    <col min="10" max="13" width="15.85546875" style="32" customWidth="1"/>
    <col min="14" max="16384" width="8.5703125" style="32"/>
  </cols>
  <sheetData>
    <row r="1" spans="1:7" s="29" customFormat="1" ht="20.25" x14ac:dyDescent="0.2">
      <c r="A1" s="87"/>
      <c r="B1" s="26"/>
      <c r="C1" s="27" t="s">
        <v>140</v>
      </c>
      <c r="D1" s="27" t="s">
        <v>141</v>
      </c>
      <c r="E1" s="28"/>
      <c r="F1" s="28"/>
    </row>
    <row r="2" spans="1:7" s="30" customFormat="1" ht="12.75" customHeight="1" x14ac:dyDescent="0.2">
      <c r="A2" s="88"/>
    </row>
    <row r="3" spans="1:7" s="30" customFormat="1" ht="12.75" customHeight="1" x14ac:dyDescent="0.2">
      <c r="A3" s="88"/>
      <c r="D3" s="31"/>
      <c r="E3" s="31"/>
      <c r="F3" s="31"/>
    </row>
    <row r="4" spans="1:7" s="30" customFormat="1" ht="12.75" customHeight="1" x14ac:dyDescent="0.2">
      <c r="A4" s="88"/>
      <c r="B4" s="38"/>
    </row>
    <row r="5" spans="1:7" s="30" customFormat="1" ht="12.75" customHeight="1" x14ac:dyDescent="0.2">
      <c r="A5" s="88"/>
      <c r="B5" s="38"/>
      <c r="C5" s="89"/>
      <c r="D5" s="210" t="s">
        <v>35</v>
      </c>
      <c r="E5" s="210"/>
    </row>
    <row r="6" spans="1:7" s="30" customFormat="1" x14ac:dyDescent="0.2">
      <c r="B6" s="90"/>
      <c r="C6" s="36"/>
      <c r="D6" s="36" t="s">
        <v>118</v>
      </c>
      <c r="E6" s="36" t="s">
        <v>119</v>
      </c>
    </row>
    <row r="7" spans="1:7" s="30" customFormat="1" x14ac:dyDescent="0.2">
      <c r="A7" s="91"/>
      <c r="B7" s="92"/>
      <c r="C7" s="77" t="s">
        <v>142</v>
      </c>
      <c r="D7" s="49">
        <v>0.15630778927182737</v>
      </c>
      <c r="E7" s="49">
        <v>0.15625157028834799</v>
      </c>
    </row>
    <row r="8" spans="1:7" s="30" customFormat="1" x14ac:dyDescent="0.2">
      <c r="A8" s="91"/>
      <c r="B8" s="92"/>
      <c r="C8" s="77" t="s">
        <v>143</v>
      </c>
      <c r="D8" s="49">
        <v>9.9256023638662039E-2</v>
      </c>
      <c r="E8" s="49">
        <v>0.1142314369998093</v>
      </c>
    </row>
    <row r="9" spans="1:7" s="30" customFormat="1" x14ac:dyDescent="0.2">
      <c r="A9" s="91"/>
      <c r="B9" s="92"/>
      <c r="C9" s="77" t="s">
        <v>144</v>
      </c>
      <c r="D9" s="49">
        <v>7.6576915433295964E-2</v>
      </c>
      <c r="E9" s="49">
        <v>8.1791657560373265E-2</v>
      </c>
    </row>
    <row r="10" spans="1:7" s="30" customFormat="1" x14ac:dyDescent="0.2">
      <c r="A10" s="91"/>
      <c r="B10" s="30" t="s">
        <v>123</v>
      </c>
      <c r="C10" s="93" t="s">
        <v>124</v>
      </c>
      <c r="D10" s="203">
        <v>8.909430403981082E-2</v>
      </c>
      <c r="E10" s="203">
        <v>0.10078945796682857</v>
      </c>
    </row>
    <row r="11" spans="1:7" x14ac:dyDescent="0.2">
      <c r="A11" s="77"/>
      <c r="B11" s="32"/>
      <c r="D11" s="204"/>
      <c r="E11" s="53"/>
      <c r="F11" s="30"/>
      <c r="G11" s="30"/>
    </row>
    <row r="12" spans="1:7" s="30" customFormat="1" x14ac:dyDescent="0.2">
      <c r="A12" s="88"/>
      <c r="C12" s="30" t="s">
        <v>50</v>
      </c>
      <c r="D12" s="31">
        <v>60</v>
      </c>
    </row>
    <row r="13" spans="1:7" s="30" customFormat="1" x14ac:dyDescent="0.2">
      <c r="A13" s="91"/>
      <c r="B13" s="91"/>
    </row>
    <row r="14" spans="1:7" x14ac:dyDescent="0.2">
      <c r="B14" s="91"/>
      <c r="D14" s="32"/>
      <c r="E14" s="32"/>
      <c r="F14" s="32"/>
    </row>
    <row r="15" spans="1:7" x14ac:dyDescent="0.2">
      <c r="B15" s="91"/>
      <c r="D15" s="32"/>
      <c r="E15" s="32"/>
      <c r="F15" s="32"/>
    </row>
    <row r="16" spans="1:7" x14ac:dyDescent="0.2">
      <c r="B16" s="91"/>
      <c r="D16" s="32"/>
      <c r="E16" s="32"/>
      <c r="F16" s="32"/>
    </row>
    <row r="17" spans="2:6" x14ac:dyDescent="0.2">
      <c r="B17" s="91"/>
      <c r="D17" s="32"/>
      <c r="E17" s="32"/>
      <c r="F17" s="32"/>
    </row>
    <row r="18" spans="2:6" x14ac:dyDescent="0.2">
      <c r="B18" s="91"/>
      <c r="D18" s="32"/>
      <c r="E18" s="32"/>
      <c r="F18" s="32"/>
    </row>
    <row r="19" spans="2:6" x14ac:dyDescent="0.2">
      <c r="B19" s="91"/>
      <c r="D19" s="32"/>
      <c r="E19" s="32"/>
      <c r="F19" s="32"/>
    </row>
    <row r="20" spans="2:6" x14ac:dyDescent="0.2">
      <c r="B20" s="91"/>
      <c r="D20" s="32"/>
      <c r="E20" s="32"/>
      <c r="F20" s="32"/>
    </row>
    <row r="21" spans="2:6" x14ac:dyDescent="0.2">
      <c r="B21" s="91"/>
      <c r="D21" s="32"/>
      <c r="E21" s="32"/>
      <c r="F21" s="32"/>
    </row>
    <row r="22" spans="2:6" x14ac:dyDescent="0.2">
      <c r="B22" s="91"/>
      <c r="D22" s="32"/>
      <c r="E22" s="32"/>
      <c r="F22" s="32"/>
    </row>
    <row r="23" spans="2:6" x14ac:dyDescent="0.2">
      <c r="B23" s="91"/>
      <c r="D23" s="32"/>
      <c r="E23" s="32"/>
      <c r="F23" s="32"/>
    </row>
    <row r="24" spans="2:6" x14ac:dyDescent="0.2">
      <c r="B24" s="91"/>
      <c r="D24" s="32"/>
      <c r="E24" s="32"/>
      <c r="F24" s="32"/>
    </row>
    <row r="25" spans="2:6" x14ac:dyDescent="0.2">
      <c r="B25" s="91"/>
      <c r="D25" s="32"/>
      <c r="E25" s="32"/>
      <c r="F25" s="32"/>
    </row>
    <row r="26" spans="2:6" x14ac:dyDescent="0.2">
      <c r="B26" s="91"/>
      <c r="D26" s="32"/>
      <c r="E26" s="32"/>
      <c r="F26" s="32"/>
    </row>
    <row r="27" spans="2:6" x14ac:dyDescent="0.2">
      <c r="B27" s="91"/>
      <c r="D27" s="32"/>
      <c r="E27" s="32"/>
      <c r="F27" s="32"/>
    </row>
    <row r="28" spans="2:6" x14ac:dyDescent="0.2">
      <c r="B28" s="91"/>
      <c r="D28" s="32"/>
      <c r="E28" s="32"/>
      <c r="F28" s="32"/>
    </row>
    <row r="29" spans="2:6" x14ac:dyDescent="0.2">
      <c r="B29" s="91"/>
      <c r="D29" s="32"/>
      <c r="E29" s="32"/>
      <c r="F29" s="32"/>
    </row>
    <row r="30" spans="2:6" x14ac:dyDescent="0.2">
      <c r="B30" s="91"/>
      <c r="D30" s="32"/>
      <c r="E30" s="32"/>
      <c r="F30" s="32"/>
    </row>
    <row r="31" spans="2:6" x14ac:dyDescent="0.2">
      <c r="B31" s="91"/>
      <c r="D31" s="32"/>
      <c r="E31" s="32"/>
      <c r="F31" s="32"/>
    </row>
    <row r="32" spans="2:6" x14ac:dyDescent="0.2">
      <c r="B32" s="91"/>
      <c r="D32" s="32"/>
      <c r="E32" s="32"/>
      <c r="F32" s="32"/>
    </row>
    <row r="33" spans="2:6" x14ac:dyDescent="0.2">
      <c r="B33" s="91"/>
      <c r="D33" s="32"/>
      <c r="E33" s="32"/>
      <c r="F33" s="32"/>
    </row>
    <row r="34" spans="2:6" x14ac:dyDescent="0.2">
      <c r="B34" s="91"/>
      <c r="D34" s="32"/>
      <c r="E34" s="32"/>
      <c r="F34" s="32"/>
    </row>
    <row r="35" spans="2:6" x14ac:dyDescent="0.2">
      <c r="B35" s="91"/>
      <c r="D35" s="32"/>
      <c r="E35" s="32"/>
      <c r="F35" s="32"/>
    </row>
    <row r="36" spans="2:6" x14ac:dyDescent="0.2">
      <c r="B36" s="91"/>
      <c r="D36" s="32"/>
      <c r="E36" s="32"/>
      <c r="F36" s="32"/>
    </row>
    <row r="37" spans="2:6" x14ac:dyDescent="0.2">
      <c r="B37" s="91"/>
      <c r="D37" s="32"/>
      <c r="E37" s="32"/>
      <c r="F37" s="32"/>
    </row>
    <row r="38" spans="2:6" x14ac:dyDescent="0.2">
      <c r="B38" s="91"/>
      <c r="D38" s="32"/>
      <c r="E38" s="32"/>
      <c r="F38" s="32"/>
    </row>
    <row r="39" spans="2:6" x14ac:dyDescent="0.2">
      <c r="B39" s="91"/>
      <c r="D39" s="32"/>
      <c r="E39" s="32"/>
      <c r="F39" s="32"/>
    </row>
    <row r="40" spans="2:6" x14ac:dyDescent="0.2">
      <c r="B40" s="91"/>
      <c r="D40" s="32"/>
      <c r="E40" s="32"/>
      <c r="F40" s="32"/>
    </row>
    <row r="41" spans="2:6" x14ac:dyDescent="0.2">
      <c r="B41" s="91"/>
      <c r="D41" s="32"/>
      <c r="E41" s="32"/>
      <c r="F41" s="32"/>
    </row>
    <row r="42" spans="2:6" x14ac:dyDescent="0.2">
      <c r="D42" s="32"/>
      <c r="E42" s="32"/>
      <c r="F42" s="32"/>
    </row>
    <row r="43" spans="2:6" x14ac:dyDescent="0.2">
      <c r="D43" s="32"/>
      <c r="E43" s="32"/>
      <c r="F43" s="32"/>
    </row>
    <row r="44" spans="2:6" x14ac:dyDescent="0.2">
      <c r="D44" s="32"/>
      <c r="E44" s="32"/>
      <c r="F44" s="32"/>
    </row>
    <row r="45" spans="2:6" x14ac:dyDescent="0.2">
      <c r="D45" s="32"/>
      <c r="E45" s="32"/>
      <c r="F45" s="32"/>
    </row>
    <row r="46" spans="2:6" x14ac:dyDescent="0.2">
      <c r="C46" s="25" t="s">
        <v>842</v>
      </c>
      <c r="D46" s="32"/>
      <c r="E46" s="32"/>
      <c r="F46" s="32"/>
    </row>
    <row r="47" spans="2:6" x14ac:dyDescent="0.2">
      <c r="D47" s="32"/>
      <c r="E47" s="32"/>
      <c r="F47" s="32"/>
    </row>
    <row r="48" spans="2:6" x14ac:dyDescent="0.2">
      <c r="D48" s="32"/>
      <c r="E48" s="32"/>
      <c r="F48" s="32"/>
    </row>
    <row r="49" spans="4:6" x14ac:dyDescent="0.2">
      <c r="D49" s="32"/>
      <c r="E49" s="32"/>
      <c r="F49" s="32"/>
    </row>
    <row r="50" spans="4:6" x14ac:dyDescent="0.2">
      <c r="D50" s="32"/>
      <c r="E50" s="32"/>
      <c r="F50" s="32"/>
    </row>
    <row r="51" spans="4:6" x14ac:dyDescent="0.2">
      <c r="D51" s="32"/>
      <c r="E51" s="32"/>
      <c r="F51" s="32"/>
    </row>
    <row r="52" spans="4:6" x14ac:dyDescent="0.2">
      <c r="D52" s="32"/>
      <c r="E52" s="32"/>
      <c r="F52" s="32"/>
    </row>
    <row r="53" spans="4:6" x14ac:dyDescent="0.2">
      <c r="D53" s="32"/>
      <c r="E53" s="32"/>
      <c r="F53" s="32"/>
    </row>
    <row r="54" spans="4:6" x14ac:dyDescent="0.2">
      <c r="D54" s="32"/>
      <c r="E54" s="32"/>
      <c r="F54" s="32"/>
    </row>
  </sheetData>
  <mergeCells count="1">
    <mergeCell ref="D5:E5"/>
  </mergeCells>
  <conditionalFormatting sqref="D7:E10">
    <cfRule type="cellIs" dxfId="141" priority="2" operator="equal">
      <formula>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7D73-7EFC-45E9-939F-3190E942147D}">
  <sheetPr codeName="Sheet29">
    <tabColor rgb="FFECA154"/>
  </sheetPr>
  <dimension ref="A1:T71"/>
  <sheetViews>
    <sheetView showGridLines="0" zoomScale="70" zoomScaleNormal="70" workbookViewId="0">
      <selection activeCell="M20" sqref="M20"/>
    </sheetView>
  </sheetViews>
  <sheetFormatPr defaultColWidth="8.5703125" defaultRowHeight="12.75" x14ac:dyDescent="0.2"/>
  <cols>
    <col min="1" max="1" width="8.140625" style="91" customWidth="1"/>
    <col min="2" max="2" width="7.140625" style="42" customWidth="1"/>
    <col min="3" max="3" width="33.42578125" style="32" customWidth="1"/>
    <col min="4" max="6" width="15.85546875" style="43" customWidth="1"/>
    <col min="7" max="7" width="7.5703125" style="43" customWidth="1"/>
    <col min="8" max="8" width="17.140625" style="32" customWidth="1"/>
    <col min="9" max="9" width="26.5703125" style="32" bestFit="1" customWidth="1"/>
    <col min="10" max="10" width="5.85546875" style="32" customWidth="1"/>
    <col min="11" max="11" width="36.140625" style="32" bestFit="1" customWidth="1"/>
    <col min="12" max="17" width="15.85546875" style="32" customWidth="1"/>
    <col min="18" max="16384" width="8.5703125" style="32"/>
  </cols>
  <sheetData>
    <row r="1" spans="1:20" s="29" customFormat="1" ht="20.25" x14ac:dyDescent="0.2">
      <c r="A1" s="87"/>
      <c r="B1" s="26"/>
      <c r="C1" s="27" t="s">
        <v>145</v>
      </c>
      <c r="D1" s="27" t="s">
        <v>146</v>
      </c>
      <c r="E1" s="28"/>
      <c r="F1" s="28"/>
      <c r="G1" s="28"/>
    </row>
    <row r="2" spans="1:20" s="30" customFormat="1" ht="12.75" customHeight="1" x14ac:dyDescent="0.2">
      <c r="A2" s="88"/>
      <c r="G2" s="31"/>
      <c r="I2" s="32"/>
      <c r="J2" s="32"/>
      <c r="K2" s="32"/>
      <c r="L2" s="32"/>
      <c r="M2" s="32"/>
      <c r="N2" s="32"/>
    </row>
    <row r="3" spans="1:20" s="30" customFormat="1" ht="12.75" customHeight="1" x14ac:dyDescent="0.2">
      <c r="A3" s="88"/>
      <c r="D3" s="31"/>
      <c r="E3" s="31"/>
      <c r="F3" s="31"/>
      <c r="L3" s="32"/>
      <c r="M3" s="32"/>
      <c r="N3" s="32"/>
    </row>
    <row r="4" spans="1:20" s="30" customFormat="1" ht="12.75" customHeight="1" x14ac:dyDescent="0.2">
      <c r="A4" s="88"/>
      <c r="I4" s="32"/>
      <c r="J4" s="32"/>
      <c r="K4" s="32"/>
      <c r="L4" s="32"/>
      <c r="M4" s="32"/>
      <c r="N4" s="32"/>
      <c r="O4" s="32"/>
      <c r="P4" s="32"/>
      <c r="Q4" s="32"/>
      <c r="R4" s="32"/>
      <c r="S4" s="32"/>
      <c r="T4" s="32"/>
    </row>
    <row r="5" spans="1:20" s="30" customFormat="1" ht="12.75" customHeight="1" x14ac:dyDescent="0.2">
      <c r="A5" s="88"/>
      <c r="C5" s="81"/>
      <c r="D5" s="210" t="s">
        <v>34</v>
      </c>
      <c r="E5" s="210"/>
      <c r="F5" s="210"/>
      <c r="G5" s="81"/>
      <c r="H5" s="212" t="s">
        <v>35</v>
      </c>
      <c r="I5" s="212"/>
      <c r="J5" s="32"/>
      <c r="K5" s="32"/>
      <c r="L5" s="32"/>
      <c r="M5" s="32"/>
      <c r="N5" s="32"/>
      <c r="O5" s="32"/>
      <c r="P5" s="32"/>
      <c r="Q5" s="32"/>
      <c r="R5" s="32"/>
      <c r="S5" s="32"/>
      <c r="T5" s="32"/>
    </row>
    <row r="6" spans="1:20" s="30" customFormat="1" ht="12.95" customHeight="1" x14ac:dyDescent="0.2">
      <c r="A6" s="88"/>
      <c r="C6" s="36"/>
      <c r="D6" s="36" t="s">
        <v>96</v>
      </c>
      <c r="E6" s="36" t="s">
        <v>97</v>
      </c>
      <c r="F6" s="36" t="s">
        <v>98</v>
      </c>
      <c r="G6" s="36"/>
      <c r="H6" s="36" t="s">
        <v>147</v>
      </c>
      <c r="I6" s="36" t="s">
        <v>148</v>
      </c>
      <c r="J6" s="32"/>
      <c r="K6" s="32"/>
      <c r="L6" s="32"/>
      <c r="M6" s="32"/>
      <c r="N6" s="32"/>
      <c r="O6" s="32"/>
      <c r="P6" s="32"/>
      <c r="Q6" s="32"/>
      <c r="R6" s="32"/>
      <c r="S6" s="32"/>
      <c r="T6" s="32"/>
    </row>
    <row r="7" spans="1:20" s="30" customFormat="1" x14ac:dyDescent="0.2">
      <c r="A7" s="88"/>
      <c r="C7" s="32" t="s">
        <v>96</v>
      </c>
      <c r="D7" s="62">
        <v>0.6391897368000421</v>
      </c>
      <c r="E7" s="62">
        <v>6.2463548528172257E-2</v>
      </c>
      <c r="F7" s="62">
        <v>2.8249297236992096E-2</v>
      </c>
      <c r="G7" s="62" t="s">
        <v>45</v>
      </c>
      <c r="H7" s="62">
        <v>0.10340992754248238</v>
      </c>
      <c r="I7" s="62">
        <v>8.5574005526550659E-2</v>
      </c>
      <c r="J7" s="32"/>
      <c r="K7" s="32"/>
      <c r="L7" s="32"/>
      <c r="M7" s="32"/>
      <c r="N7" s="32"/>
      <c r="O7" s="32"/>
      <c r="P7" s="32"/>
      <c r="Q7" s="32"/>
      <c r="R7" s="32"/>
      <c r="S7" s="32"/>
      <c r="T7" s="32"/>
    </row>
    <row r="8" spans="1:20" s="30" customFormat="1" x14ac:dyDescent="0.2">
      <c r="A8" s="88"/>
      <c r="C8" s="32" t="s">
        <v>97</v>
      </c>
      <c r="D8" s="62">
        <v>5.7204231052496501E-2</v>
      </c>
      <c r="E8" s="62">
        <v>0.72012391997255154</v>
      </c>
      <c r="F8" s="62">
        <v>4.909211723052434E-2</v>
      </c>
      <c r="G8" s="62" t="s">
        <v>45</v>
      </c>
      <c r="H8" s="62">
        <v>0.53698289638117447</v>
      </c>
      <c r="I8" s="62">
        <v>0.55251738248710558</v>
      </c>
      <c r="J8" s="32"/>
      <c r="K8" s="32"/>
      <c r="L8" s="32"/>
      <c r="M8" s="32"/>
      <c r="N8" s="32"/>
      <c r="O8" s="32"/>
      <c r="P8" s="32"/>
      <c r="Q8" s="32"/>
      <c r="R8" s="32"/>
      <c r="S8" s="32"/>
      <c r="T8" s="32"/>
    </row>
    <row r="9" spans="1:20" s="30" customFormat="1" x14ac:dyDescent="0.2">
      <c r="A9" s="88"/>
      <c r="C9" s="32" t="s">
        <v>149</v>
      </c>
      <c r="D9" s="62">
        <v>0.10518167245211425</v>
      </c>
      <c r="E9" s="62">
        <v>0.14953341719770258</v>
      </c>
      <c r="F9" s="62">
        <v>0.82862863443313584</v>
      </c>
      <c r="G9" s="62" t="s">
        <v>45</v>
      </c>
      <c r="H9" s="62">
        <v>0.27596667440452938</v>
      </c>
      <c r="I9" s="62">
        <v>0.14567398990545802</v>
      </c>
      <c r="J9" s="32"/>
      <c r="K9" s="32"/>
      <c r="L9" s="32"/>
      <c r="M9" s="32"/>
      <c r="N9" s="32"/>
      <c r="O9" s="32"/>
      <c r="P9" s="32"/>
      <c r="Q9" s="32"/>
      <c r="R9" s="32"/>
      <c r="S9" s="32"/>
      <c r="T9" s="32"/>
    </row>
    <row r="10" spans="1:20" s="30" customFormat="1" x14ac:dyDescent="0.2">
      <c r="A10" s="88"/>
      <c r="C10" s="32" t="s">
        <v>48</v>
      </c>
      <c r="D10" s="62">
        <v>0.19842435969534708</v>
      </c>
      <c r="E10" s="62">
        <v>6.5778637375226615E-2</v>
      </c>
      <c r="F10" s="62">
        <v>3.1720592384069074E-2</v>
      </c>
      <c r="G10" s="62" t="s">
        <v>45</v>
      </c>
      <c r="H10" s="62">
        <v>7.0179528005845607E-2</v>
      </c>
      <c r="I10" s="62">
        <v>0.20692658910135805</v>
      </c>
      <c r="J10" s="32"/>
      <c r="K10" s="32"/>
      <c r="L10" s="32"/>
      <c r="M10" s="32"/>
      <c r="N10" s="32"/>
      <c r="O10" s="32"/>
      <c r="P10" s="32"/>
      <c r="Q10" s="32"/>
      <c r="R10" s="32"/>
      <c r="S10" s="32"/>
      <c r="T10" s="32"/>
    </row>
    <row r="11" spans="1:20" s="30" customFormat="1" x14ac:dyDescent="0.2">
      <c r="A11" s="88"/>
      <c r="C11" s="32" t="s">
        <v>150</v>
      </c>
      <c r="D11" s="62" t="s">
        <v>45</v>
      </c>
      <c r="E11" s="62">
        <v>2.1004769263470264E-3</v>
      </c>
      <c r="F11" s="62">
        <v>6.2309358715278686E-2</v>
      </c>
      <c r="G11" s="62" t="s">
        <v>45</v>
      </c>
      <c r="H11" s="62">
        <v>1.3460973665968134E-2</v>
      </c>
      <c r="I11" s="62">
        <v>9.308032979527564E-3</v>
      </c>
      <c r="J11" s="32"/>
      <c r="K11" s="32"/>
      <c r="L11" s="32"/>
      <c r="M11" s="32"/>
      <c r="N11" s="32"/>
      <c r="O11" s="32"/>
      <c r="P11" s="32"/>
      <c r="Q11" s="32"/>
      <c r="R11" s="32"/>
      <c r="S11" s="32"/>
      <c r="T11" s="32"/>
    </row>
    <row r="12" spans="1:20" s="30" customFormat="1" x14ac:dyDescent="0.2">
      <c r="A12" s="88"/>
      <c r="C12" s="40"/>
      <c r="D12" s="50"/>
      <c r="E12" s="50"/>
      <c r="F12" s="50"/>
      <c r="G12" s="50"/>
      <c r="H12" s="50"/>
      <c r="I12" s="50"/>
      <c r="K12" s="32"/>
      <c r="L12" s="32"/>
      <c r="M12" s="32"/>
      <c r="N12" s="32"/>
      <c r="O12" s="32"/>
      <c r="P12" s="32"/>
      <c r="Q12" s="32"/>
      <c r="R12" s="32"/>
      <c r="S12" s="32"/>
      <c r="T12" s="32"/>
    </row>
    <row r="13" spans="1:20" x14ac:dyDescent="0.2">
      <c r="A13" s="77"/>
      <c r="B13" s="32"/>
      <c r="D13" s="32"/>
    </row>
    <row r="14" spans="1:20" x14ac:dyDescent="0.2">
      <c r="A14" s="77"/>
      <c r="B14" s="32"/>
      <c r="C14" s="30" t="s">
        <v>50</v>
      </c>
      <c r="D14" s="31">
        <v>93</v>
      </c>
    </row>
    <row r="15" spans="1:20" x14ac:dyDescent="0.2">
      <c r="A15" s="77"/>
      <c r="B15" s="32"/>
      <c r="D15" s="32"/>
    </row>
    <row r="19" spans="1:7" x14ac:dyDescent="0.2">
      <c r="D19" s="32"/>
      <c r="E19" s="32"/>
      <c r="F19" s="32"/>
      <c r="G19" s="32"/>
    </row>
    <row r="20" spans="1:7" x14ac:dyDescent="0.2">
      <c r="D20" s="32"/>
      <c r="E20" s="32"/>
      <c r="F20" s="32"/>
      <c r="G20" s="32"/>
    </row>
    <row r="21" spans="1:7" x14ac:dyDescent="0.2">
      <c r="D21" s="32"/>
      <c r="E21" s="32"/>
      <c r="F21" s="32"/>
      <c r="G21" s="32"/>
    </row>
    <row r="22" spans="1:7" x14ac:dyDescent="0.2">
      <c r="A22" s="88"/>
      <c r="B22" s="30"/>
      <c r="D22" s="32"/>
      <c r="E22" s="32"/>
      <c r="F22" s="32"/>
      <c r="G22" s="32"/>
    </row>
    <row r="23" spans="1:7" x14ac:dyDescent="0.2">
      <c r="D23" s="32"/>
      <c r="E23" s="32"/>
      <c r="F23" s="32"/>
      <c r="G23" s="32"/>
    </row>
    <row r="24" spans="1:7" x14ac:dyDescent="0.2">
      <c r="B24" s="44"/>
      <c r="D24" s="32"/>
      <c r="E24" s="32"/>
      <c r="F24" s="32"/>
      <c r="G24" s="32"/>
    </row>
    <row r="25" spans="1:7" x14ac:dyDescent="0.2">
      <c r="B25" s="44"/>
      <c r="D25" s="32"/>
      <c r="E25" s="32"/>
      <c r="F25" s="32"/>
      <c r="G25" s="32"/>
    </row>
    <row r="26" spans="1:7" x14ac:dyDescent="0.2">
      <c r="B26" s="44"/>
      <c r="D26" s="32"/>
      <c r="E26" s="32"/>
      <c r="F26" s="32"/>
      <c r="G26" s="32"/>
    </row>
    <row r="27" spans="1:7" x14ac:dyDescent="0.2">
      <c r="B27" s="44"/>
      <c r="D27" s="32"/>
      <c r="E27" s="32"/>
      <c r="F27" s="32"/>
      <c r="G27" s="32"/>
    </row>
    <row r="28" spans="1:7" x14ac:dyDescent="0.2">
      <c r="B28" s="44"/>
      <c r="D28" s="32"/>
      <c r="E28" s="32"/>
      <c r="F28" s="32"/>
      <c r="G28" s="32"/>
    </row>
    <row r="29" spans="1:7" x14ac:dyDescent="0.2">
      <c r="B29" s="44"/>
      <c r="D29" s="32"/>
      <c r="E29" s="32"/>
      <c r="F29" s="32"/>
      <c r="G29" s="32"/>
    </row>
    <row r="30" spans="1:7" x14ac:dyDescent="0.2">
      <c r="B30" s="44"/>
      <c r="D30" s="32"/>
      <c r="E30" s="32"/>
      <c r="F30" s="32"/>
      <c r="G30" s="32"/>
    </row>
    <row r="31" spans="1:7" x14ac:dyDescent="0.2">
      <c r="B31" s="44"/>
      <c r="D31" s="32"/>
      <c r="E31" s="32"/>
      <c r="F31" s="32"/>
      <c r="G31" s="32"/>
    </row>
    <row r="32" spans="1:7" x14ac:dyDescent="0.2">
      <c r="B32" s="44"/>
      <c r="D32" s="32"/>
      <c r="E32" s="32"/>
      <c r="F32" s="32"/>
      <c r="G32" s="32"/>
    </row>
    <row r="33" spans="1:7" x14ac:dyDescent="0.2">
      <c r="B33" s="44"/>
      <c r="D33" s="32"/>
      <c r="E33" s="32"/>
      <c r="F33" s="32"/>
      <c r="G33" s="32"/>
    </row>
    <row r="34" spans="1:7" x14ac:dyDescent="0.2">
      <c r="B34" s="44"/>
      <c r="D34" s="32"/>
      <c r="E34" s="32"/>
      <c r="F34" s="32"/>
      <c r="G34" s="32"/>
    </row>
    <row r="35" spans="1:7" x14ac:dyDescent="0.2">
      <c r="D35" s="32"/>
      <c r="E35" s="32"/>
      <c r="F35" s="32"/>
      <c r="G35" s="32"/>
    </row>
    <row r="36" spans="1:7" x14ac:dyDescent="0.2">
      <c r="D36" s="32"/>
      <c r="E36" s="32"/>
      <c r="F36" s="32"/>
      <c r="G36" s="32"/>
    </row>
    <row r="37" spans="1:7" x14ac:dyDescent="0.2">
      <c r="D37" s="32"/>
      <c r="E37" s="32"/>
      <c r="F37" s="32"/>
      <c r="G37" s="32"/>
    </row>
    <row r="38" spans="1:7" x14ac:dyDescent="0.2">
      <c r="A38" s="32"/>
      <c r="B38" s="32"/>
    </row>
    <row r="39" spans="1:7" x14ac:dyDescent="0.2">
      <c r="A39" s="32"/>
      <c r="B39" s="32"/>
    </row>
    <row r="40" spans="1:7" x14ac:dyDescent="0.2">
      <c r="A40" s="32"/>
      <c r="B40" s="32"/>
    </row>
    <row r="41" spans="1:7" x14ac:dyDescent="0.2">
      <c r="A41" s="32"/>
      <c r="B41" s="32"/>
    </row>
    <row r="42" spans="1:7" x14ac:dyDescent="0.2">
      <c r="A42" s="32"/>
      <c r="B42" s="32"/>
    </row>
    <row r="43" spans="1:7" x14ac:dyDescent="0.2">
      <c r="A43" s="32"/>
      <c r="B43" s="32"/>
    </row>
    <row r="44" spans="1:7" x14ac:dyDescent="0.2">
      <c r="A44" s="32"/>
      <c r="B44" s="32"/>
    </row>
    <row r="45" spans="1:7" x14ac:dyDescent="0.2">
      <c r="A45" s="32"/>
      <c r="B45" s="32"/>
    </row>
    <row r="46" spans="1:7" x14ac:dyDescent="0.2">
      <c r="A46" s="32"/>
      <c r="B46" s="32"/>
    </row>
    <row r="47" spans="1:7" x14ac:dyDescent="0.2">
      <c r="A47" s="32"/>
      <c r="B47" s="32"/>
    </row>
    <row r="48" spans="1:7" x14ac:dyDescent="0.2">
      <c r="A48" s="32"/>
      <c r="B48" s="32"/>
    </row>
    <row r="49" spans="1:3" x14ac:dyDescent="0.2">
      <c r="A49" s="32"/>
      <c r="B49" s="32"/>
    </row>
    <row r="50" spans="1:3" x14ac:dyDescent="0.2">
      <c r="A50" s="32"/>
      <c r="B50" s="32"/>
    </row>
    <row r="51" spans="1:3" x14ac:dyDescent="0.2">
      <c r="A51" s="32"/>
      <c r="B51" s="32"/>
      <c r="C51" s="25" t="s">
        <v>842</v>
      </c>
    </row>
    <row r="52" spans="1:3" x14ac:dyDescent="0.2">
      <c r="A52" s="32"/>
      <c r="B52" s="32"/>
    </row>
    <row r="53" spans="1:3" x14ac:dyDescent="0.2">
      <c r="A53" s="32"/>
      <c r="B53" s="32"/>
    </row>
    <row r="54" spans="1:3" x14ac:dyDescent="0.2">
      <c r="A54" s="32"/>
      <c r="B54" s="32"/>
    </row>
    <row r="55" spans="1:3" x14ac:dyDescent="0.2">
      <c r="A55" s="32"/>
      <c r="B55" s="32"/>
    </row>
    <row r="56" spans="1:3" x14ac:dyDescent="0.2">
      <c r="A56" s="32"/>
      <c r="B56" s="32"/>
    </row>
    <row r="57" spans="1:3" x14ac:dyDescent="0.2">
      <c r="A57" s="32"/>
      <c r="B57" s="32"/>
    </row>
    <row r="58" spans="1:3" x14ac:dyDescent="0.2">
      <c r="A58" s="32"/>
      <c r="B58" s="32"/>
    </row>
    <row r="59" spans="1:3" x14ac:dyDescent="0.2">
      <c r="A59" s="32"/>
      <c r="B59" s="32"/>
    </row>
    <row r="60" spans="1:3" x14ac:dyDescent="0.2">
      <c r="A60" s="32"/>
      <c r="B60" s="32"/>
    </row>
    <row r="61" spans="1:3" x14ac:dyDescent="0.2">
      <c r="A61" s="32"/>
      <c r="B61" s="32"/>
    </row>
    <row r="62" spans="1:3" x14ac:dyDescent="0.2">
      <c r="A62" s="32"/>
      <c r="B62" s="32"/>
    </row>
    <row r="63" spans="1:3" x14ac:dyDescent="0.2">
      <c r="A63" s="32"/>
      <c r="B63" s="32"/>
    </row>
    <row r="64" spans="1:3" x14ac:dyDescent="0.2">
      <c r="A64" s="32"/>
      <c r="B64" s="32"/>
    </row>
    <row r="65" spans="1:2" x14ac:dyDescent="0.2">
      <c r="A65" s="32"/>
      <c r="B65" s="32"/>
    </row>
    <row r="66" spans="1:2" x14ac:dyDescent="0.2">
      <c r="A66" s="32"/>
      <c r="B66" s="32"/>
    </row>
    <row r="67" spans="1:2" x14ac:dyDescent="0.2">
      <c r="A67" s="32"/>
      <c r="B67" s="32"/>
    </row>
    <row r="68" spans="1:2" x14ac:dyDescent="0.2">
      <c r="A68" s="32"/>
      <c r="B68" s="32"/>
    </row>
    <row r="69" spans="1:2" x14ac:dyDescent="0.2">
      <c r="A69" s="32"/>
      <c r="B69" s="32"/>
    </row>
    <row r="70" spans="1:2" x14ac:dyDescent="0.2">
      <c r="A70" s="32"/>
      <c r="B70" s="32"/>
    </row>
    <row r="71" spans="1:2" x14ac:dyDescent="0.2">
      <c r="A71" s="32"/>
      <c r="B71" s="32"/>
    </row>
  </sheetData>
  <mergeCells count="2">
    <mergeCell ref="H5:I5"/>
    <mergeCell ref="D5:F5"/>
  </mergeCells>
  <conditionalFormatting sqref="D7:I11">
    <cfRule type="cellIs" dxfId="140" priority="14" operator="equal">
      <formula>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E779D-14E5-4C0E-B3A7-2FF23550E576}">
  <sheetPr codeName="Sheet30">
    <tabColor rgb="FFECA154"/>
  </sheetPr>
  <dimension ref="A1:T79"/>
  <sheetViews>
    <sheetView showGridLines="0" zoomScale="70" zoomScaleNormal="70" workbookViewId="0">
      <selection activeCell="I6" sqref="I6"/>
    </sheetView>
  </sheetViews>
  <sheetFormatPr defaultColWidth="8.5703125" defaultRowHeight="12.75" x14ac:dyDescent="0.2"/>
  <cols>
    <col min="1" max="2" width="7" style="42" customWidth="1"/>
    <col min="3" max="3" width="35.85546875" style="42" customWidth="1"/>
    <col min="4" max="4" width="19.5703125" style="42" customWidth="1"/>
    <col min="5" max="5" width="9.140625" style="42" bestFit="1" customWidth="1"/>
    <col min="6" max="6" width="17.140625" style="42" bestFit="1" customWidth="1"/>
    <col min="7" max="7" width="6" style="42" customWidth="1"/>
    <col min="8" max="8" width="15.42578125" style="42" bestFit="1" customWidth="1"/>
    <col min="9" max="9" width="27.42578125" style="42" bestFit="1" customWidth="1"/>
    <col min="10" max="16" width="12.85546875" style="43" customWidth="1"/>
    <col min="17" max="17" width="5.85546875" style="43" customWidth="1"/>
    <col min="18" max="20" width="15.85546875" style="32" customWidth="1"/>
    <col min="21" max="16384" width="8.5703125" style="32"/>
  </cols>
  <sheetData>
    <row r="1" spans="1:20" s="29" customFormat="1" ht="20.25" x14ac:dyDescent="0.2">
      <c r="A1" s="26"/>
      <c r="B1" s="26"/>
      <c r="C1" s="27" t="s">
        <v>154</v>
      </c>
      <c r="D1" s="27" t="s">
        <v>155</v>
      </c>
      <c r="E1" s="27"/>
      <c r="F1" s="27"/>
      <c r="G1" s="27"/>
      <c r="H1" s="27"/>
      <c r="I1" s="27"/>
    </row>
    <row r="2" spans="1:20" ht="12.75" customHeight="1" x14ac:dyDescent="0.2">
      <c r="A2" s="30"/>
      <c r="B2" s="30"/>
      <c r="C2" s="30"/>
      <c r="D2" s="30"/>
      <c r="E2" s="30"/>
      <c r="F2" s="30"/>
      <c r="G2" s="43"/>
      <c r="H2" s="43"/>
      <c r="I2" s="43"/>
    </row>
    <row r="3" spans="1:20" ht="12.75" customHeight="1" x14ac:dyDescent="0.2">
      <c r="A3" s="30"/>
      <c r="B3" s="30"/>
      <c r="C3" s="30"/>
      <c r="D3" s="30"/>
      <c r="E3" s="30"/>
      <c r="F3" s="30"/>
      <c r="G3" s="43"/>
      <c r="H3" s="43"/>
      <c r="I3" s="43"/>
    </row>
    <row r="4" spans="1:20" s="30" customFormat="1" x14ac:dyDescent="0.2">
      <c r="D4" s="77"/>
      <c r="E4" s="32"/>
      <c r="F4" s="32"/>
      <c r="G4" s="32"/>
      <c r="H4" s="32"/>
      <c r="I4" s="32"/>
      <c r="S4" s="32"/>
      <c r="T4" s="32"/>
    </row>
    <row r="5" spans="1:20" ht="15" customHeight="1" x14ac:dyDescent="0.2">
      <c r="C5" s="81"/>
      <c r="D5" s="210" t="s">
        <v>34</v>
      </c>
      <c r="E5" s="210"/>
      <c r="F5" s="210"/>
      <c r="G5" s="81"/>
      <c r="H5" s="210" t="s">
        <v>35</v>
      </c>
      <c r="I5" s="210"/>
      <c r="J5" s="30"/>
    </row>
    <row r="6" spans="1:20" ht="15" customHeight="1" x14ac:dyDescent="0.2">
      <c r="C6" s="36"/>
      <c r="D6" s="36" t="s">
        <v>96</v>
      </c>
      <c r="E6" s="36" t="s">
        <v>97</v>
      </c>
      <c r="F6" s="36" t="s">
        <v>98</v>
      </c>
      <c r="G6" s="36"/>
      <c r="H6" s="36" t="s">
        <v>147</v>
      </c>
      <c r="I6" s="36" t="s">
        <v>148</v>
      </c>
      <c r="J6" s="30"/>
    </row>
    <row r="7" spans="1:20" ht="15" customHeight="1" x14ac:dyDescent="0.2">
      <c r="C7" s="77" t="s">
        <v>156</v>
      </c>
      <c r="D7" s="62">
        <v>0.60022172278564312</v>
      </c>
      <c r="E7" s="62">
        <v>0.89986362402234288</v>
      </c>
      <c r="F7" s="62">
        <v>0.65534333800017963</v>
      </c>
      <c r="G7" s="62"/>
      <c r="H7" s="62">
        <v>0.83331007590547812</v>
      </c>
      <c r="I7" s="62">
        <v>0.91714338495883863</v>
      </c>
      <c r="J7" s="30"/>
    </row>
    <row r="8" spans="1:20" ht="15" customHeight="1" x14ac:dyDescent="0.2">
      <c r="C8" s="77" t="s">
        <v>157</v>
      </c>
      <c r="D8" s="62">
        <v>0.19552197433134702</v>
      </c>
      <c r="E8" s="62">
        <v>6.6754889257848476E-2</v>
      </c>
      <c r="F8" s="62">
        <v>0.25145290739761583</v>
      </c>
      <c r="G8" s="62"/>
      <c r="H8" s="62">
        <v>0.10877882964708291</v>
      </c>
      <c r="I8" s="62">
        <v>6.3821225008198951E-2</v>
      </c>
      <c r="J8" s="30"/>
    </row>
    <row r="9" spans="1:20" ht="15" customHeight="1" x14ac:dyDescent="0.2">
      <c r="C9" s="77" t="s">
        <v>158</v>
      </c>
      <c r="D9" s="62">
        <v>0.20425630288300983</v>
      </c>
      <c r="E9" s="62">
        <v>3.3381486719808624E-2</v>
      </c>
      <c r="F9" s="62">
        <v>9.3203754602204564E-2</v>
      </c>
      <c r="G9" s="62"/>
      <c r="H9" s="62">
        <v>5.791109444743902E-2</v>
      </c>
      <c r="I9" s="62">
        <v>1.903539003296232E-2</v>
      </c>
      <c r="J9" s="30"/>
    </row>
    <row r="10" spans="1:20" ht="15" customHeight="1" x14ac:dyDescent="0.2">
      <c r="C10" s="41"/>
      <c r="D10" s="50"/>
      <c r="E10" s="50"/>
      <c r="F10" s="50"/>
      <c r="G10" s="50"/>
      <c r="H10" s="50"/>
      <c r="I10" s="50"/>
      <c r="J10" s="30"/>
    </row>
    <row r="11" spans="1:20" ht="15" customHeight="1" x14ac:dyDescent="0.2">
      <c r="C11" s="77"/>
      <c r="D11" s="77"/>
      <c r="E11" s="94"/>
      <c r="F11" s="94"/>
      <c r="G11" s="94"/>
      <c r="H11" s="94"/>
      <c r="I11" s="94"/>
      <c r="J11" s="30"/>
    </row>
    <row r="12" spans="1:20" ht="15" customHeight="1" x14ac:dyDescent="0.2">
      <c r="C12" s="30" t="s">
        <v>50</v>
      </c>
      <c r="D12" s="31">
        <v>93</v>
      </c>
      <c r="E12" s="94"/>
      <c r="F12" s="94"/>
      <c r="G12" s="94"/>
      <c r="H12" s="94"/>
      <c r="I12" s="94"/>
    </row>
    <row r="13" spans="1:20" ht="15" customHeight="1" x14ac:dyDescent="0.2">
      <c r="C13" s="77"/>
      <c r="D13" s="77"/>
      <c r="E13" s="94"/>
      <c r="F13" s="94"/>
      <c r="G13" s="94"/>
      <c r="H13" s="94"/>
      <c r="I13" s="94"/>
    </row>
    <row r="14" spans="1:20" ht="15" customHeight="1" x14ac:dyDescent="0.2">
      <c r="C14" s="77"/>
      <c r="D14" s="77"/>
      <c r="E14" s="94"/>
      <c r="F14" s="94"/>
      <c r="G14" s="94"/>
      <c r="H14" s="94"/>
      <c r="I14" s="94"/>
    </row>
    <row r="15" spans="1:20" ht="15" customHeight="1" x14ac:dyDescent="0.2">
      <c r="C15" s="77"/>
      <c r="D15" s="77"/>
      <c r="E15" s="94"/>
      <c r="F15" s="94"/>
      <c r="G15" s="94"/>
      <c r="H15" s="94"/>
      <c r="I15" s="94"/>
    </row>
    <row r="16" spans="1:20" ht="15" customHeight="1" x14ac:dyDescent="0.2">
      <c r="C16" s="77"/>
      <c r="D16" s="77"/>
      <c r="E16" s="94"/>
      <c r="F16" s="94"/>
      <c r="G16" s="94"/>
      <c r="H16" s="94"/>
      <c r="I16" s="94"/>
    </row>
    <row r="17" spans="1:9" ht="15" customHeight="1" x14ac:dyDescent="0.2">
      <c r="C17" s="77"/>
      <c r="D17" s="77"/>
      <c r="E17" s="94"/>
      <c r="F17" s="94"/>
      <c r="G17" s="94"/>
      <c r="H17" s="94"/>
      <c r="I17" s="94"/>
    </row>
    <row r="18" spans="1:9" ht="15" customHeight="1" x14ac:dyDescent="0.2">
      <c r="A18" s="30"/>
      <c r="B18" s="30"/>
      <c r="C18" s="77"/>
      <c r="D18" s="77"/>
      <c r="E18" s="94"/>
      <c r="F18" s="94"/>
      <c r="G18" s="94"/>
      <c r="H18" s="94"/>
      <c r="I18" s="94"/>
    </row>
    <row r="19" spans="1:9" ht="15" customHeight="1" x14ac:dyDescent="0.2">
      <c r="C19" s="77"/>
      <c r="D19" s="77"/>
      <c r="E19" s="94"/>
      <c r="F19" s="94"/>
      <c r="G19" s="94"/>
      <c r="H19" s="94"/>
      <c r="I19" s="94"/>
    </row>
    <row r="20" spans="1:9" ht="15" customHeight="1" x14ac:dyDescent="0.2">
      <c r="A20" s="44"/>
      <c r="B20" s="44"/>
      <c r="C20" s="77"/>
      <c r="D20" s="77"/>
      <c r="E20" s="94"/>
      <c r="F20" s="94"/>
      <c r="G20" s="94"/>
      <c r="H20" s="94"/>
      <c r="I20" s="94"/>
    </row>
    <row r="21" spans="1:9" ht="15" customHeight="1" x14ac:dyDescent="0.2">
      <c r="A21" s="44"/>
      <c r="C21" s="77"/>
      <c r="D21" s="77"/>
      <c r="E21" s="94"/>
      <c r="F21" s="94"/>
      <c r="G21" s="94"/>
      <c r="H21" s="94"/>
      <c r="I21" s="94"/>
    </row>
    <row r="22" spans="1:9" ht="15" customHeight="1" x14ac:dyDescent="0.2">
      <c r="A22" s="44"/>
      <c r="C22" s="77"/>
      <c r="D22" s="77"/>
      <c r="E22" s="94"/>
      <c r="F22" s="94"/>
      <c r="G22" s="94"/>
      <c r="H22" s="94"/>
      <c r="I22" s="94"/>
    </row>
    <row r="23" spans="1:9" ht="15" customHeight="1" x14ac:dyDescent="0.2">
      <c r="A23" s="44"/>
      <c r="C23" s="77"/>
      <c r="D23" s="77"/>
      <c r="E23" s="94"/>
      <c r="F23" s="94"/>
      <c r="G23" s="94"/>
      <c r="H23" s="94"/>
      <c r="I23" s="94"/>
    </row>
    <row r="25" spans="1:9" x14ac:dyDescent="0.2">
      <c r="C25" s="32"/>
      <c r="D25" s="43"/>
      <c r="E25" s="43"/>
      <c r="F25" s="43"/>
      <c r="G25" s="43"/>
      <c r="H25" s="43"/>
      <c r="I25" s="43"/>
    </row>
    <row r="26" spans="1:9" x14ac:dyDescent="0.2">
      <c r="C26" s="32"/>
      <c r="D26" s="43"/>
      <c r="E26" s="43"/>
      <c r="F26" s="43"/>
      <c r="G26" s="43"/>
      <c r="H26" s="43"/>
      <c r="I26" s="43"/>
    </row>
    <row r="27" spans="1:9" x14ac:dyDescent="0.2">
      <c r="C27" s="32"/>
      <c r="D27" s="43"/>
      <c r="E27" s="43"/>
      <c r="F27" s="43"/>
      <c r="G27" s="43"/>
      <c r="H27" s="43"/>
      <c r="I27" s="43"/>
    </row>
    <row r="28" spans="1:9" x14ac:dyDescent="0.2">
      <c r="E28" s="43"/>
      <c r="F28" s="43"/>
      <c r="G28" s="43"/>
      <c r="H28" s="43"/>
      <c r="I28" s="43"/>
    </row>
    <row r="29" spans="1:9" x14ac:dyDescent="0.2">
      <c r="C29" s="32"/>
      <c r="D29" s="32"/>
      <c r="E29" s="43"/>
      <c r="F29" s="43"/>
      <c r="G29" s="43"/>
      <c r="H29" s="43"/>
      <c r="I29" s="43"/>
    </row>
    <row r="30" spans="1:9" x14ac:dyDescent="0.2">
      <c r="C30" s="43"/>
      <c r="D30" s="32"/>
      <c r="E30" s="43"/>
      <c r="F30" s="43"/>
      <c r="G30" s="43"/>
      <c r="H30" s="43"/>
      <c r="I30" s="43"/>
    </row>
    <row r="31" spans="1:9" x14ac:dyDescent="0.2">
      <c r="C31" s="32"/>
      <c r="D31" s="43"/>
      <c r="E31" s="43"/>
      <c r="F31" s="43"/>
      <c r="G31" s="43"/>
      <c r="H31" s="43"/>
      <c r="I31" s="43"/>
    </row>
    <row r="32" spans="1:9" x14ac:dyDescent="0.2">
      <c r="C32" s="32"/>
      <c r="D32" s="43"/>
      <c r="E32" s="43"/>
      <c r="F32" s="43"/>
      <c r="G32" s="43"/>
      <c r="H32" s="43"/>
      <c r="I32" s="43"/>
    </row>
    <row r="33" spans="3:9" x14ac:dyDescent="0.2">
      <c r="C33" s="32"/>
      <c r="D33" s="43"/>
      <c r="E33" s="43"/>
      <c r="F33" s="43"/>
      <c r="G33" s="43"/>
      <c r="H33" s="43"/>
      <c r="I33" s="43"/>
    </row>
    <row r="34" spans="3:9" x14ac:dyDescent="0.2">
      <c r="C34" s="32"/>
      <c r="D34" s="43"/>
      <c r="E34" s="43"/>
      <c r="F34" s="43"/>
      <c r="G34" s="43"/>
      <c r="H34" s="43"/>
      <c r="I34" s="43"/>
    </row>
    <row r="35" spans="3:9" x14ac:dyDescent="0.2">
      <c r="C35" s="32"/>
      <c r="D35" s="43"/>
      <c r="E35" s="43"/>
      <c r="F35" s="43"/>
      <c r="G35" s="43"/>
      <c r="H35" s="43"/>
      <c r="I35" s="43"/>
    </row>
    <row r="36" spans="3:9" x14ac:dyDescent="0.2">
      <c r="C36" s="32"/>
      <c r="D36" s="43"/>
      <c r="E36" s="43"/>
      <c r="F36" s="43"/>
      <c r="G36" s="43"/>
      <c r="H36" s="43"/>
      <c r="I36" s="43"/>
    </row>
    <row r="37" spans="3:9" x14ac:dyDescent="0.2">
      <c r="C37" s="32"/>
      <c r="D37" s="43"/>
      <c r="E37" s="43"/>
      <c r="F37" s="43"/>
      <c r="G37" s="43"/>
      <c r="H37" s="43"/>
      <c r="I37" s="43"/>
    </row>
    <row r="38" spans="3:9" x14ac:dyDescent="0.2">
      <c r="C38" s="32"/>
      <c r="D38" s="43"/>
      <c r="E38" s="43"/>
      <c r="F38" s="43"/>
      <c r="G38" s="43"/>
      <c r="H38" s="43"/>
      <c r="I38" s="43"/>
    </row>
    <row r="39" spans="3:9" x14ac:dyDescent="0.2">
      <c r="C39" s="32"/>
      <c r="D39" s="43"/>
      <c r="E39" s="43"/>
      <c r="F39" s="43"/>
      <c r="G39" s="43"/>
      <c r="H39" s="43"/>
      <c r="I39" s="43"/>
    </row>
    <row r="40" spans="3:9" x14ac:dyDescent="0.2">
      <c r="C40" s="32"/>
      <c r="D40" s="43"/>
      <c r="E40" s="43"/>
      <c r="F40" s="43"/>
      <c r="G40" s="43"/>
      <c r="H40" s="43"/>
      <c r="I40" s="43"/>
    </row>
    <row r="41" spans="3:9" x14ac:dyDescent="0.2">
      <c r="C41" s="32"/>
      <c r="D41" s="43"/>
      <c r="E41" s="43"/>
      <c r="F41" s="43"/>
      <c r="G41" s="43"/>
      <c r="H41" s="43"/>
      <c r="I41" s="43"/>
    </row>
    <row r="42" spans="3:9" x14ac:dyDescent="0.2">
      <c r="C42" s="32"/>
      <c r="D42" s="43"/>
      <c r="E42" s="43"/>
      <c r="F42" s="43"/>
      <c r="G42" s="43"/>
      <c r="H42" s="43"/>
      <c r="I42" s="43"/>
    </row>
    <row r="43" spans="3:9" x14ac:dyDescent="0.2">
      <c r="C43" s="32"/>
      <c r="D43" s="43"/>
      <c r="E43" s="43"/>
      <c r="F43" s="43"/>
      <c r="G43" s="43"/>
      <c r="H43" s="43"/>
      <c r="I43" s="43"/>
    </row>
    <row r="44" spans="3:9" x14ac:dyDescent="0.2">
      <c r="C44" s="32"/>
      <c r="D44" s="43"/>
      <c r="E44" s="43"/>
      <c r="F44" s="43"/>
      <c r="G44" s="43"/>
      <c r="H44" s="43"/>
      <c r="I44" s="43"/>
    </row>
    <row r="45" spans="3:9" x14ac:dyDescent="0.2">
      <c r="C45" s="25" t="s">
        <v>842</v>
      </c>
      <c r="D45" s="43"/>
      <c r="E45" s="43"/>
      <c r="F45" s="43"/>
      <c r="G45" s="43"/>
      <c r="H45" s="43"/>
      <c r="I45" s="43"/>
    </row>
    <row r="46" spans="3:9" x14ac:dyDescent="0.2">
      <c r="C46" s="32"/>
      <c r="D46" s="43"/>
      <c r="E46" s="43"/>
      <c r="F46" s="43"/>
      <c r="G46" s="43"/>
      <c r="H46" s="43"/>
      <c r="I46" s="43"/>
    </row>
    <row r="47" spans="3:9" x14ac:dyDescent="0.2">
      <c r="C47" s="32"/>
      <c r="D47" s="43"/>
      <c r="E47" s="43"/>
      <c r="F47" s="43"/>
      <c r="G47" s="43"/>
      <c r="H47" s="43"/>
      <c r="I47" s="43"/>
    </row>
    <row r="48" spans="3:9" x14ac:dyDescent="0.2">
      <c r="C48" s="32"/>
      <c r="D48" s="43"/>
      <c r="E48" s="43"/>
      <c r="F48" s="43"/>
      <c r="G48" s="43"/>
      <c r="H48" s="43"/>
      <c r="I48" s="43"/>
    </row>
    <row r="49" spans="3:9" x14ac:dyDescent="0.2">
      <c r="C49" s="32"/>
      <c r="D49" s="43"/>
      <c r="E49" s="43"/>
      <c r="F49" s="43"/>
      <c r="G49" s="43"/>
      <c r="H49" s="43"/>
      <c r="I49" s="43"/>
    </row>
    <row r="50" spans="3:9" x14ac:dyDescent="0.2">
      <c r="C50" s="32"/>
      <c r="D50" s="43"/>
      <c r="E50" s="43"/>
      <c r="F50" s="43"/>
      <c r="G50" s="43"/>
      <c r="H50" s="43"/>
      <c r="I50" s="43"/>
    </row>
    <row r="51" spans="3:9" x14ac:dyDescent="0.2">
      <c r="C51" s="32"/>
      <c r="D51" s="43"/>
      <c r="E51" s="43"/>
      <c r="F51" s="43"/>
      <c r="G51" s="43"/>
      <c r="H51" s="43"/>
      <c r="I51" s="43"/>
    </row>
    <row r="52" spans="3:9" x14ac:dyDescent="0.2">
      <c r="C52" s="32"/>
      <c r="D52" s="43"/>
      <c r="E52" s="43"/>
      <c r="F52" s="43"/>
      <c r="G52" s="43"/>
      <c r="H52" s="43"/>
      <c r="I52" s="43"/>
    </row>
    <row r="53" spans="3:9" x14ac:dyDescent="0.2">
      <c r="C53" s="32"/>
      <c r="D53" s="43"/>
      <c r="E53" s="43"/>
      <c r="F53" s="43"/>
      <c r="G53" s="43"/>
      <c r="H53" s="43"/>
      <c r="I53" s="43"/>
    </row>
    <row r="54" spans="3:9" x14ac:dyDescent="0.2">
      <c r="C54" s="32"/>
      <c r="D54" s="43"/>
      <c r="E54" s="43"/>
      <c r="F54" s="43"/>
      <c r="G54" s="43"/>
      <c r="H54" s="43"/>
      <c r="I54" s="43"/>
    </row>
    <row r="55" spans="3:9" x14ac:dyDescent="0.2">
      <c r="C55" s="32"/>
      <c r="D55" s="43"/>
      <c r="E55" s="43"/>
      <c r="F55" s="43"/>
      <c r="G55" s="43"/>
      <c r="H55" s="43"/>
      <c r="I55" s="43"/>
    </row>
    <row r="56" spans="3:9" x14ac:dyDescent="0.2">
      <c r="C56" s="32"/>
      <c r="D56" s="43"/>
      <c r="E56" s="43"/>
      <c r="F56" s="43"/>
      <c r="G56" s="43"/>
      <c r="H56" s="43"/>
      <c r="I56" s="43"/>
    </row>
    <row r="57" spans="3:9" x14ac:dyDescent="0.2">
      <c r="C57" s="32"/>
      <c r="D57" s="43"/>
      <c r="E57" s="43"/>
      <c r="F57" s="43"/>
      <c r="G57" s="43"/>
      <c r="H57" s="43"/>
      <c r="I57" s="43"/>
    </row>
    <row r="58" spans="3:9" x14ac:dyDescent="0.2">
      <c r="C58" s="32"/>
      <c r="D58" s="43"/>
      <c r="E58" s="43"/>
      <c r="F58" s="43"/>
      <c r="G58" s="43"/>
      <c r="H58" s="43"/>
      <c r="I58" s="43"/>
    </row>
    <row r="59" spans="3:9" x14ac:dyDescent="0.2">
      <c r="C59" s="32"/>
      <c r="D59" s="43"/>
      <c r="E59" s="43"/>
      <c r="F59" s="43"/>
      <c r="G59" s="43"/>
      <c r="H59" s="43"/>
      <c r="I59" s="43"/>
    </row>
    <row r="60" spans="3:9" x14ac:dyDescent="0.2">
      <c r="C60" s="32"/>
      <c r="D60" s="43"/>
      <c r="E60" s="43"/>
      <c r="F60" s="43"/>
      <c r="G60" s="43"/>
      <c r="H60" s="43"/>
      <c r="I60" s="43"/>
    </row>
    <row r="61" spans="3:9" x14ac:dyDescent="0.2">
      <c r="C61" s="32"/>
      <c r="D61" s="43"/>
      <c r="E61" s="43"/>
      <c r="F61" s="43"/>
      <c r="G61" s="43"/>
      <c r="H61" s="43"/>
      <c r="I61" s="43"/>
    </row>
    <row r="62" spans="3:9" x14ac:dyDescent="0.2">
      <c r="C62" s="32"/>
      <c r="D62" s="43"/>
      <c r="E62" s="43"/>
      <c r="F62" s="43"/>
      <c r="G62" s="43"/>
      <c r="H62" s="43"/>
      <c r="I62" s="43"/>
    </row>
    <row r="79" spans="18:20" x14ac:dyDescent="0.2">
      <c r="R79" s="43"/>
      <c r="S79" s="43"/>
      <c r="T79" s="43"/>
    </row>
  </sheetData>
  <mergeCells count="2">
    <mergeCell ref="D5:F5"/>
    <mergeCell ref="H5:I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1:C6"/>
  <sheetViews>
    <sheetView showGridLines="0" zoomScale="70" zoomScaleNormal="70" zoomScalePageLayoutView="90" workbookViewId="0"/>
  </sheetViews>
  <sheetFormatPr defaultColWidth="8.5703125" defaultRowHeight="15" customHeight="1" x14ac:dyDescent="0.2"/>
  <cols>
    <col min="1" max="1" width="8.85546875" customWidth="1"/>
    <col min="2" max="2" width="23.42578125" customWidth="1"/>
    <col min="3" max="3" width="12.85546875" style="14" customWidth="1"/>
    <col min="4" max="6" width="8.85546875" customWidth="1"/>
  </cols>
  <sheetData>
    <row r="1" spans="2:3" s="1" customFormat="1" ht="23.25" x14ac:dyDescent="0.2">
      <c r="B1" s="2" t="str">
        <f ca="1">MID(CELL("filename",A1),FIND("]",CELL("filename",A1))+ 1,255)</f>
        <v>Frontpage</v>
      </c>
      <c r="C1" s="12" t="s">
        <v>16</v>
      </c>
    </row>
    <row r="3" spans="2:3" ht="15" customHeight="1" x14ac:dyDescent="0.2">
      <c r="C3"/>
    </row>
    <row r="5" spans="2:3" ht="15" customHeight="1" x14ac:dyDescent="0.2">
      <c r="B5" s="3" t="s">
        <v>17</v>
      </c>
      <c r="C5" s="18" t="s">
        <v>18</v>
      </c>
    </row>
    <row r="6" spans="2:3" ht="15" customHeight="1" x14ac:dyDescent="0.2">
      <c r="B6" s="3" t="s">
        <v>19</v>
      </c>
      <c r="C6" s="13">
        <f ca="1">TODAY()</f>
        <v>44684</v>
      </c>
    </row>
  </sheetData>
  <dataValidations count="1">
    <dataValidation type="list" allowBlank="1" showInputMessage="1" showErrorMessage="1" sqref="C5" xr:uid="{C6715006-F1B2-459F-A6FC-7500F29FDE46}">
      <formula1>#REF!</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70BD0-E109-4E26-B705-3189DC15152D}">
  <sheetPr codeName="Sheet31">
    <tabColor rgb="FFECA154"/>
  </sheetPr>
  <dimension ref="A1:O52"/>
  <sheetViews>
    <sheetView showGridLines="0" zoomScale="70" zoomScaleNormal="70" workbookViewId="0">
      <selection activeCell="F9" sqref="F9"/>
    </sheetView>
  </sheetViews>
  <sheetFormatPr defaultColWidth="8.5703125" defaultRowHeight="12.75" x14ac:dyDescent="0.2"/>
  <cols>
    <col min="1" max="2" width="6.5703125" style="42" customWidth="1"/>
    <col min="3" max="3" width="35.140625" style="32" customWidth="1"/>
    <col min="4" max="7" width="15.85546875" style="43" customWidth="1"/>
    <col min="8" max="8" width="17.85546875" style="32" customWidth="1"/>
    <col min="9" max="9" width="22.5703125" style="32" bestFit="1" customWidth="1"/>
    <col min="10" max="10" width="5.85546875" style="32" customWidth="1"/>
    <col min="11" max="16384" width="8.5703125" style="32"/>
  </cols>
  <sheetData>
    <row r="1" spans="1:15" s="29" customFormat="1" ht="20.25" x14ac:dyDescent="0.2">
      <c r="A1" s="26"/>
      <c r="B1" s="26"/>
      <c r="C1" s="27" t="s">
        <v>159</v>
      </c>
      <c r="D1" s="27" t="s">
        <v>160</v>
      </c>
      <c r="E1" s="28"/>
      <c r="F1" s="28"/>
      <c r="G1" s="28"/>
    </row>
    <row r="2" spans="1:15" s="30" customFormat="1" ht="12.75" customHeight="1" x14ac:dyDescent="0.2">
      <c r="G2" s="31"/>
      <c r="I2" s="32"/>
      <c r="J2" s="32"/>
      <c r="K2" s="32"/>
      <c r="L2" s="32"/>
      <c r="M2" s="32"/>
      <c r="N2" s="32"/>
      <c r="O2" s="32"/>
    </row>
    <row r="3" spans="1:15" s="30" customFormat="1" ht="12.75" customHeight="1" x14ac:dyDescent="0.2">
      <c r="D3" s="31"/>
      <c r="E3" s="31"/>
      <c r="F3" s="31"/>
      <c r="H3" s="32"/>
      <c r="I3" s="32"/>
      <c r="K3" s="32"/>
      <c r="L3" s="32"/>
      <c r="M3" s="32"/>
      <c r="N3" s="32"/>
      <c r="O3" s="32"/>
    </row>
    <row r="4" spans="1:15" s="30" customFormat="1" ht="12.75" customHeight="1" x14ac:dyDescent="0.2">
      <c r="I4" s="32"/>
      <c r="J4" s="32"/>
      <c r="K4" s="32"/>
      <c r="L4" s="32"/>
      <c r="M4" s="32"/>
      <c r="N4" s="32"/>
      <c r="O4" s="32"/>
    </row>
    <row r="5" spans="1:15" s="30" customFormat="1" ht="12.75" customHeight="1" x14ac:dyDescent="0.2">
      <c r="C5" s="89"/>
      <c r="D5" s="95"/>
      <c r="E5" s="95"/>
      <c r="F5" s="95"/>
      <c r="H5" s="32"/>
      <c r="I5" s="32"/>
      <c r="J5" s="32"/>
    </row>
    <row r="6" spans="1:15" s="30" customFormat="1" x14ac:dyDescent="0.2">
      <c r="C6" s="36"/>
      <c r="D6" s="36" t="s">
        <v>156</v>
      </c>
      <c r="E6" s="36" t="s">
        <v>161</v>
      </c>
      <c r="F6" s="36" t="s">
        <v>158</v>
      </c>
      <c r="H6" s="32"/>
      <c r="I6" s="32"/>
      <c r="J6" s="32"/>
    </row>
    <row r="7" spans="1:15" s="30" customFormat="1" x14ac:dyDescent="0.2">
      <c r="C7" s="32" t="s">
        <v>162</v>
      </c>
      <c r="D7" s="48">
        <v>0.96472278191462746</v>
      </c>
      <c r="E7" s="48">
        <v>3.5277218085372722E-2</v>
      </c>
      <c r="F7" s="48">
        <v>0</v>
      </c>
      <c r="H7" s="32"/>
      <c r="I7" s="32"/>
      <c r="J7" s="32"/>
    </row>
    <row r="8" spans="1:15" s="30" customFormat="1" x14ac:dyDescent="0.2">
      <c r="C8" s="32" t="s">
        <v>164</v>
      </c>
      <c r="D8" s="48">
        <v>0.91202847500566764</v>
      </c>
      <c r="E8" s="48">
        <v>5.1128304800283547E-2</v>
      </c>
      <c r="F8" s="48">
        <v>3.684322019404862E-2</v>
      </c>
      <c r="H8" s="32"/>
      <c r="I8" s="32"/>
      <c r="J8" s="32"/>
    </row>
    <row r="9" spans="1:15" s="30" customFormat="1" x14ac:dyDescent="0.2">
      <c r="C9" s="32" t="s">
        <v>165</v>
      </c>
      <c r="D9" s="48">
        <v>0.83025997692480935</v>
      </c>
      <c r="E9" s="48">
        <v>9.3944626764696365E-2</v>
      </c>
      <c r="F9" s="48">
        <v>7.5795396310494326E-2</v>
      </c>
      <c r="H9" s="32"/>
      <c r="I9" s="32"/>
      <c r="J9" s="32"/>
    </row>
    <row r="10" spans="1:15" s="30" customFormat="1" x14ac:dyDescent="0.2">
      <c r="C10" s="32" t="s">
        <v>166</v>
      </c>
      <c r="D10" s="48">
        <v>0.77199182742700589</v>
      </c>
      <c r="E10" s="48">
        <v>0.16109182203758474</v>
      </c>
      <c r="F10" s="48">
        <v>6.69163505354093E-2</v>
      </c>
      <c r="H10" s="32"/>
      <c r="I10" s="32"/>
      <c r="J10" s="32"/>
    </row>
    <row r="11" spans="1:15" s="30" customFormat="1" x14ac:dyDescent="0.2">
      <c r="C11" s="32" t="s">
        <v>167</v>
      </c>
      <c r="D11" s="48">
        <v>0.57396285994013507</v>
      </c>
      <c r="E11" s="48">
        <v>0.33810522831757756</v>
      </c>
      <c r="F11" s="48">
        <v>8.7931911742287525E-2</v>
      </c>
      <c r="H11" s="32"/>
      <c r="I11" s="32"/>
      <c r="J11" s="32"/>
    </row>
    <row r="12" spans="1:15" s="30" customFormat="1" x14ac:dyDescent="0.2">
      <c r="C12" s="32" t="s">
        <v>168</v>
      </c>
      <c r="D12" s="171">
        <v>0.44656342820866213</v>
      </c>
      <c r="E12" s="171">
        <v>0.39110207058397672</v>
      </c>
      <c r="F12" s="171">
        <v>0.16233450120736109</v>
      </c>
      <c r="H12" s="32"/>
      <c r="I12" s="32"/>
      <c r="J12" s="32"/>
    </row>
    <row r="13" spans="1:15" x14ac:dyDescent="0.2">
      <c r="A13" s="44"/>
      <c r="C13" s="97" t="s">
        <v>169</v>
      </c>
      <c r="D13" s="105">
        <v>0.83</v>
      </c>
      <c r="E13" s="105">
        <v>0.11</v>
      </c>
      <c r="F13" s="105">
        <v>0.06</v>
      </c>
      <c r="G13" s="30"/>
    </row>
    <row r="14" spans="1:15" x14ac:dyDescent="0.2">
      <c r="A14" s="44"/>
      <c r="G14" s="30"/>
    </row>
    <row r="15" spans="1:15" x14ac:dyDescent="0.2">
      <c r="C15" s="30" t="s">
        <v>50</v>
      </c>
      <c r="D15" s="31">
        <v>92</v>
      </c>
      <c r="H15" s="30"/>
    </row>
    <row r="52" spans="3:3" x14ac:dyDescent="0.2">
      <c r="C52" s="25" t="s">
        <v>842</v>
      </c>
    </row>
  </sheetData>
  <conditionalFormatting sqref="D7:F12">
    <cfRule type="cellIs" dxfId="139" priority="6" operator="equal">
      <formula>0</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58621-7F52-424B-AC37-90796F9A1069}">
  <sheetPr codeName="Sheet32">
    <tabColor rgb="FFECA154"/>
  </sheetPr>
  <dimension ref="A1:M69"/>
  <sheetViews>
    <sheetView showGridLines="0" zoomScale="70" zoomScaleNormal="70" workbookViewId="0">
      <selection activeCell="O25" sqref="O25"/>
    </sheetView>
  </sheetViews>
  <sheetFormatPr defaultColWidth="8.5703125" defaultRowHeight="12.75" x14ac:dyDescent="0.2"/>
  <cols>
    <col min="1" max="1" width="13.42578125" style="91" customWidth="1"/>
    <col min="2" max="2" width="20.85546875" style="42" customWidth="1"/>
    <col min="3" max="3" width="26.140625" style="32" bestFit="1" customWidth="1"/>
    <col min="4" max="13" width="15.85546875" style="43" customWidth="1"/>
    <col min="14" max="14" width="8.5703125" style="32"/>
    <col min="15" max="15" width="23.85546875" style="32" bestFit="1" customWidth="1"/>
    <col min="16" max="24" width="15.85546875" style="32" customWidth="1"/>
    <col min="25" max="16384" width="8.5703125" style="32"/>
  </cols>
  <sheetData>
    <row r="1" spans="1:13" s="29" customFormat="1" ht="20.25" x14ac:dyDescent="0.2">
      <c r="A1" s="87"/>
      <c r="B1" s="26"/>
      <c r="C1" s="27" t="s">
        <v>170</v>
      </c>
      <c r="D1" s="27" t="s">
        <v>171</v>
      </c>
      <c r="E1" s="28"/>
      <c r="F1" s="28"/>
      <c r="G1" s="28"/>
      <c r="H1" s="28"/>
      <c r="I1" s="28"/>
      <c r="J1" s="28"/>
      <c r="K1" s="28"/>
      <c r="L1" s="28"/>
      <c r="M1" s="28"/>
    </row>
    <row r="2" spans="1:13" s="30" customFormat="1" ht="12.75" customHeight="1" x14ac:dyDescent="0.2">
      <c r="A2" s="98"/>
      <c r="B2" s="99"/>
      <c r="D2" s="31"/>
      <c r="E2" s="31"/>
      <c r="F2" s="31"/>
      <c r="G2" s="31"/>
      <c r="H2" s="31"/>
      <c r="I2" s="31"/>
      <c r="J2" s="31"/>
      <c r="K2" s="31"/>
      <c r="L2" s="31"/>
      <c r="M2" s="31"/>
    </row>
    <row r="3" spans="1:13" s="30" customFormat="1" ht="12.75" customHeight="1" x14ac:dyDescent="0.2">
      <c r="A3" s="98"/>
      <c r="B3" s="99"/>
      <c r="D3" s="31"/>
      <c r="E3" s="31"/>
      <c r="F3" s="31"/>
      <c r="G3" s="31"/>
      <c r="H3" s="31"/>
      <c r="I3" s="31"/>
      <c r="J3" s="31"/>
      <c r="K3" s="31"/>
      <c r="L3" s="31"/>
      <c r="M3" s="31"/>
    </row>
    <row r="4" spans="1:13" s="30" customFormat="1" ht="12.75" customHeight="1" x14ac:dyDescent="0.2">
      <c r="A4" s="98"/>
      <c r="B4" s="99"/>
      <c r="C4" s="100"/>
      <c r="D4" s="101"/>
      <c r="E4" s="101"/>
      <c r="F4" s="101"/>
      <c r="G4" s="101"/>
      <c r="H4" s="31"/>
      <c r="I4" s="31"/>
      <c r="J4" s="31"/>
      <c r="K4" s="31"/>
      <c r="L4" s="31"/>
      <c r="M4" s="31"/>
    </row>
    <row r="5" spans="1:13" s="30" customFormat="1" ht="12.75" customHeight="1" x14ac:dyDescent="0.2">
      <c r="A5" s="98"/>
      <c r="B5" s="99"/>
      <c r="C5" s="81" t="s">
        <v>172</v>
      </c>
      <c r="D5" s="81" t="s">
        <v>173</v>
      </c>
      <c r="E5" s="81" t="s">
        <v>156</v>
      </c>
      <c r="F5" s="81" t="s">
        <v>157</v>
      </c>
      <c r="G5" s="81" t="s">
        <v>158</v>
      </c>
      <c r="H5" s="31"/>
      <c r="I5" s="31"/>
      <c r="J5" s="31"/>
      <c r="K5" s="31"/>
      <c r="L5" s="31"/>
      <c r="M5" s="31"/>
    </row>
    <row r="6" spans="1:13" s="99" customFormat="1" x14ac:dyDescent="0.2">
      <c r="A6" s="98"/>
      <c r="B6" s="213" t="s">
        <v>34</v>
      </c>
      <c r="C6" s="215" t="s">
        <v>96</v>
      </c>
      <c r="D6" s="32" t="s">
        <v>96</v>
      </c>
      <c r="E6" s="62">
        <v>0.67378755329988127</v>
      </c>
      <c r="F6" s="62">
        <v>0.13879022323601031</v>
      </c>
      <c r="G6" s="62">
        <v>0.18742222346410828</v>
      </c>
      <c r="H6" s="31"/>
      <c r="I6" s="31"/>
      <c r="J6" s="31"/>
      <c r="K6" s="31"/>
      <c r="L6" s="31"/>
      <c r="M6" s="31"/>
    </row>
    <row r="7" spans="1:13" s="30" customFormat="1" x14ac:dyDescent="0.2">
      <c r="A7" s="91"/>
      <c r="B7" s="213"/>
      <c r="C7" s="216"/>
      <c r="D7" s="32" t="s">
        <v>97</v>
      </c>
      <c r="E7" s="62">
        <v>0.31413665663386275</v>
      </c>
      <c r="F7" s="62">
        <v>0.23204560121358042</v>
      </c>
      <c r="G7" s="62">
        <v>0.45381774215255682</v>
      </c>
      <c r="H7" s="31"/>
      <c r="I7" s="31"/>
      <c r="J7" s="31"/>
      <c r="K7" s="31"/>
      <c r="L7" s="31"/>
      <c r="M7" s="31"/>
    </row>
    <row r="8" spans="1:13" s="30" customFormat="1" x14ac:dyDescent="0.2">
      <c r="A8" s="91"/>
      <c r="B8" s="213"/>
      <c r="C8" s="216"/>
      <c r="D8" s="32" t="s">
        <v>149</v>
      </c>
      <c r="E8" s="62">
        <v>0.46847773888056726</v>
      </c>
      <c r="F8" s="62">
        <v>0.27758647128480607</v>
      </c>
      <c r="G8" s="62">
        <v>0.25393578983462678</v>
      </c>
      <c r="H8" s="31"/>
      <c r="I8" s="31"/>
      <c r="J8" s="31"/>
      <c r="K8" s="31"/>
      <c r="L8" s="31"/>
      <c r="M8" s="31"/>
    </row>
    <row r="9" spans="1:13" s="30" customFormat="1" x14ac:dyDescent="0.2">
      <c r="A9" s="91"/>
      <c r="B9" s="213"/>
      <c r="C9" s="216"/>
      <c r="D9" s="32" t="s">
        <v>48</v>
      </c>
      <c r="E9" s="62">
        <v>0.51555371588260301</v>
      </c>
      <c r="F9" s="62">
        <v>0.32424289378144028</v>
      </c>
      <c r="G9" s="62">
        <v>0.16020339033595671</v>
      </c>
      <c r="H9" s="31"/>
      <c r="I9" s="31"/>
      <c r="J9" s="31"/>
      <c r="K9" s="31"/>
      <c r="L9" s="31"/>
      <c r="M9" s="31"/>
    </row>
    <row r="10" spans="1:13" s="30" customFormat="1" x14ac:dyDescent="0.2">
      <c r="A10" s="91"/>
      <c r="B10" s="213"/>
      <c r="C10" s="216"/>
      <c r="D10" s="32" t="s">
        <v>150</v>
      </c>
      <c r="E10" s="62" t="s">
        <v>45</v>
      </c>
      <c r="F10" s="62" t="s">
        <v>45</v>
      </c>
      <c r="G10" s="62" t="s">
        <v>45</v>
      </c>
      <c r="H10" s="31"/>
      <c r="I10" s="31"/>
      <c r="J10" s="31"/>
      <c r="K10" s="31"/>
      <c r="L10" s="31"/>
      <c r="M10" s="31"/>
    </row>
    <row r="11" spans="1:13" s="30" customFormat="1" x14ac:dyDescent="0.2">
      <c r="A11" s="91"/>
      <c r="B11" s="213"/>
      <c r="C11" s="217"/>
      <c r="D11" s="32" t="s">
        <v>151</v>
      </c>
      <c r="E11" s="62" t="s">
        <v>45</v>
      </c>
      <c r="F11" s="62" t="s">
        <v>45</v>
      </c>
      <c r="G11" s="62" t="s">
        <v>45</v>
      </c>
      <c r="H11" s="31"/>
      <c r="I11" s="31"/>
      <c r="J11" s="31"/>
      <c r="K11" s="31"/>
      <c r="L11" s="31"/>
      <c r="M11" s="31"/>
    </row>
    <row r="12" spans="1:13" s="30" customFormat="1" x14ac:dyDescent="0.2">
      <c r="A12" s="91"/>
      <c r="B12" s="213"/>
      <c r="C12" s="215" t="s">
        <v>97</v>
      </c>
      <c r="D12" s="32" t="s">
        <v>96</v>
      </c>
      <c r="E12" s="62">
        <v>0.87627366236463944</v>
      </c>
      <c r="F12" s="62">
        <v>0.10910840751755434</v>
      </c>
      <c r="G12" s="62">
        <v>1.4617930117806297E-2</v>
      </c>
      <c r="H12" s="31"/>
      <c r="I12" s="31"/>
      <c r="J12" s="31"/>
      <c r="K12" s="31"/>
      <c r="L12" s="31"/>
      <c r="M12" s="31"/>
    </row>
    <row r="13" spans="1:13" s="30" customFormat="1" x14ac:dyDescent="0.2">
      <c r="A13" s="91"/>
      <c r="B13" s="213"/>
      <c r="C13" s="216"/>
      <c r="D13" s="32" t="s">
        <v>97</v>
      </c>
      <c r="E13" s="62">
        <v>0.89533806174649022</v>
      </c>
      <c r="F13" s="62">
        <v>6.5713729870163454E-2</v>
      </c>
      <c r="G13" s="62">
        <v>3.8948208383346214E-2</v>
      </c>
      <c r="H13" s="31"/>
      <c r="I13" s="31"/>
      <c r="J13" s="31"/>
      <c r="K13" s="31"/>
      <c r="L13" s="31"/>
      <c r="M13" s="31"/>
    </row>
    <row r="14" spans="1:13" s="30" customFormat="1" x14ac:dyDescent="0.2">
      <c r="A14" s="91"/>
      <c r="B14" s="213"/>
      <c r="C14" s="216"/>
      <c r="D14" s="32" t="s">
        <v>149</v>
      </c>
      <c r="E14" s="62">
        <v>0.91046650141795349</v>
      </c>
      <c r="F14" s="62">
        <v>7.1205041941818037E-2</v>
      </c>
      <c r="G14" s="62">
        <v>1.8328456640228471E-2</v>
      </c>
      <c r="H14" s="31"/>
      <c r="I14" s="31"/>
      <c r="J14" s="31"/>
      <c r="K14" s="31"/>
      <c r="L14" s="31"/>
      <c r="M14" s="31"/>
    </row>
    <row r="15" spans="1:13" s="30" customFormat="1" x14ac:dyDescent="0.2">
      <c r="A15" s="91"/>
      <c r="B15" s="213"/>
      <c r="C15" s="216"/>
      <c r="D15" s="32" t="s">
        <v>48</v>
      </c>
      <c r="E15" s="62">
        <v>0.94686013441694594</v>
      </c>
      <c r="F15" s="62">
        <v>2.9647803007327875E-2</v>
      </c>
      <c r="G15" s="62">
        <v>2.3492062575726197E-2</v>
      </c>
      <c r="H15" s="31"/>
      <c r="I15" s="31"/>
      <c r="J15" s="31"/>
      <c r="K15" s="31"/>
      <c r="L15" s="31"/>
      <c r="M15" s="31"/>
    </row>
    <row r="16" spans="1:13" s="30" customFormat="1" x14ac:dyDescent="0.2">
      <c r="A16" s="91"/>
      <c r="B16" s="213"/>
      <c r="C16" s="216"/>
      <c r="D16" s="32" t="s">
        <v>150</v>
      </c>
      <c r="E16" s="62">
        <v>0.78719513888042858</v>
      </c>
      <c r="F16" s="62">
        <v>0</v>
      </c>
      <c r="G16" s="62">
        <v>0.21280486111957142</v>
      </c>
      <c r="H16" s="31"/>
      <c r="I16" s="31"/>
      <c r="J16" s="31"/>
      <c r="K16" s="31"/>
      <c r="L16" s="31"/>
      <c r="M16" s="31"/>
    </row>
    <row r="17" spans="1:13" s="30" customFormat="1" x14ac:dyDescent="0.2">
      <c r="A17" s="91"/>
      <c r="B17" s="213"/>
      <c r="C17" s="217"/>
      <c r="D17" s="32" t="s">
        <v>151</v>
      </c>
      <c r="E17" s="62" t="s">
        <v>45</v>
      </c>
      <c r="F17" s="62" t="s">
        <v>45</v>
      </c>
      <c r="G17" s="62" t="s">
        <v>45</v>
      </c>
      <c r="H17" s="31"/>
      <c r="I17" s="31"/>
      <c r="J17" s="31"/>
      <c r="K17" s="31"/>
      <c r="L17" s="31"/>
      <c r="M17" s="31"/>
    </row>
    <row r="18" spans="1:13" s="30" customFormat="1" x14ac:dyDescent="0.2">
      <c r="A18" s="91"/>
      <c r="B18" s="213"/>
      <c r="C18" s="215" t="s">
        <v>98</v>
      </c>
      <c r="D18" s="32" t="s">
        <v>96</v>
      </c>
      <c r="E18" s="62">
        <v>0.220348204570185</v>
      </c>
      <c r="F18" s="62">
        <v>0.54610990206746468</v>
      </c>
      <c r="G18" s="62">
        <v>0.23354189336235034</v>
      </c>
      <c r="H18" s="31"/>
      <c r="I18" s="31"/>
      <c r="J18" s="31"/>
      <c r="K18" s="31"/>
      <c r="L18" s="31"/>
      <c r="M18" s="31"/>
    </row>
    <row r="19" spans="1:13" s="30" customFormat="1" x14ac:dyDescent="0.2">
      <c r="A19" s="91"/>
      <c r="B19" s="213"/>
      <c r="C19" s="216"/>
      <c r="D19" s="32" t="s">
        <v>97</v>
      </c>
      <c r="E19" s="62">
        <v>0.60166570209633918</v>
      </c>
      <c r="F19" s="62">
        <v>0.26124882887826839</v>
      </c>
      <c r="G19" s="62">
        <v>0.13708546902539237</v>
      </c>
      <c r="H19" s="31"/>
      <c r="I19" s="31"/>
      <c r="J19" s="31"/>
      <c r="K19" s="31"/>
      <c r="L19" s="31"/>
      <c r="M19" s="31"/>
    </row>
    <row r="20" spans="1:13" s="30" customFormat="1" x14ac:dyDescent="0.2">
      <c r="A20" s="91"/>
      <c r="B20" s="213"/>
      <c r="C20" s="216"/>
      <c r="D20" s="32" t="s">
        <v>149</v>
      </c>
      <c r="E20" s="62">
        <v>0.65969044889226547</v>
      </c>
      <c r="F20" s="62">
        <v>0.26578915108922918</v>
      </c>
      <c r="G20" s="62">
        <v>7.452040001850524E-2</v>
      </c>
      <c r="H20" s="31"/>
      <c r="I20" s="31"/>
      <c r="J20" s="31"/>
      <c r="K20" s="31"/>
      <c r="L20" s="31"/>
      <c r="M20" s="31"/>
    </row>
    <row r="21" spans="1:13" s="30" customFormat="1" x14ac:dyDescent="0.2">
      <c r="A21" s="91"/>
      <c r="B21" s="213"/>
      <c r="C21" s="216"/>
      <c r="D21" s="32" t="s">
        <v>48</v>
      </c>
      <c r="E21" s="62">
        <v>0.80475488679575857</v>
      </c>
      <c r="F21" s="62">
        <v>0.14069185457258035</v>
      </c>
      <c r="G21" s="62">
        <v>5.4553258631660904E-2</v>
      </c>
      <c r="H21" s="31"/>
      <c r="I21" s="31"/>
      <c r="J21" s="31"/>
      <c r="K21" s="31"/>
      <c r="L21" s="31"/>
      <c r="M21" s="31"/>
    </row>
    <row r="22" spans="1:13" s="30" customFormat="1" x14ac:dyDescent="0.2">
      <c r="A22" s="88"/>
      <c r="B22" s="213"/>
      <c r="C22" s="216"/>
      <c r="D22" s="32" t="s">
        <v>150</v>
      </c>
      <c r="E22" s="62">
        <v>0.86824853011284642</v>
      </c>
      <c r="F22" s="62">
        <v>4.4344286360280906E-2</v>
      </c>
      <c r="G22" s="62">
        <v>8.7407183526872656E-2</v>
      </c>
      <c r="H22" s="31"/>
      <c r="I22" s="31"/>
      <c r="J22" s="31"/>
      <c r="K22" s="31"/>
      <c r="L22" s="31"/>
      <c r="M22" s="31"/>
    </row>
    <row r="23" spans="1:13" x14ac:dyDescent="0.2">
      <c r="A23" s="77"/>
      <c r="B23" s="214"/>
      <c r="C23" s="217"/>
      <c r="D23" s="32" t="s">
        <v>151</v>
      </c>
      <c r="E23" s="62" t="s">
        <v>45</v>
      </c>
      <c r="F23" s="62" t="s">
        <v>45</v>
      </c>
      <c r="G23" s="62" t="s">
        <v>45</v>
      </c>
      <c r="H23" s="31"/>
      <c r="I23" s="31"/>
      <c r="J23" s="31"/>
      <c r="K23" s="31"/>
      <c r="L23" s="31"/>
      <c r="M23" s="31"/>
    </row>
    <row r="24" spans="1:13" s="30" customFormat="1" x14ac:dyDescent="0.2">
      <c r="A24" s="88"/>
      <c r="B24" s="213" t="s">
        <v>35</v>
      </c>
      <c r="C24" s="215" t="s">
        <v>90</v>
      </c>
      <c r="D24" s="32" t="s">
        <v>96</v>
      </c>
      <c r="E24" s="62">
        <v>0.74709194051730465</v>
      </c>
      <c r="F24" s="62">
        <v>0.14075669861662743</v>
      </c>
      <c r="G24" s="62">
        <v>0.11215136086606785</v>
      </c>
      <c r="H24" s="31"/>
      <c r="I24" s="31"/>
      <c r="J24" s="31"/>
      <c r="K24" s="31"/>
      <c r="L24" s="31"/>
      <c r="M24" s="31"/>
    </row>
    <row r="25" spans="1:13" s="30" customFormat="1" x14ac:dyDescent="0.2">
      <c r="A25" s="88"/>
      <c r="B25" s="213"/>
      <c r="C25" s="216"/>
      <c r="D25" s="32" t="s">
        <v>97</v>
      </c>
      <c r="E25" s="62">
        <v>0.88664529416570326</v>
      </c>
      <c r="F25" s="62">
        <v>6.9562182957267515E-2</v>
      </c>
      <c r="G25" s="62">
        <v>4.37925228770292E-2</v>
      </c>
    </row>
    <row r="26" spans="1:13" s="30" customFormat="1" x14ac:dyDescent="0.2">
      <c r="A26" s="91"/>
      <c r="B26" s="213"/>
      <c r="C26" s="216"/>
      <c r="D26" s="32" t="s">
        <v>149</v>
      </c>
      <c r="E26" s="62">
        <v>0.76192649230139142</v>
      </c>
      <c r="F26" s="62">
        <v>0.18173118412718384</v>
      </c>
      <c r="G26" s="62">
        <v>5.6342323571424761E-2</v>
      </c>
    </row>
    <row r="27" spans="1:13" s="103" customFormat="1" ht="12.95" customHeight="1" x14ac:dyDescent="0.2">
      <c r="A27" s="102"/>
      <c r="B27" s="213"/>
      <c r="C27" s="216"/>
      <c r="D27" s="32" t="s">
        <v>48</v>
      </c>
      <c r="E27" s="62">
        <v>0.83497091321865136</v>
      </c>
      <c r="F27" s="62">
        <v>0.10691121540918798</v>
      </c>
      <c r="G27" s="62">
        <v>5.811787137216063E-2</v>
      </c>
    </row>
    <row r="28" spans="1:13" ht="12.95" customHeight="1" x14ac:dyDescent="0.2">
      <c r="B28" s="213"/>
      <c r="C28" s="216"/>
      <c r="D28" s="32" t="s">
        <v>150</v>
      </c>
      <c r="E28" s="62">
        <v>0.85906526768451275</v>
      </c>
      <c r="F28" s="62">
        <v>3.9320126202984897E-2</v>
      </c>
      <c r="G28" s="62">
        <v>0.10161460611250238</v>
      </c>
      <c r="H28" s="32"/>
      <c r="I28" s="32"/>
      <c r="J28" s="32"/>
      <c r="K28" s="32"/>
      <c r="L28" s="32"/>
      <c r="M28" s="32"/>
    </row>
    <row r="29" spans="1:13" ht="12.95" customHeight="1" x14ac:dyDescent="0.2">
      <c r="B29" s="213"/>
      <c r="C29" s="217"/>
      <c r="D29" s="32" t="s">
        <v>151</v>
      </c>
      <c r="E29" s="62" t="s">
        <v>45</v>
      </c>
      <c r="F29" s="62" t="s">
        <v>45</v>
      </c>
      <c r="G29" s="62" t="s">
        <v>45</v>
      </c>
      <c r="H29" s="32"/>
      <c r="I29" s="32"/>
      <c r="J29" s="32"/>
      <c r="K29" s="32"/>
      <c r="L29" s="32"/>
      <c r="M29" s="32"/>
    </row>
    <row r="30" spans="1:13" ht="12.95" customHeight="1" x14ac:dyDescent="0.2">
      <c r="B30" s="213"/>
      <c r="C30" s="215" t="s">
        <v>148</v>
      </c>
      <c r="D30" s="32" t="s">
        <v>96</v>
      </c>
      <c r="E30" s="62">
        <v>0.85524057632527117</v>
      </c>
      <c r="F30" s="62">
        <v>0.12171618161194649</v>
      </c>
      <c r="G30" s="62">
        <v>2.3043242062782351E-2</v>
      </c>
      <c r="H30" s="32"/>
      <c r="I30" s="32"/>
      <c r="J30" s="32"/>
      <c r="K30" s="32"/>
      <c r="L30" s="32"/>
      <c r="M30" s="32"/>
    </row>
    <row r="31" spans="1:13" ht="12.95" customHeight="1" x14ac:dyDescent="0.2">
      <c r="B31" s="213"/>
      <c r="C31" s="216"/>
      <c r="D31" s="32" t="s">
        <v>97</v>
      </c>
      <c r="E31" s="62">
        <v>0.95528071206475973</v>
      </c>
      <c r="F31" s="62">
        <v>3.2336339482337058E-2</v>
      </c>
      <c r="G31" s="62">
        <v>1.2382948452903261E-2</v>
      </c>
      <c r="H31" s="32"/>
      <c r="I31" s="32"/>
      <c r="J31" s="32"/>
      <c r="K31" s="32"/>
      <c r="L31" s="32"/>
      <c r="M31" s="32"/>
    </row>
    <row r="32" spans="1:13" ht="12.95" customHeight="1" x14ac:dyDescent="0.2">
      <c r="B32" s="213"/>
      <c r="C32" s="216"/>
      <c r="D32" s="32" t="s">
        <v>149</v>
      </c>
      <c r="E32" s="62">
        <v>0.90616825403923651</v>
      </c>
      <c r="F32" s="62">
        <v>8.2069890298421322E-2</v>
      </c>
      <c r="G32" s="62">
        <v>1.1761855662342178E-2</v>
      </c>
      <c r="H32" s="32"/>
      <c r="I32" s="32"/>
      <c r="J32" s="32"/>
      <c r="K32" s="32"/>
      <c r="L32" s="32"/>
      <c r="M32" s="32"/>
    </row>
    <row r="33" spans="1:13" ht="12.95" customHeight="1" x14ac:dyDescent="0.2">
      <c r="B33" s="213"/>
      <c r="C33" s="216"/>
      <c r="D33" s="32" t="s">
        <v>48</v>
      </c>
      <c r="E33" s="62">
        <v>0.84634044347581383</v>
      </c>
      <c r="F33" s="62">
        <v>0.11397107491993745</v>
      </c>
      <c r="G33" s="62">
        <v>3.9688481604248732E-2</v>
      </c>
      <c r="H33" s="32"/>
      <c r="I33" s="32"/>
      <c r="J33" s="32"/>
      <c r="K33" s="32"/>
      <c r="L33" s="32"/>
      <c r="M33" s="32"/>
    </row>
    <row r="34" spans="1:13" ht="12.95" customHeight="1" x14ac:dyDescent="0.2">
      <c r="B34" s="213"/>
      <c r="C34" s="216"/>
      <c r="D34" s="32" t="s">
        <v>150</v>
      </c>
      <c r="E34" s="62" t="s">
        <v>45</v>
      </c>
      <c r="F34" s="62" t="s">
        <v>45</v>
      </c>
      <c r="G34" s="62" t="s">
        <v>45</v>
      </c>
      <c r="H34" s="32"/>
      <c r="I34" s="32"/>
      <c r="J34" s="32"/>
      <c r="K34" s="32"/>
      <c r="L34" s="32"/>
      <c r="M34" s="32"/>
    </row>
    <row r="35" spans="1:13" ht="12.95" customHeight="1" x14ac:dyDescent="0.2">
      <c r="B35" s="213"/>
      <c r="C35" s="217"/>
      <c r="D35" s="32" t="s">
        <v>151</v>
      </c>
      <c r="E35" s="62" t="s">
        <v>45</v>
      </c>
      <c r="F35" s="62" t="s">
        <v>45</v>
      </c>
      <c r="G35" s="62" t="s">
        <v>45</v>
      </c>
      <c r="H35" s="32"/>
      <c r="I35" s="32"/>
      <c r="J35" s="32"/>
      <c r="K35" s="32"/>
      <c r="L35" s="32"/>
      <c r="M35" s="32"/>
    </row>
    <row r="36" spans="1:13" x14ac:dyDescent="0.2">
      <c r="B36" s="91"/>
      <c r="D36" s="32"/>
      <c r="E36" s="32"/>
      <c r="F36" s="32"/>
      <c r="G36" s="32"/>
      <c r="H36" s="32"/>
      <c r="I36" s="32"/>
      <c r="J36" s="32"/>
      <c r="K36" s="32"/>
      <c r="L36" s="32"/>
      <c r="M36" s="32"/>
    </row>
    <row r="37" spans="1:13" x14ac:dyDescent="0.2">
      <c r="B37" s="91"/>
      <c r="C37" s="31" t="s">
        <v>50</v>
      </c>
      <c r="E37" s="31">
        <v>93</v>
      </c>
      <c r="F37" s="32"/>
      <c r="G37" s="32"/>
      <c r="H37" s="32"/>
      <c r="I37" s="32"/>
      <c r="J37" s="32"/>
      <c r="K37" s="32"/>
      <c r="L37" s="32"/>
      <c r="M37" s="32"/>
    </row>
    <row r="38" spans="1:13" x14ac:dyDescent="0.2">
      <c r="B38" s="91"/>
      <c r="D38" s="30"/>
      <c r="E38" s="32"/>
      <c r="F38" s="32"/>
      <c r="G38" s="32"/>
      <c r="H38" s="32"/>
      <c r="I38" s="32"/>
      <c r="J38" s="32"/>
      <c r="K38" s="32"/>
      <c r="L38" s="32"/>
      <c r="M38" s="32"/>
    </row>
    <row r="39" spans="1:13" x14ac:dyDescent="0.2">
      <c r="B39" s="91"/>
      <c r="D39" s="32"/>
      <c r="E39" s="32"/>
      <c r="F39" s="32"/>
      <c r="G39" s="32"/>
      <c r="H39" s="32"/>
      <c r="I39" s="32"/>
      <c r="J39" s="32"/>
      <c r="K39" s="32"/>
      <c r="L39" s="32"/>
      <c r="M39" s="32"/>
    </row>
    <row r="40" spans="1:13" x14ac:dyDescent="0.2">
      <c r="B40" s="91"/>
      <c r="D40" s="32"/>
      <c r="E40" s="32"/>
      <c r="F40" s="32"/>
      <c r="G40" s="32"/>
      <c r="H40" s="32"/>
      <c r="I40" s="32"/>
      <c r="J40" s="32"/>
      <c r="K40" s="32"/>
      <c r="L40" s="32"/>
      <c r="M40" s="32"/>
    </row>
    <row r="41" spans="1:13" x14ac:dyDescent="0.2">
      <c r="B41" s="91"/>
      <c r="D41" s="32"/>
      <c r="E41" s="32"/>
      <c r="F41" s="32"/>
      <c r="G41" s="32"/>
      <c r="H41" s="32"/>
      <c r="I41" s="32"/>
      <c r="J41" s="32"/>
      <c r="K41" s="32"/>
      <c r="L41" s="32"/>
      <c r="M41" s="32"/>
    </row>
    <row r="42" spans="1:13" x14ac:dyDescent="0.2">
      <c r="B42" s="91"/>
      <c r="D42" s="32"/>
      <c r="E42" s="32"/>
      <c r="F42" s="32"/>
      <c r="G42" s="32"/>
      <c r="H42" s="32"/>
      <c r="I42" s="32"/>
      <c r="J42" s="32"/>
      <c r="K42" s="32"/>
      <c r="L42" s="32"/>
      <c r="M42" s="32"/>
    </row>
    <row r="43" spans="1:13" x14ac:dyDescent="0.2">
      <c r="B43" s="91"/>
      <c r="D43" s="32"/>
      <c r="E43" s="32"/>
      <c r="F43" s="32"/>
      <c r="G43" s="32"/>
      <c r="H43" s="32"/>
      <c r="I43" s="32"/>
      <c r="J43" s="32"/>
      <c r="K43" s="32"/>
      <c r="L43" s="32"/>
      <c r="M43" s="32"/>
    </row>
    <row r="44" spans="1:13" x14ac:dyDescent="0.2">
      <c r="B44" s="91"/>
      <c r="D44" s="32"/>
      <c r="E44" s="32"/>
      <c r="F44" s="32"/>
      <c r="G44" s="32"/>
      <c r="H44" s="32"/>
      <c r="I44" s="32"/>
      <c r="J44" s="32"/>
      <c r="K44" s="32"/>
      <c r="L44" s="32"/>
      <c r="M44" s="32"/>
    </row>
    <row r="45" spans="1:13" x14ac:dyDescent="0.2">
      <c r="B45" s="91"/>
      <c r="D45" s="32"/>
      <c r="E45" s="32"/>
      <c r="F45" s="32"/>
      <c r="G45" s="32"/>
      <c r="H45" s="32"/>
      <c r="I45" s="32"/>
      <c r="J45" s="32"/>
      <c r="K45" s="32"/>
      <c r="L45" s="32"/>
      <c r="M45" s="32"/>
    </row>
    <row r="46" spans="1:13" s="103" customFormat="1" x14ac:dyDescent="0.2">
      <c r="A46" s="102"/>
      <c r="B46" s="102"/>
    </row>
    <row r="47" spans="1:13" x14ac:dyDescent="0.2">
      <c r="B47" s="91"/>
      <c r="D47" s="32"/>
      <c r="E47" s="32"/>
      <c r="F47" s="32"/>
      <c r="G47" s="32"/>
      <c r="H47" s="32"/>
      <c r="I47" s="32"/>
      <c r="J47" s="32"/>
      <c r="K47" s="32"/>
      <c r="L47" s="32"/>
      <c r="M47" s="32"/>
    </row>
    <row r="48" spans="1:13" x14ac:dyDescent="0.2">
      <c r="B48" s="91"/>
      <c r="D48" s="32"/>
      <c r="E48" s="32"/>
      <c r="F48" s="32"/>
      <c r="G48" s="32"/>
      <c r="H48" s="32"/>
      <c r="I48" s="32"/>
      <c r="J48" s="32"/>
      <c r="K48" s="32"/>
      <c r="L48" s="32"/>
      <c r="M48" s="32"/>
    </row>
    <row r="49" spans="2:13" x14ac:dyDescent="0.2">
      <c r="B49" s="91"/>
      <c r="D49" s="32"/>
      <c r="E49" s="32"/>
      <c r="F49" s="32"/>
      <c r="G49" s="32"/>
      <c r="H49" s="32"/>
      <c r="I49" s="32"/>
      <c r="J49" s="32"/>
      <c r="K49" s="32"/>
      <c r="L49" s="32"/>
      <c r="M49" s="32"/>
    </row>
    <row r="50" spans="2:13" x14ac:dyDescent="0.2">
      <c r="B50" s="91"/>
      <c r="D50" s="32"/>
      <c r="E50" s="32"/>
      <c r="F50" s="32"/>
      <c r="G50" s="32"/>
      <c r="H50" s="32"/>
      <c r="I50" s="32"/>
      <c r="J50" s="32"/>
      <c r="K50" s="32"/>
      <c r="L50" s="32"/>
      <c r="M50" s="32"/>
    </row>
    <row r="51" spans="2:13" x14ac:dyDescent="0.2">
      <c r="B51" s="91"/>
      <c r="D51" s="32"/>
      <c r="E51" s="32"/>
      <c r="F51" s="32"/>
      <c r="G51" s="32"/>
      <c r="H51" s="32"/>
      <c r="I51" s="32"/>
      <c r="J51" s="32"/>
      <c r="K51" s="32"/>
      <c r="L51" s="32"/>
      <c r="M51" s="32"/>
    </row>
    <row r="52" spans="2:13" x14ac:dyDescent="0.2">
      <c r="D52" s="32"/>
      <c r="E52" s="32"/>
      <c r="F52" s="32"/>
      <c r="G52" s="32"/>
      <c r="H52" s="32"/>
      <c r="I52" s="32"/>
      <c r="J52" s="32"/>
      <c r="K52" s="32"/>
      <c r="L52" s="32"/>
      <c r="M52" s="32"/>
    </row>
    <row r="53" spans="2:13" x14ac:dyDescent="0.2">
      <c r="D53" s="32"/>
      <c r="E53" s="32"/>
      <c r="F53" s="32"/>
      <c r="G53" s="32"/>
      <c r="H53" s="32"/>
      <c r="I53" s="32"/>
      <c r="J53" s="32"/>
      <c r="K53" s="32"/>
      <c r="L53" s="32"/>
      <c r="M53" s="32"/>
    </row>
    <row r="54" spans="2:13" x14ac:dyDescent="0.2">
      <c r="D54" s="32"/>
      <c r="E54" s="32"/>
      <c r="F54" s="32"/>
      <c r="G54" s="32"/>
      <c r="H54" s="32"/>
      <c r="I54" s="32"/>
      <c r="J54" s="32"/>
      <c r="K54" s="32"/>
      <c r="L54" s="32"/>
      <c r="M54" s="32"/>
    </row>
    <row r="55" spans="2:13" x14ac:dyDescent="0.2">
      <c r="D55" s="32"/>
      <c r="E55" s="32"/>
      <c r="F55" s="32"/>
      <c r="G55" s="32"/>
      <c r="H55" s="32"/>
      <c r="I55" s="32"/>
      <c r="J55" s="32"/>
      <c r="K55" s="32"/>
      <c r="L55" s="32"/>
      <c r="M55" s="32"/>
    </row>
    <row r="56" spans="2:13" x14ac:dyDescent="0.2">
      <c r="D56" s="32"/>
      <c r="E56" s="32"/>
      <c r="F56" s="32"/>
      <c r="G56" s="32"/>
      <c r="H56" s="32"/>
      <c r="I56" s="32"/>
      <c r="J56" s="32"/>
      <c r="K56" s="32"/>
      <c r="L56" s="32"/>
      <c r="M56" s="32"/>
    </row>
    <row r="57" spans="2:13" x14ac:dyDescent="0.2">
      <c r="D57" s="32"/>
      <c r="E57" s="32"/>
      <c r="F57" s="32"/>
      <c r="G57" s="32"/>
      <c r="H57" s="32"/>
      <c r="I57" s="32"/>
      <c r="J57" s="32"/>
      <c r="K57" s="32"/>
      <c r="L57" s="32"/>
      <c r="M57" s="32"/>
    </row>
    <row r="58" spans="2:13" x14ac:dyDescent="0.2">
      <c r="D58" s="32"/>
      <c r="E58" s="32"/>
      <c r="F58" s="32"/>
      <c r="G58" s="32"/>
      <c r="H58" s="32"/>
      <c r="I58" s="32"/>
      <c r="J58" s="32"/>
      <c r="K58" s="32"/>
      <c r="L58" s="32"/>
      <c r="M58" s="32"/>
    </row>
    <row r="59" spans="2:13" x14ac:dyDescent="0.2">
      <c r="D59" s="32"/>
      <c r="E59" s="32"/>
      <c r="F59" s="32"/>
      <c r="G59" s="32"/>
      <c r="H59" s="32"/>
      <c r="I59" s="32"/>
      <c r="J59" s="32"/>
      <c r="K59" s="32"/>
      <c r="L59" s="32"/>
      <c r="M59" s="32"/>
    </row>
    <row r="60" spans="2:13" x14ac:dyDescent="0.2">
      <c r="D60" s="32"/>
      <c r="E60" s="32"/>
      <c r="F60" s="32"/>
      <c r="G60" s="32"/>
      <c r="H60" s="32"/>
      <c r="I60" s="32"/>
      <c r="J60" s="32"/>
      <c r="K60" s="32"/>
      <c r="L60" s="32"/>
      <c r="M60" s="32"/>
    </row>
    <row r="61" spans="2:13" x14ac:dyDescent="0.2">
      <c r="D61" s="32"/>
      <c r="E61" s="32"/>
      <c r="F61" s="32"/>
      <c r="G61" s="32"/>
      <c r="H61" s="32"/>
      <c r="I61" s="32"/>
      <c r="J61" s="32"/>
      <c r="K61" s="32"/>
      <c r="L61" s="32"/>
      <c r="M61" s="32"/>
    </row>
    <row r="62" spans="2:13" x14ac:dyDescent="0.2">
      <c r="D62" s="32"/>
      <c r="E62" s="32"/>
      <c r="F62" s="32"/>
      <c r="G62" s="32"/>
      <c r="H62" s="32"/>
      <c r="I62" s="32"/>
      <c r="J62" s="32"/>
      <c r="K62" s="32"/>
      <c r="L62" s="32"/>
      <c r="M62" s="32"/>
    </row>
    <row r="63" spans="2:13" x14ac:dyDescent="0.2">
      <c r="D63" s="32"/>
      <c r="E63" s="32"/>
      <c r="F63" s="32"/>
      <c r="G63" s="32"/>
      <c r="H63" s="32"/>
      <c r="I63" s="32"/>
      <c r="J63" s="32"/>
      <c r="K63" s="32"/>
      <c r="L63" s="32"/>
      <c r="M63" s="32"/>
    </row>
    <row r="64" spans="2:13" x14ac:dyDescent="0.2">
      <c r="D64" s="32"/>
      <c r="E64" s="32"/>
      <c r="F64" s="32"/>
      <c r="G64" s="32"/>
      <c r="H64" s="32"/>
      <c r="I64" s="32"/>
      <c r="J64" s="32"/>
      <c r="K64" s="32"/>
      <c r="L64" s="32"/>
      <c r="M64" s="32"/>
    </row>
    <row r="66" spans="2:4" x14ac:dyDescent="0.2">
      <c r="D66" s="32"/>
    </row>
    <row r="67" spans="2:4" x14ac:dyDescent="0.2">
      <c r="D67" s="32"/>
    </row>
    <row r="69" spans="2:4" x14ac:dyDescent="0.2">
      <c r="B69" s="25" t="s">
        <v>842</v>
      </c>
    </row>
  </sheetData>
  <mergeCells count="7">
    <mergeCell ref="B6:B23"/>
    <mergeCell ref="B24:B35"/>
    <mergeCell ref="C18:C23"/>
    <mergeCell ref="C12:C17"/>
    <mergeCell ref="C6:C11"/>
    <mergeCell ref="C24:C29"/>
    <mergeCell ref="C30:C35"/>
  </mergeCells>
  <conditionalFormatting sqref="E6:G35">
    <cfRule type="cellIs" dxfId="138" priority="2"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9B242-D2C5-4771-AF8C-0D1AFB116F24}">
  <sheetPr codeName="Sheet10">
    <tabColor rgb="FFECA154"/>
  </sheetPr>
  <dimension ref="A1:R50"/>
  <sheetViews>
    <sheetView showGridLines="0" zoomScale="70" zoomScaleNormal="70" workbookViewId="0">
      <selection activeCell="L16" sqref="L16"/>
    </sheetView>
  </sheetViews>
  <sheetFormatPr defaultColWidth="8.5703125" defaultRowHeight="12.75" x14ac:dyDescent="0.2"/>
  <cols>
    <col min="1" max="2" width="8.85546875" style="42" customWidth="1"/>
    <col min="3" max="3" width="26.140625" style="32" bestFit="1" customWidth="1"/>
    <col min="4" max="6" width="15.85546875" style="43" customWidth="1"/>
    <col min="7" max="7" width="7.85546875" style="43" customWidth="1"/>
    <col min="8" max="8" width="23.85546875" style="32" customWidth="1"/>
    <col min="9" max="9" width="31.140625" style="32" customWidth="1"/>
    <col min="10" max="16384" width="8.5703125" style="32"/>
  </cols>
  <sheetData>
    <row r="1" spans="1:11" s="29" customFormat="1" ht="20.25" x14ac:dyDescent="0.2">
      <c r="A1" s="26"/>
      <c r="B1" s="26"/>
      <c r="C1" s="27" t="s">
        <v>174</v>
      </c>
      <c r="D1" s="27" t="s">
        <v>175</v>
      </c>
      <c r="E1" s="28"/>
      <c r="F1" s="28"/>
      <c r="G1" s="28"/>
    </row>
    <row r="2" spans="1:11" ht="12.75" customHeight="1" x14ac:dyDescent="0.2">
      <c r="A2" s="30"/>
      <c r="B2" s="30"/>
      <c r="D2" s="32"/>
    </row>
    <row r="3" spans="1:11" s="30" customFormat="1" ht="12.75" customHeight="1" x14ac:dyDescent="0.2">
      <c r="D3" s="31"/>
      <c r="E3" s="31"/>
      <c r="F3" s="31"/>
    </row>
    <row r="4" spans="1:11" s="30" customFormat="1" x14ac:dyDescent="0.2"/>
    <row r="5" spans="1:11" s="30" customFormat="1" x14ac:dyDescent="0.2">
      <c r="C5" s="33"/>
      <c r="D5" s="206" t="s">
        <v>34</v>
      </c>
      <c r="E5" s="206"/>
      <c r="F5" s="206"/>
      <c r="G5" s="47"/>
      <c r="H5" s="206" t="s">
        <v>35</v>
      </c>
      <c r="I5" s="206"/>
    </row>
    <row r="6" spans="1:11" s="30" customFormat="1" ht="12.75" customHeight="1" x14ac:dyDescent="0.2">
      <c r="B6" s="104"/>
      <c r="C6" s="36"/>
      <c r="D6" s="36" t="s">
        <v>96</v>
      </c>
      <c r="E6" s="36" t="s">
        <v>97</v>
      </c>
      <c r="F6" s="36" t="s">
        <v>98</v>
      </c>
      <c r="G6" s="36"/>
      <c r="H6" s="36" t="s">
        <v>147</v>
      </c>
      <c r="I6" s="36" t="s">
        <v>148</v>
      </c>
    </row>
    <row r="7" spans="1:11" s="30" customFormat="1" x14ac:dyDescent="0.2">
      <c r="B7" s="104"/>
      <c r="C7" s="32" t="s">
        <v>176</v>
      </c>
      <c r="D7" s="62">
        <v>0.37916146555993557</v>
      </c>
      <c r="E7" s="62">
        <v>0.37068788452100981</v>
      </c>
      <c r="F7" s="62">
        <v>0.26447710876278424</v>
      </c>
      <c r="G7" s="62" t="s">
        <v>45</v>
      </c>
      <c r="H7" s="62">
        <v>0.3511858256246117</v>
      </c>
      <c r="I7" s="62">
        <v>0.22978067159640331</v>
      </c>
    </row>
    <row r="8" spans="1:11" s="30" customFormat="1" x14ac:dyDescent="0.2">
      <c r="B8" s="104"/>
      <c r="C8" s="32" t="s">
        <v>177</v>
      </c>
      <c r="D8" s="62">
        <v>0.25473264913298199</v>
      </c>
      <c r="E8" s="62">
        <v>0.13668714130745904</v>
      </c>
      <c r="F8" s="62">
        <v>0.13571348962455948</v>
      </c>
      <c r="G8" s="62" t="s">
        <v>45</v>
      </c>
      <c r="H8" s="62">
        <v>0.14614573734024983</v>
      </c>
      <c r="I8" s="62">
        <v>9.3320845399675098E-2</v>
      </c>
    </row>
    <row r="9" spans="1:11" s="30" customFormat="1" x14ac:dyDescent="0.2">
      <c r="B9" s="104"/>
      <c r="C9" s="32" t="s">
        <v>178</v>
      </c>
      <c r="D9" s="62">
        <v>0.1618266759395145</v>
      </c>
      <c r="E9" s="62">
        <v>0.10083627911269503</v>
      </c>
      <c r="F9" s="62">
        <v>0.23284584028950991</v>
      </c>
      <c r="G9" s="62" t="s">
        <v>45</v>
      </c>
      <c r="H9" s="62">
        <v>0.13091842650838387</v>
      </c>
      <c r="I9" s="62">
        <v>0.22277728879071451</v>
      </c>
    </row>
    <row r="10" spans="1:11" s="30" customFormat="1" x14ac:dyDescent="0.2">
      <c r="B10" s="104"/>
      <c r="C10" s="32" t="s">
        <v>179</v>
      </c>
      <c r="D10" s="62">
        <v>0.13161013382916373</v>
      </c>
      <c r="E10" s="62">
        <v>0.23504160103002472</v>
      </c>
      <c r="F10" s="62">
        <v>0.23371761846081751</v>
      </c>
      <c r="G10" s="62" t="s">
        <v>45</v>
      </c>
      <c r="H10" s="62">
        <v>0.22634003916128323</v>
      </c>
      <c r="I10" s="62">
        <v>0.16654965794291737</v>
      </c>
    </row>
    <row r="11" spans="1:11" s="30" customFormat="1" x14ac:dyDescent="0.2">
      <c r="B11" s="104"/>
      <c r="C11" s="32" t="s">
        <v>180</v>
      </c>
      <c r="D11" s="62">
        <v>5.5578097180845826E-3</v>
      </c>
      <c r="E11" s="62">
        <v>2.078262517261905E-2</v>
      </c>
      <c r="F11" s="62">
        <v>1.4053858359730366E-2</v>
      </c>
      <c r="G11" s="62" t="s">
        <v>45</v>
      </c>
      <c r="H11" s="62">
        <v>1.8259465680935449E-2</v>
      </c>
      <c r="I11" s="62">
        <v>1.8054338555464591E-2</v>
      </c>
    </row>
    <row r="12" spans="1:11" s="30" customFormat="1" x14ac:dyDescent="0.2">
      <c r="B12" s="104"/>
      <c r="C12" s="32" t="s">
        <v>181</v>
      </c>
      <c r="D12" s="62">
        <v>0</v>
      </c>
      <c r="E12" s="62">
        <v>1.8160670942350035E-2</v>
      </c>
      <c r="F12" s="62">
        <v>1.1594104427199693E-2</v>
      </c>
      <c r="G12" s="62" t="s">
        <v>45</v>
      </c>
      <c r="H12" s="62">
        <v>1.5428506749340818E-2</v>
      </c>
      <c r="I12" s="62">
        <v>2.6605097340826021E-2</v>
      </c>
    </row>
    <row r="13" spans="1:11" s="30" customFormat="1" x14ac:dyDescent="0.2">
      <c r="B13" s="104"/>
      <c r="C13" s="32" t="s">
        <v>60</v>
      </c>
      <c r="D13" s="62">
        <v>6.7111265820319163E-2</v>
      </c>
      <c r="E13" s="62">
        <v>0.11780379791384235</v>
      </c>
      <c r="F13" s="62">
        <v>0.10759798007539867</v>
      </c>
      <c r="G13" s="62" t="s">
        <v>45</v>
      </c>
      <c r="H13" s="62">
        <v>0.11172199893519494</v>
      </c>
      <c r="I13" s="62">
        <v>0.2429121003739991</v>
      </c>
    </row>
    <row r="14" spans="1:11" s="30" customFormat="1" x14ac:dyDescent="0.2">
      <c r="B14" s="104"/>
      <c r="C14" s="40"/>
      <c r="D14" s="105"/>
      <c r="E14" s="105"/>
      <c r="F14" s="105"/>
      <c r="G14" s="105"/>
      <c r="H14" s="105"/>
      <c r="I14" s="105"/>
    </row>
    <row r="15" spans="1:11" x14ac:dyDescent="0.2">
      <c r="A15" s="32"/>
      <c r="B15" s="104"/>
      <c r="C15" s="25"/>
      <c r="D15" s="77"/>
      <c r="E15" s="106"/>
      <c r="F15" s="106"/>
      <c r="G15" s="106"/>
      <c r="H15" s="106"/>
      <c r="I15" s="106"/>
      <c r="J15" s="30"/>
      <c r="K15" s="30"/>
    </row>
    <row r="16" spans="1:11" x14ac:dyDescent="0.2">
      <c r="C16" s="30" t="s">
        <v>50</v>
      </c>
      <c r="D16" s="31">
        <v>93</v>
      </c>
      <c r="E16" s="32"/>
      <c r="F16" s="32"/>
      <c r="G16" s="32"/>
      <c r="I16" s="30"/>
      <c r="J16" s="30"/>
      <c r="K16" s="30"/>
    </row>
    <row r="17" spans="1:18" x14ac:dyDescent="0.2">
      <c r="D17" s="32"/>
      <c r="E17" s="32"/>
      <c r="F17" s="32"/>
      <c r="G17" s="32"/>
      <c r="I17" s="30"/>
      <c r="J17" s="30"/>
      <c r="K17" s="30"/>
    </row>
    <row r="18" spans="1:18" x14ac:dyDescent="0.2">
      <c r="A18" s="30"/>
      <c r="D18" s="32"/>
      <c r="E18" s="32"/>
      <c r="F18" s="32"/>
      <c r="G18" s="32"/>
      <c r="I18" s="30"/>
      <c r="J18" s="30"/>
      <c r="K18" s="30"/>
    </row>
    <row r="19" spans="1:18" x14ac:dyDescent="0.2">
      <c r="D19" s="32"/>
      <c r="E19" s="32"/>
      <c r="F19" s="32"/>
      <c r="G19" s="32"/>
      <c r="I19" s="30"/>
      <c r="J19" s="30"/>
      <c r="K19" s="30"/>
    </row>
    <row r="20" spans="1:18" x14ac:dyDescent="0.2">
      <c r="A20" s="44"/>
      <c r="D20" s="32"/>
      <c r="E20" s="32"/>
      <c r="F20" s="32"/>
      <c r="G20" s="32"/>
      <c r="I20" s="30"/>
      <c r="J20" s="30"/>
      <c r="K20" s="30"/>
    </row>
    <row r="21" spans="1:18" x14ac:dyDescent="0.2">
      <c r="A21" s="44"/>
      <c r="D21" s="32"/>
      <c r="E21" s="32"/>
      <c r="F21" s="32"/>
      <c r="G21" s="32"/>
      <c r="I21" s="30"/>
      <c r="J21" s="30"/>
      <c r="K21" s="30"/>
    </row>
    <row r="22" spans="1:18" x14ac:dyDescent="0.2">
      <c r="A22" s="44"/>
      <c r="D22" s="32"/>
      <c r="E22" s="32"/>
      <c r="F22" s="32"/>
      <c r="G22" s="32"/>
      <c r="I22" s="30"/>
      <c r="J22" s="30"/>
      <c r="K22" s="30"/>
    </row>
    <row r="23" spans="1:18" x14ac:dyDescent="0.2">
      <c r="D23" s="32"/>
      <c r="E23" s="32"/>
      <c r="F23" s="32"/>
      <c r="G23" s="32"/>
    </row>
    <row r="24" spans="1:18" x14ac:dyDescent="0.2">
      <c r="D24" s="32"/>
      <c r="E24" s="32"/>
      <c r="F24" s="32"/>
      <c r="G24" s="32"/>
    </row>
    <row r="31" spans="1:18" x14ac:dyDescent="0.2">
      <c r="L31" s="74"/>
      <c r="M31" s="74"/>
      <c r="N31" s="74"/>
      <c r="O31" s="74"/>
      <c r="P31" s="74"/>
      <c r="Q31" s="74"/>
      <c r="R31" s="74"/>
    </row>
    <row r="32" spans="1:18" x14ac:dyDescent="0.2">
      <c r="L32" s="74"/>
      <c r="M32" s="74"/>
      <c r="N32" s="74"/>
      <c r="O32" s="74"/>
      <c r="P32" s="74"/>
      <c r="Q32" s="74"/>
      <c r="R32" s="74"/>
    </row>
    <row r="33" spans="12:18" x14ac:dyDescent="0.2">
      <c r="L33" s="74"/>
      <c r="M33" s="74"/>
      <c r="N33" s="74"/>
      <c r="O33" s="74"/>
      <c r="P33" s="74"/>
      <c r="Q33" s="74"/>
      <c r="R33" s="74"/>
    </row>
    <row r="34" spans="12:18" x14ac:dyDescent="0.2">
      <c r="L34" s="74"/>
      <c r="M34" s="74"/>
      <c r="N34" s="74"/>
      <c r="O34" s="74"/>
      <c r="P34" s="74"/>
      <c r="Q34" s="74"/>
      <c r="R34" s="74"/>
    </row>
    <row r="35" spans="12:18" x14ac:dyDescent="0.2">
      <c r="L35" s="74"/>
      <c r="M35" s="74"/>
      <c r="N35" s="74"/>
      <c r="O35" s="74"/>
      <c r="P35" s="74"/>
      <c r="Q35" s="74"/>
      <c r="R35" s="74"/>
    </row>
    <row r="36" spans="12:18" x14ac:dyDescent="0.2">
      <c r="L36" s="74"/>
      <c r="M36" s="74"/>
      <c r="N36" s="74"/>
      <c r="O36" s="74"/>
      <c r="P36" s="74"/>
      <c r="Q36" s="74"/>
      <c r="R36" s="74"/>
    </row>
    <row r="50" spans="3:3" x14ac:dyDescent="0.2">
      <c r="C50" s="25" t="s">
        <v>842</v>
      </c>
    </row>
  </sheetData>
  <mergeCells count="2">
    <mergeCell ref="D5:F5"/>
    <mergeCell ref="H5:I5"/>
  </mergeCells>
  <conditionalFormatting sqref="D7:I13">
    <cfRule type="cellIs" dxfId="137" priority="2" operator="equal">
      <formula>0</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C7F1-7331-43BD-B964-DCD1F83D4AD6}">
  <sheetPr codeName="Sheet11">
    <tabColor rgb="FFECA154"/>
  </sheetPr>
  <dimension ref="A1:K50"/>
  <sheetViews>
    <sheetView showGridLines="0" zoomScale="70" zoomScaleNormal="70" workbookViewId="0">
      <selection activeCell="J13" sqref="J13"/>
    </sheetView>
  </sheetViews>
  <sheetFormatPr defaultColWidth="8.5703125" defaultRowHeight="12.75" x14ac:dyDescent="0.2"/>
  <cols>
    <col min="1" max="2" width="8.85546875" style="42" customWidth="1"/>
    <col min="3" max="3" width="26.140625" style="32" bestFit="1" customWidth="1"/>
    <col min="4" max="4" width="21.42578125" style="32" customWidth="1"/>
    <col min="5" max="5" width="26.140625" style="32" customWidth="1"/>
    <col min="6" max="6" width="18.42578125" style="43" customWidth="1"/>
    <col min="7" max="7" width="26.140625" style="43" customWidth="1"/>
    <col min="8" max="8" width="21.140625" style="32" bestFit="1" customWidth="1"/>
    <col min="9" max="9" width="40.140625" style="32" bestFit="1" customWidth="1"/>
    <col min="10" max="10" width="27.140625" style="32" bestFit="1" customWidth="1"/>
    <col min="11" max="11" width="20.140625" style="32" bestFit="1" customWidth="1"/>
    <col min="12" max="16384" width="8.5703125" style="32"/>
  </cols>
  <sheetData>
    <row r="1" spans="1:11" s="29" customFormat="1" ht="20.25" x14ac:dyDescent="0.2">
      <c r="A1" s="26"/>
      <c r="B1" s="26"/>
      <c r="C1" s="27" t="s">
        <v>182</v>
      </c>
      <c r="D1" s="27" t="s">
        <v>183</v>
      </c>
      <c r="E1" s="27"/>
      <c r="G1" s="28"/>
    </row>
    <row r="2" spans="1:11" ht="12.75" customHeight="1" x14ac:dyDescent="0.2">
      <c r="A2" s="30"/>
      <c r="B2" s="30"/>
      <c r="F2" s="32"/>
    </row>
    <row r="3" spans="1:11" ht="12.75" customHeight="1" x14ac:dyDescent="0.2">
      <c r="A3" s="30"/>
      <c r="B3" s="30"/>
    </row>
    <row r="4" spans="1:11" s="30" customFormat="1" ht="12.75" customHeight="1" x14ac:dyDescent="0.2">
      <c r="F4" s="31"/>
    </row>
    <row r="5" spans="1:11" s="30" customFormat="1" x14ac:dyDescent="0.2">
      <c r="C5" s="47"/>
      <c r="D5" s="47"/>
      <c r="E5" s="47"/>
      <c r="F5" s="47"/>
      <c r="G5" s="47"/>
      <c r="H5" s="47"/>
      <c r="I5" s="47"/>
      <c r="J5" s="47"/>
      <c r="K5" s="47"/>
    </row>
    <row r="6" spans="1:11" s="30" customFormat="1" ht="12.75" customHeight="1" x14ac:dyDescent="0.2">
      <c r="B6" s="104"/>
      <c r="C6" s="36"/>
      <c r="D6" s="36" t="s">
        <v>162</v>
      </c>
      <c r="E6" s="36" t="s">
        <v>167</v>
      </c>
      <c r="F6" s="36" t="s">
        <v>165</v>
      </c>
      <c r="G6" s="36" t="s">
        <v>164</v>
      </c>
      <c r="H6" s="36" t="s">
        <v>184</v>
      </c>
      <c r="I6" s="36" t="s">
        <v>168</v>
      </c>
      <c r="J6" s="36" t="s">
        <v>185</v>
      </c>
      <c r="K6" s="36" t="s">
        <v>186</v>
      </c>
    </row>
    <row r="7" spans="1:11" s="30" customFormat="1" x14ac:dyDescent="0.2">
      <c r="B7" s="104"/>
      <c r="C7" s="32" t="s">
        <v>176</v>
      </c>
      <c r="D7" s="62">
        <v>0.7858294815412683</v>
      </c>
      <c r="E7" s="62">
        <v>0.55184371988715131</v>
      </c>
      <c r="F7" s="62">
        <v>0.46135283640405106</v>
      </c>
      <c r="G7" s="62">
        <v>0.4213417800299557</v>
      </c>
      <c r="H7" s="62">
        <v>0.35120000000000001</v>
      </c>
      <c r="I7" s="62">
        <v>0.29478124691821878</v>
      </c>
      <c r="J7" s="62">
        <v>0.26290000000000002</v>
      </c>
      <c r="K7" s="62">
        <v>0.22978067159640336</v>
      </c>
    </row>
    <row r="8" spans="1:11" s="30" customFormat="1" x14ac:dyDescent="0.2">
      <c r="B8" s="104"/>
      <c r="C8" s="32" t="s">
        <v>177</v>
      </c>
      <c r="D8" s="62">
        <v>7.1854633152121677E-2</v>
      </c>
      <c r="E8" s="62">
        <v>5.4956351229633681E-2</v>
      </c>
      <c r="F8" s="62">
        <v>0.3765824609749101</v>
      </c>
      <c r="G8" s="62">
        <v>0.13419182491130199</v>
      </c>
      <c r="H8" s="62">
        <v>0.14610000000000001</v>
      </c>
      <c r="I8" s="62">
        <v>0.31438092415349134</v>
      </c>
      <c r="J8" s="62">
        <v>0.15670000000000001</v>
      </c>
      <c r="K8" s="62">
        <v>9.3320845399675112E-2</v>
      </c>
    </row>
    <row r="9" spans="1:11" s="30" customFormat="1" x14ac:dyDescent="0.2">
      <c r="B9" s="104"/>
      <c r="C9" s="32" t="s">
        <v>178</v>
      </c>
      <c r="D9" s="62">
        <v>1.0642666105394471E-2</v>
      </c>
      <c r="E9" s="62">
        <v>2.1420258700953448E-3</v>
      </c>
      <c r="F9" s="62">
        <v>0</v>
      </c>
      <c r="G9" s="62">
        <v>8.465865156075332E-2</v>
      </c>
      <c r="H9" s="62">
        <v>0.13089999999999999</v>
      </c>
      <c r="I9" s="62">
        <v>0.14946147865938883</v>
      </c>
      <c r="J9" s="62">
        <v>0.18729999999999999</v>
      </c>
      <c r="K9" s="62">
        <v>0.22277728879071454</v>
      </c>
    </row>
    <row r="10" spans="1:11" s="30" customFormat="1" x14ac:dyDescent="0.2">
      <c r="B10" s="104"/>
      <c r="C10" s="32" t="s">
        <v>179</v>
      </c>
      <c r="D10" s="62">
        <v>3.0510250927599774E-2</v>
      </c>
      <c r="E10" s="62">
        <v>0.24835709503817005</v>
      </c>
      <c r="F10" s="62">
        <v>0.10995089180874394</v>
      </c>
      <c r="G10" s="62">
        <v>0.1972158314934771</v>
      </c>
      <c r="H10" s="62">
        <v>0.2263</v>
      </c>
      <c r="I10" s="62">
        <v>0.13048224036769407</v>
      </c>
      <c r="J10" s="62">
        <v>0.2596</v>
      </c>
      <c r="K10" s="62">
        <v>0.1665496579429174</v>
      </c>
    </row>
    <row r="11" spans="1:11" s="30" customFormat="1" x14ac:dyDescent="0.2">
      <c r="B11" s="104"/>
      <c r="C11" s="32" t="s">
        <v>180</v>
      </c>
      <c r="D11" s="62">
        <v>1.0401221907136287E-2</v>
      </c>
      <c r="E11" s="62">
        <v>1.7069268652322278E-2</v>
      </c>
      <c r="F11" s="62">
        <v>0</v>
      </c>
      <c r="G11" s="62">
        <v>1.476248070455323E-2</v>
      </c>
      <c r="H11" s="62">
        <v>1.83E-2</v>
      </c>
      <c r="I11" s="62">
        <v>0</v>
      </c>
      <c r="J11" s="62">
        <v>2.1600000000000001E-2</v>
      </c>
      <c r="K11" s="62">
        <v>1.8054338555464591E-2</v>
      </c>
    </row>
    <row r="12" spans="1:11" s="30" customFormat="1" x14ac:dyDescent="0.2">
      <c r="B12" s="104"/>
      <c r="C12" s="32" t="s">
        <v>181</v>
      </c>
      <c r="D12" s="62">
        <v>2.4269517783318002E-3</v>
      </c>
      <c r="E12" s="62">
        <v>6.6938308440479526E-5</v>
      </c>
      <c r="F12" s="62">
        <v>0</v>
      </c>
      <c r="G12" s="62">
        <v>2.1902720505471963E-2</v>
      </c>
      <c r="H12" s="62">
        <v>1.54E-2</v>
      </c>
      <c r="I12" s="62">
        <v>0</v>
      </c>
      <c r="J12" s="62">
        <v>8.8999999999999999E-3</v>
      </c>
      <c r="K12" s="62">
        <v>2.6605097340826025E-2</v>
      </c>
    </row>
    <row r="13" spans="1:11" s="30" customFormat="1" x14ac:dyDescent="0.2">
      <c r="B13" s="104"/>
      <c r="C13" s="32" t="s">
        <v>60</v>
      </c>
      <c r="D13" s="62">
        <v>8.8334794588147789E-2</v>
      </c>
      <c r="E13" s="62">
        <v>0.12556460101418679</v>
      </c>
      <c r="F13" s="62">
        <v>5.2113810812294881E-2</v>
      </c>
      <c r="G13" s="62">
        <v>0.12592671079448653</v>
      </c>
      <c r="H13" s="62">
        <v>0.11169999999999999</v>
      </c>
      <c r="I13" s="62">
        <v>0.11089410990120686</v>
      </c>
      <c r="J13" s="62">
        <v>0.10299999999999999</v>
      </c>
      <c r="K13" s="62">
        <v>0.24291210037399913</v>
      </c>
    </row>
    <row r="14" spans="1:11" s="30" customFormat="1" x14ac:dyDescent="0.2">
      <c r="B14" s="104"/>
      <c r="C14" s="86"/>
      <c r="D14" s="105"/>
      <c r="E14" s="105"/>
      <c r="F14" s="105"/>
      <c r="G14" s="105"/>
      <c r="H14" s="105"/>
      <c r="I14" s="105"/>
      <c r="J14" s="105"/>
      <c r="K14" s="105"/>
    </row>
    <row r="15" spans="1:11" x14ac:dyDescent="0.2">
      <c r="A15" s="44"/>
      <c r="F15" s="32"/>
      <c r="G15" s="32"/>
    </row>
    <row r="16" spans="1:11" x14ac:dyDescent="0.2">
      <c r="A16" s="44"/>
      <c r="C16" s="30" t="s">
        <v>50</v>
      </c>
      <c r="D16" s="31">
        <v>93</v>
      </c>
      <c r="E16" s="30"/>
      <c r="G16" s="32"/>
    </row>
    <row r="17" spans="6:7" x14ac:dyDescent="0.2">
      <c r="F17" s="32"/>
      <c r="G17" s="32"/>
    </row>
    <row r="18" spans="6:7" x14ac:dyDescent="0.2">
      <c r="F18" s="32"/>
      <c r="G18" s="32"/>
    </row>
    <row r="50" spans="3:3" x14ac:dyDescent="0.2">
      <c r="C50" s="25" t="s">
        <v>842</v>
      </c>
    </row>
  </sheetData>
  <conditionalFormatting sqref="D7:K13">
    <cfRule type="cellIs" dxfId="136" priority="3" operator="equal">
      <formula>0</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565F0-5830-4F71-B56D-5B4B0D09B8DD}">
  <sheetPr codeName="Sheet35">
    <tabColor rgb="FFECA154"/>
  </sheetPr>
  <dimension ref="A1:R66"/>
  <sheetViews>
    <sheetView showGridLines="0" zoomScale="70" zoomScaleNormal="70" workbookViewId="0">
      <selection activeCell="I12" sqref="I12"/>
    </sheetView>
  </sheetViews>
  <sheetFormatPr defaultColWidth="8.5703125" defaultRowHeight="12.75" x14ac:dyDescent="0.2"/>
  <cols>
    <col min="1" max="2" width="8.85546875" style="42" customWidth="1"/>
    <col min="3" max="3" width="38.28515625" style="32" customWidth="1"/>
    <col min="4" max="4" width="17.7109375" style="43" customWidth="1"/>
    <col min="5" max="5" width="15.85546875" style="43" customWidth="1"/>
    <col min="6" max="6" width="23" style="43" customWidth="1"/>
    <col min="7" max="7" width="15.85546875" style="43" customWidth="1"/>
    <col min="8" max="8" width="23.28515625" style="32" customWidth="1"/>
    <col min="9" max="9" width="27.140625" style="32" customWidth="1"/>
    <col min="10" max="10" width="15.85546875" style="32" customWidth="1"/>
    <col min="11" max="16384" width="8.5703125" style="32"/>
  </cols>
  <sheetData>
    <row r="1" spans="1:18" s="29" customFormat="1" ht="20.25" x14ac:dyDescent="0.2">
      <c r="A1" s="26"/>
      <c r="B1" s="26"/>
      <c r="C1" s="27" t="s">
        <v>187</v>
      </c>
      <c r="D1" s="27" t="s">
        <v>188</v>
      </c>
      <c r="E1" s="28"/>
      <c r="F1" s="28"/>
      <c r="G1" s="28"/>
    </row>
    <row r="2" spans="1:18" ht="12.75" customHeight="1" x14ac:dyDescent="0.2">
      <c r="A2" s="30"/>
      <c r="B2" s="30"/>
    </row>
    <row r="3" spans="1:18" s="30" customFormat="1" ht="12.75" customHeight="1" x14ac:dyDescent="0.2">
      <c r="D3" s="31"/>
      <c r="E3" s="31"/>
      <c r="F3" s="31"/>
    </row>
    <row r="4" spans="1:18" s="30" customFormat="1" ht="12.75" customHeight="1" x14ac:dyDescent="0.2">
      <c r="I4" s="32"/>
    </row>
    <row r="5" spans="1:18" s="30" customFormat="1" ht="12.75" customHeight="1" x14ac:dyDescent="0.2">
      <c r="C5" s="47"/>
      <c r="D5" s="210" t="s">
        <v>34</v>
      </c>
      <c r="E5" s="210"/>
      <c r="F5" s="210"/>
      <c r="G5" s="47"/>
      <c r="H5" s="210" t="s">
        <v>35</v>
      </c>
      <c r="I5" s="210"/>
    </row>
    <row r="6" spans="1:18" s="30" customFormat="1" ht="12.75" customHeight="1" x14ac:dyDescent="0.2">
      <c r="C6" s="36"/>
      <c r="D6" s="36" t="s">
        <v>189</v>
      </c>
      <c r="E6" s="36" t="s">
        <v>84</v>
      </c>
      <c r="F6" s="36" t="s">
        <v>190</v>
      </c>
      <c r="G6" s="36"/>
      <c r="H6" s="36" t="s">
        <v>191</v>
      </c>
      <c r="I6" s="36" t="s">
        <v>192</v>
      </c>
    </row>
    <row r="7" spans="1:18" s="30" customFormat="1" x14ac:dyDescent="0.2">
      <c r="C7" s="32" t="s">
        <v>193</v>
      </c>
      <c r="D7" s="62">
        <v>0.26628231337981101</v>
      </c>
      <c r="E7" s="62">
        <v>0.17497199087511042</v>
      </c>
      <c r="F7" s="62">
        <v>9.1559268178054876E-2</v>
      </c>
      <c r="G7" s="62" t="s">
        <v>45</v>
      </c>
      <c r="H7" s="62">
        <v>0.16756864812594352</v>
      </c>
      <c r="I7" s="62">
        <v>0.52903700159269207</v>
      </c>
    </row>
    <row r="8" spans="1:18" s="30" customFormat="1" x14ac:dyDescent="0.2">
      <c r="C8" s="32" t="s">
        <v>194</v>
      </c>
      <c r="D8" s="62">
        <v>0.13528424055488489</v>
      </c>
      <c r="E8" s="62">
        <v>8.9724212426966113E-2</v>
      </c>
      <c r="F8" s="62">
        <v>0.14671820292047683</v>
      </c>
      <c r="G8" s="62" t="s">
        <v>45</v>
      </c>
      <c r="H8" s="62">
        <v>0.10296452132282087</v>
      </c>
      <c r="I8" s="62">
        <v>0.20979339285322285</v>
      </c>
    </row>
    <row r="9" spans="1:18" s="30" customFormat="1" x14ac:dyDescent="0.2">
      <c r="C9" s="32" t="s">
        <v>195</v>
      </c>
      <c r="D9" s="62">
        <v>0.10347868567897064</v>
      </c>
      <c r="E9" s="62">
        <v>0.17606485034306923</v>
      </c>
      <c r="F9" s="62">
        <v>0.509609193648493</v>
      </c>
      <c r="G9" s="62" t="s">
        <v>45</v>
      </c>
      <c r="H9" s="62">
        <v>0.22784086590930064</v>
      </c>
      <c r="I9" s="62">
        <v>0.14771541155120274</v>
      </c>
    </row>
    <row r="10" spans="1:18" s="30" customFormat="1" x14ac:dyDescent="0.2">
      <c r="C10" s="32" t="s">
        <v>196</v>
      </c>
      <c r="D10" s="62">
        <v>9.9719705191430322E-2</v>
      </c>
      <c r="E10" s="62">
        <v>0.11588624198996024</v>
      </c>
      <c r="F10" s="62">
        <v>3.2249352971080433E-2</v>
      </c>
      <c r="G10" s="62" t="s">
        <v>45</v>
      </c>
      <c r="H10" s="62">
        <v>0.10029850962022042</v>
      </c>
      <c r="I10" s="62">
        <v>7.5141821879068579E-2</v>
      </c>
    </row>
    <row r="11" spans="1:18" s="30" customFormat="1" x14ac:dyDescent="0.2">
      <c r="C11" s="32" t="s">
        <v>197</v>
      </c>
      <c r="D11" s="62">
        <v>2.4141650099699847E-3</v>
      </c>
      <c r="E11" s="62">
        <v>4.9586241282344623E-4</v>
      </c>
      <c r="F11" s="62">
        <v>6.3329139079261665E-3</v>
      </c>
      <c r="G11" s="62" t="s">
        <v>45</v>
      </c>
      <c r="H11" s="62">
        <v>1.643614699703646E-3</v>
      </c>
      <c r="I11" s="62">
        <v>0</v>
      </c>
    </row>
    <row r="12" spans="1:18" s="30" customFormat="1" x14ac:dyDescent="0.2">
      <c r="C12" s="32" t="s">
        <v>198</v>
      </c>
      <c r="D12" s="62">
        <v>1.1399808396738677E-2</v>
      </c>
      <c r="E12" s="62">
        <v>9.4912907623197568E-2</v>
      </c>
      <c r="F12" s="62">
        <v>6.2150341596356757E-3</v>
      </c>
      <c r="G12" s="62" t="s">
        <v>45</v>
      </c>
      <c r="H12" s="62">
        <v>7.3351748036617342E-2</v>
      </c>
      <c r="I12" s="62">
        <v>1.039194444030864E-2</v>
      </c>
    </row>
    <row r="13" spans="1:18" s="30" customFormat="1" x14ac:dyDescent="0.2">
      <c r="C13" s="32" t="s">
        <v>199</v>
      </c>
      <c r="D13" s="62">
        <v>0</v>
      </c>
      <c r="E13" s="62">
        <v>0</v>
      </c>
      <c r="F13" s="62">
        <v>0</v>
      </c>
      <c r="G13" s="62" t="s">
        <v>45</v>
      </c>
      <c r="H13" s="62">
        <v>0</v>
      </c>
      <c r="I13" s="62">
        <v>0</v>
      </c>
    </row>
    <row r="14" spans="1:18" s="30" customFormat="1" x14ac:dyDescent="0.2">
      <c r="C14" s="32" t="s">
        <v>200</v>
      </c>
      <c r="D14" s="62">
        <v>0.10531251566510968</v>
      </c>
      <c r="E14" s="62">
        <v>6.1558644182768844E-2</v>
      </c>
      <c r="F14" s="62">
        <v>4.622288960367385E-2</v>
      </c>
      <c r="G14" s="62" t="s">
        <v>45</v>
      </c>
      <c r="H14" s="62">
        <v>6.2241328530214766E-2</v>
      </c>
      <c r="I14" s="62">
        <v>2.2247352735860568E-2</v>
      </c>
    </row>
    <row r="15" spans="1:18" x14ac:dyDescent="0.2">
      <c r="A15" s="32"/>
      <c r="B15" s="32"/>
      <c r="C15" s="32" t="s">
        <v>201</v>
      </c>
      <c r="D15" s="62">
        <v>0.19519585129840383</v>
      </c>
      <c r="E15" s="62">
        <v>0.28392967320129836</v>
      </c>
      <c r="F15" s="62">
        <v>0.16109314461065932</v>
      </c>
      <c r="G15" s="62" t="s">
        <v>45</v>
      </c>
      <c r="H15" s="62">
        <v>0.25611040765603793</v>
      </c>
      <c r="I15" s="62">
        <v>0</v>
      </c>
      <c r="J15" s="30"/>
      <c r="K15" s="30"/>
      <c r="L15" s="30"/>
      <c r="M15" s="30"/>
      <c r="N15" s="30"/>
      <c r="O15" s="30"/>
      <c r="P15" s="30"/>
      <c r="Q15" s="30"/>
      <c r="R15" s="30"/>
    </row>
    <row r="16" spans="1:18" s="30" customFormat="1" x14ac:dyDescent="0.2">
      <c r="C16" s="32" t="s">
        <v>202</v>
      </c>
      <c r="D16" s="62">
        <v>8.0912714824681028E-2</v>
      </c>
      <c r="E16" s="62">
        <v>2.4556169448058515E-3</v>
      </c>
      <c r="F16" s="62">
        <v>0</v>
      </c>
      <c r="G16" s="62" t="s">
        <v>45</v>
      </c>
      <c r="H16" s="62">
        <v>7.9803560991409013E-3</v>
      </c>
      <c r="I16" s="62">
        <v>5.6730749476444449E-3</v>
      </c>
    </row>
    <row r="17" spans="1:18" s="30" customFormat="1" x14ac:dyDescent="0.2">
      <c r="B17" s="42"/>
      <c r="C17" s="40"/>
      <c r="D17" s="50"/>
      <c r="E17" s="50"/>
      <c r="F17" s="50"/>
      <c r="G17" s="50"/>
      <c r="H17" s="50"/>
      <c r="I17" s="50"/>
    </row>
    <row r="18" spans="1:18" s="30" customFormat="1" x14ac:dyDescent="0.2">
      <c r="B18" s="42"/>
      <c r="C18" s="32"/>
      <c r="D18" s="32"/>
      <c r="E18" s="43"/>
      <c r="F18" s="43"/>
      <c r="G18" s="43"/>
      <c r="H18" s="32"/>
      <c r="I18" s="32"/>
    </row>
    <row r="19" spans="1:18" x14ac:dyDescent="0.2">
      <c r="C19" s="30" t="s">
        <v>50</v>
      </c>
      <c r="D19" s="31">
        <v>93</v>
      </c>
      <c r="J19" s="30"/>
      <c r="K19" s="30"/>
      <c r="L19" s="30"/>
      <c r="M19" s="30"/>
      <c r="N19" s="30"/>
      <c r="O19" s="30"/>
      <c r="P19" s="30"/>
      <c r="Q19" s="30"/>
      <c r="R19" s="30"/>
    </row>
    <row r="20" spans="1:18" x14ac:dyDescent="0.2">
      <c r="A20" s="44"/>
      <c r="J20" s="30"/>
      <c r="K20" s="30"/>
      <c r="L20" s="30"/>
      <c r="M20" s="30"/>
      <c r="N20" s="30"/>
      <c r="O20" s="30"/>
      <c r="P20" s="30"/>
      <c r="Q20" s="30"/>
      <c r="R20" s="30"/>
    </row>
    <row r="21" spans="1:18" x14ac:dyDescent="0.2">
      <c r="A21" s="44"/>
      <c r="D21" s="32"/>
      <c r="E21" s="32"/>
      <c r="F21" s="32"/>
      <c r="G21" s="32"/>
      <c r="J21" s="30"/>
      <c r="K21" s="30"/>
      <c r="L21" s="30"/>
      <c r="M21" s="30"/>
      <c r="N21" s="30"/>
      <c r="O21" s="30"/>
      <c r="P21" s="30"/>
      <c r="Q21" s="30"/>
      <c r="R21" s="30"/>
    </row>
    <row r="22" spans="1:18" x14ac:dyDescent="0.2">
      <c r="A22" s="44"/>
      <c r="D22" s="32"/>
      <c r="E22" s="32"/>
      <c r="F22" s="32"/>
      <c r="G22" s="32"/>
      <c r="J22" s="30"/>
      <c r="K22" s="30"/>
      <c r="L22" s="30"/>
      <c r="M22" s="30"/>
      <c r="N22" s="30"/>
      <c r="O22" s="30"/>
      <c r="P22" s="30"/>
      <c r="Q22" s="30"/>
      <c r="R22" s="30"/>
    </row>
    <row r="23" spans="1:18" x14ac:dyDescent="0.2">
      <c r="D23" s="32"/>
      <c r="E23" s="32"/>
      <c r="F23" s="32"/>
      <c r="G23" s="32"/>
      <c r="J23" s="30"/>
      <c r="K23" s="30"/>
      <c r="L23" s="30"/>
      <c r="M23" s="30"/>
      <c r="N23" s="30"/>
      <c r="O23" s="30"/>
      <c r="P23" s="30"/>
      <c r="Q23" s="30"/>
      <c r="R23" s="30"/>
    </row>
    <row r="24" spans="1:18" x14ac:dyDescent="0.2">
      <c r="D24" s="32"/>
      <c r="E24" s="32"/>
      <c r="F24" s="32"/>
      <c r="G24" s="32"/>
      <c r="J24" s="30"/>
      <c r="K24" s="30"/>
      <c r="L24" s="30"/>
      <c r="M24" s="30"/>
      <c r="N24" s="30"/>
      <c r="O24" s="30"/>
      <c r="P24" s="30"/>
      <c r="Q24" s="30"/>
      <c r="R24" s="30"/>
    </row>
    <row r="25" spans="1:18" x14ac:dyDescent="0.2">
      <c r="D25" s="32"/>
      <c r="E25" s="32"/>
      <c r="F25" s="32"/>
      <c r="G25" s="32"/>
      <c r="J25" s="30"/>
      <c r="K25" s="30"/>
      <c r="L25" s="30"/>
      <c r="M25" s="30"/>
      <c r="N25" s="30"/>
      <c r="O25" s="30"/>
      <c r="P25" s="30"/>
      <c r="Q25" s="30"/>
      <c r="R25" s="30"/>
    </row>
    <row r="26" spans="1:18" x14ac:dyDescent="0.2">
      <c r="D26" s="32"/>
      <c r="E26" s="32"/>
      <c r="F26" s="32"/>
      <c r="G26" s="32"/>
      <c r="J26" s="30"/>
      <c r="K26" s="30"/>
      <c r="L26" s="30"/>
      <c r="M26" s="30"/>
      <c r="N26" s="30"/>
      <c r="O26" s="30"/>
      <c r="P26" s="30"/>
      <c r="Q26" s="30"/>
      <c r="R26" s="30"/>
    </row>
    <row r="27" spans="1:18" x14ac:dyDescent="0.2">
      <c r="D27" s="32"/>
      <c r="E27" s="32"/>
      <c r="F27" s="32"/>
      <c r="G27" s="32"/>
      <c r="J27" s="30"/>
      <c r="K27" s="30"/>
      <c r="L27" s="30"/>
      <c r="M27" s="30"/>
      <c r="N27" s="30"/>
      <c r="O27" s="30"/>
      <c r="P27" s="30"/>
      <c r="Q27" s="30"/>
      <c r="R27" s="30"/>
    </row>
    <row r="28" spans="1:18" x14ac:dyDescent="0.2">
      <c r="A28" s="30"/>
      <c r="D28" s="32"/>
      <c r="E28" s="32"/>
      <c r="F28" s="32"/>
      <c r="G28" s="32"/>
      <c r="J28" s="30"/>
      <c r="K28" s="30"/>
      <c r="L28" s="30"/>
      <c r="M28" s="30"/>
      <c r="N28" s="30"/>
      <c r="O28" s="30"/>
      <c r="P28" s="30"/>
      <c r="Q28" s="30"/>
      <c r="R28" s="30"/>
    </row>
    <row r="29" spans="1:18" x14ac:dyDescent="0.2">
      <c r="D29" s="32"/>
      <c r="E29" s="32"/>
      <c r="F29" s="32"/>
      <c r="G29" s="32"/>
      <c r="J29" s="30"/>
      <c r="K29" s="30"/>
      <c r="L29" s="30"/>
      <c r="M29" s="30"/>
      <c r="N29" s="30"/>
      <c r="O29" s="30"/>
      <c r="P29" s="30"/>
      <c r="Q29" s="30"/>
      <c r="R29" s="30"/>
    </row>
    <row r="30" spans="1:18" x14ac:dyDescent="0.2">
      <c r="A30" s="44"/>
      <c r="D30" s="32"/>
      <c r="E30" s="32"/>
      <c r="F30" s="32"/>
      <c r="G30" s="32"/>
      <c r="J30" s="30"/>
      <c r="K30" s="30"/>
      <c r="L30" s="30"/>
      <c r="M30" s="30"/>
      <c r="N30" s="30"/>
      <c r="O30" s="30"/>
      <c r="P30" s="30"/>
      <c r="Q30" s="30"/>
      <c r="R30" s="30"/>
    </row>
    <row r="31" spans="1:18" x14ac:dyDescent="0.2">
      <c r="A31" s="44"/>
      <c r="D31" s="32"/>
      <c r="E31" s="32"/>
      <c r="F31" s="32"/>
      <c r="G31" s="32"/>
      <c r="J31" s="30"/>
      <c r="K31" s="30"/>
      <c r="L31" s="30"/>
      <c r="M31" s="30"/>
      <c r="N31" s="30"/>
      <c r="O31" s="30"/>
      <c r="P31" s="30"/>
      <c r="Q31" s="30"/>
      <c r="R31" s="30"/>
    </row>
    <row r="32" spans="1:18" x14ac:dyDescent="0.2">
      <c r="A32" s="44"/>
      <c r="D32" s="32"/>
      <c r="E32" s="32"/>
      <c r="F32" s="32"/>
      <c r="G32" s="32"/>
      <c r="J32" s="30"/>
      <c r="K32" s="30"/>
      <c r="L32" s="30"/>
      <c r="M32" s="30"/>
      <c r="N32" s="30"/>
      <c r="O32" s="30"/>
      <c r="P32" s="30"/>
      <c r="Q32" s="30"/>
      <c r="R32" s="30"/>
    </row>
    <row r="33" spans="4:13" x14ac:dyDescent="0.2">
      <c r="D33" s="32"/>
      <c r="E33" s="32"/>
      <c r="F33" s="32"/>
      <c r="G33" s="32"/>
      <c r="M33" s="42"/>
    </row>
    <row r="34" spans="4:13" x14ac:dyDescent="0.2">
      <c r="D34" s="32"/>
      <c r="E34" s="32"/>
      <c r="F34" s="32"/>
      <c r="G34" s="32"/>
      <c r="M34" s="42"/>
    </row>
    <row r="35" spans="4:13" x14ac:dyDescent="0.2">
      <c r="M35" s="42"/>
    </row>
    <row r="66" spans="3:3" x14ac:dyDescent="0.2">
      <c r="C66" s="25" t="s">
        <v>842</v>
      </c>
    </row>
  </sheetData>
  <mergeCells count="2">
    <mergeCell ref="H5:I5"/>
    <mergeCell ref="D5:F5"/>
  </mergeCells>
  <conditionalFormatting sqref="J7:K14">
    <cfRule type="cellIs" dxfId="135" priority="15" operator="equal">
      <formula>0</formula>
    </cfRule>
  </conditionalFormatting>
  <conditionalFormatting sqref="J20:J22">
    <cfRule type="cellIs" dxfId="134" priority="14" operator="equal">
      <formula>0</formula>
    </cfRule>
  </conditionalFormatting>
  <conditionalFormatting sqref="K20:K22">
    <cfRule type="cellIs" dxfId="133" priority="13" operator="equal">
      <formula>0</formula>
    </cfRule>
  </conditionalFormatting>
  <conditionalFormatting sqref="L20:L22">
    <cfRule type="cellIs" dxfId="132" priority="12" operator="equal">
      <formula>0</formula>
    </cfRule>
  </conditionalFormatting>
  <conditionalFormatting sqref="M20:M22">
    <cfRule type="cellIs" dxfId="131" priority="11" operator="equal">
      <formula>0</formula>
    </cfRule>
  </conditionalFormatting>
  <conditionalFormatting sqref="D7:I16">
    <cfRule type="cellIs" dxfId="130" priority="2"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B1B6-6F66-4CDA-B4A6-B77A2B92AE3B}">
  <sheetPr codeName="Sheet12">
    <tabColor rgb="FFECA154"/>
  </sheetPr>
  <dimension ref="A1:Q62"/>
  <sheetViews>
    <sheetView showGridLines="0" zoomScale="70" zoomScaleNormal="70" workbookViewId="0">
      <selection activeCell="T36" sqref="T36"/>
    </sheetView>
  </sheetViews>
  <sheetFormatPr defaultColWidth="8.5703125" defaultRowHeight="12.75" x14ac:dyDescent="0.2"/>
  <cols>
    <col min="1" max="2" width="8.85546875" style="42" customWidth="1"/>
    <col min="3" max="3" width="26.140625" style="32" bestFit="1" customWidth="1"/>
    <col min="4" max="4" width="15.85546875" style="43" customWidth="1"/>
    <col min="5" max="5" width="22.140625" style="43" customWidth="1"/>
    <col min="6" max="6" width="25.140625" style="43" customWidth="1"/>
    <col min="7" max="7" width="15.85546875" style="43" customWidth="1"/>
    <col min="8" max="8" width="17" style="32" customWidth="1"/>
    <col min="9" max="9" width="13.42578125" style="32" customWidth="1"/>
    <col min="10" max="10" width="17.5703125" style="32" customWidth="1"/>
    <col min="11" max="11" width="15.140625" style="32" customWidth="1"/>
    <col min="12" max="12" width="13.5703125" style="32" customWidth="1"/>
    <col min="13" max="13" width="14.140625" style="32" customWidth="1"/>
    <col min="14" max="14" width="19.5703125" style="32" customWidth="1"/>
    <col min="15" max="16384" width="8.5703125" style="32"/>
  </cols>
  <sheetData>
    <row r="1" spans="1:17" s="29" customFormat="1" ht="20.25" x14ac:dyDescent="0.2">
      <c r="A1" s="26"/>
      <c r="B1" s="26"/>
      <c r="C1" s="27" t="s">
        <v>203</v>
      </c>
      <c r="D1" s="27" t="s">
        <v>204</v>
      </c>
      <c r="E1" s="28"/>
      <c r="F1" s="28"/>
      <c r="G1" s="28"/>
    </row>
    <row r="2" spans="1:17" ht="12.75" customHeight="1" x14ac:dyDescent="0.2">
      <c r="A2" s="30"/>
      <c r="B2" s="30"/>
      <c r="D2" s="32"/>
    </row>
    <row r="3" spans="1:17" ht="12.75" customHeight="1" x14ac:dyDescent="0.2">
      <c r="A3" s="30"/>
      <c r="B3" s="30"/>
    </row>
    <row r="4" spans="1:17" s="30" customFormat="1" ht="12.75" customHeight="1" x14ac:dyDescent="0.2">
      <c r="D4" s="31"/>
      <c r="E4" s="31"/>
      <c r="F4" s="31"/>
    </row>
    <row r="5" spans="1:17" s="30" customFormat="1" ht="12.75" customHeight="1" x14ac:dyDescent="0.2">
      <c r="C5" s="210" t="s">
        <v>832</v>
      </c>
      <c r="D5" s="210"/>
      <c r="E5" s="210"/>
      <c r="F5" s="210"/>
      <c r="G5" s="210"/>
      <c r="H5" s="210"/>
      <c r="I5" s="210"/>
      <c r="J5" s="210"/>
      <c r="K5" s="210"/>
      <c r="L5" s="210"/>
      <c r="M5" s="210"/>
      <c r="N5" s="210"/>
    </row>
    <row r="6" spans="1:17" s="30" customFormat="1" ht="25.5" x14ac:dyDescent="0.2">
      <c r="C6" s="36" t="s">
        <v>53</v>
      </c>
      <c r="D6" s="36" t="s">
        <v>205</v>
      </c>
      <c r="E6" s="36" t="s">
        <v>193</v>
      </c>
      <c r="F6" s="36" t="s">
        <v>194</v>
      </c>
      <c r="G6" s="36" t="s">
        <v>195</v>
      </c>
      <c r="H6" s="36" t="s">
        <v>196</v>
      </c>
      <c r="I6" s="36" t="s">
        <v>57</v>
      </c>
      <c r="J6" s="36" t="s">
        <v>198</v>
      </c>
      <c r="K6" s="36" t="s">
        <v>199</v>
      </c>
      <c r="L6" s="36" t="s">
        <v>206</v>
      </c>
      <c r="M6" s="36" t="s">
        <v>207</v>
      </c>
      <c r="N6" s="36" t="s">
        <v>202</v>
      </c>
      <c r="O6" s="32"/>
    </row>
    <row r="7" spans="1:17" s="30" customFormat="1" ht="12.75" customHeight="1" x14ac:dyDescent="0.2">
      <c r="B7" s="220"/>
      <c r="C7" s="219" t="s">
        <v>96</v>
      </c>
      <c r="D7" s="77" t="s">
        <v>96</v>
      </c>
      <c r="E7" s="62">
        <v>0.34176856974852965</v>
      </c>
      <c r="F7" s="62">
        <v>7.8175536608365265E-2</v>
      </c>
      <c r="G7" s="62">
        <v>6.8105373237392075E-2</v>
      </c>
      <c r="H7" s="62">
        <v>0.1093650869209304</v>
      </c>
      <c r="I7" s="62">
        <v>0</v>
      </c>
      <c r="J7" s="62">
        <v>1.1151273968523868E-2</v>
      </c>
      <c r="K7" s="62">
        <v>0</v>
      </c>
      <c r="L7" s="62">
        <v>2.2715558084030105E-3</v>
      </c>
      <c r="M7" s="62">
        <v>0.26604242612786666</v>
      </c>
      <c r="N7" s="62">
        <v>0.12312017757998912</v>
      </c>
      <c r="O7" s="32"/>
      <c r="P7" s="107"/>
    </row>
    <row r="8" spans="1:17" s="30" customFormat="1" x14ac:dyDescent="0.2">
      <c r="B8" s="220"/>
      <c r="C8" s="218"/>
      <c r="D8" s="77" t="s">
        <v>97</v>
      </c>
      <c r="E8" s="62">
        <v>0.2113917131434517</v>
      </c>
      <c r="F8" s="62">
        <v>7.6798775891468371E-2</v>
      </c>
      <c r="G8" s="62">
        <v>0.17391819285544774</v>
      </c>
      <c r="H8" s="62">
        <v>0</v>
      </c>
      <c r="I8" s="62">
        <v>0</v>
      </c>
      <c r="J8" s="62">
        <v>0</v>
      </c>
      <c r="K8" s="62">
        <v>0</v>
      </c>
      <c r="L8" s="62">
        <v>0</v>
      </c>
      <c r="M8" s="62">
        <v>0.5378913181096322</v>
      </c>
      <c r="N8" s="62">
        <v>0</v>
      </c>
      <c r="O8" s="32"/>
      <c r="P8" s="107"/>
    </row>
    <row r="9" spans="1:17" s="30" customFormat="1" x14ac:dyDescent="0.2">
      <c r="B9" s="220"/>
      <c r="C9" s="218"/>
      <c r="D9" s="77" t="s">
        <v>149</v>
      </c>
      <c r="E9" s="62">
        <v>0.41023683486351459</v>
      </c>
      <c r="F9" s="62">
        <v>0.27139703658915459</v>
      </c>
      <c r="G9" s="62">
        <v>5.7861303085057152E-2</v>
      </c>
      <c r="H9" s="62">
        <v>0.25655557121211708</v>
      </c>
      <c r="I9" s="62">
        <v>3.949254250156538E-3</v>
      </c>
      <c r="J9" s="62">
        <v>0</v>
      </c>
      <c r="K9" s="62">
        <v>0</v>
      </c>
      <c r="L9" s="62">
        <v>0</v>
      </c>
      <c r="M9" s="62">
        <v>0</v>
      </c>
      <c r="N9" s="62">
        <v>0</v>
      </c>
      <c r="O9" s="32"/>
      <c r="P9" s="107"/>
    </row>
    <row r="10" spans="1:17" s="30" customFormat="1" x14ac:dyDescent="0.2">
      <c r="B10" s="220"/>
      <c r="C10" s="218"/>
      <c r="D10" s="77" t="s">
        <v>48</v>
      </c>
      <c r="E10" s="62">
        <v>0</v>
      </c>
      <c r="F10" s="62">
        <v>0.26347399087179191</v>
      </c>
      <c r="G10" s="62">
        <v>0.21262256159853446</v>
      </c>
      <c r="H10" s="62">
        <v>3.0445342139102372E-2</v>
      </c>
      <c r="I10" s="62">
        <v>9.377165378843531E-3</v>
      </c>
      <c r="J10" s="62">
        <v>1.8267205283461423E-2</v>
      </c>
      <c r="K10" s="62">
        <v>0</v>
      </c>
      <c r="L10" s="62">
        <v>0.46581373472826626</v>
      </c>
      <c r="M10" s="62">
        <v>0</v>
      </c>
      <c r="N10" s="62">
        <v>0</v>
      </c>
      <c r="O10" s="32"/>
      <c r="P10" s="107"/>
    </row>
    <row r="11" spans="1:17" s="30" customFormat="1" x14ac:dyDescent="0.2">
      <c r="B11" s="220"/>
      <c r="C11" s="218"/>
      <c r="D11" s="77" t="s">
        <v>150</v>
      </c>
      <c r="E11" s="62" t="s">
        <v>45</v>
      </c>
      <c r="F11" s="62" t="s">
        <v>45</v>
      </c>
      <c r="G11" s="62" t="s">
        <v>45</v>
      </c>
      <c r="H11" s="62" t="s">
        <v>45</v>
      </c>
      <c r="I11" s="62" t="s">
        <v>45</v>
      </c>
      <c r="J11" s="62" t="s">
        <v>45</v>
      </c>
      <c r="K11" s="62" t="s">
        <v>45</v>
      </c>
      <c r="L11" s="62" t="s">
        <v>45</v>
      </c>
      <c r="M11" s="62" t="s">
        <v>45</v>
      </c>
      <c r="N11" s="62" t="s">
        <v>45</v>
      </c>
      <c r="O11" s="32"/>
      <c r="P11" s="107"/>
    </row>
    <row r="12" spans="1:17" s="30" customFormat="1" x14ac:dyDescent="0.2">
      <c r="B12" s="220"/>
      <c r="C12" s="218"/>
      <c r="D12" s="77" t="s">
        <v>151</v>
      </c>
      <c r="E12" s="62" t="s">
        <v>45</v>
      </c>
      <c r="F12" s="62" t="s">
        <v>45</v>
      </c>
      <c r="G12" s="62" t="s">
        <v>45</v>
      </c>
      <c r="H12" s="62" t="s">
        <v>45</v>
      </c>
      <c r="I12" s="62" t="s">
        <v>45</v>
      </c>
      <c r="J12" s="62" t="s">
        <v>45</v>
      </c>
      <c r="K12" s="62" t="s">
        <v>45</v>
      </c>
      <c r="L12" s="62" t="s">
        <v>45</v>
      </c>
      <c r="M12" s="62" t="s">
        <v>45</v>
      </c>
      <c r="N12" s="62" t="s">
        <v>45</v>
      </c>
      <c r="O12" s="32"/>
      <c r="P12" s="107"/>
    </row>
    <row r="13" spans="1:17" s="30" customFormat="1" x14ac:dyDescent="0.2">
      <c r="B13" s="220"/>
      <c r="C13" s="218" t="s">
        <v>97</v>
      </c>
      <c r="D13" s="77" t="s">
        <v>96</v>
      </c>
      <c r="E13" s="62">
        <v>0.17812232633040512</v>
      </c>
      <c r="F13" s="62">
        <v>0.15681844323326549</v>
      </c>
      <c r="G13" s="62">
        <v>0.25457388775341744</v>
      </c>
      <c r="H13" s="62">
        <v>0.2089790816386298</v>
      </c>
      <c r="I13" s="62">
        <v>5.9937552345377251E-3</v>
      </c>
      <c r="J13" s="62">
        <v>0</v>
      </c>
      <c r="K13" s="62">
        <v>0</v>
      </c>
      <c r="L13" s="62">
        <v>0.14289078894143759</v>
      </c>
      <c r="M13" s="62">
        <v>4.2921578801762401E-2</v>
      </c>
      <c r="N13" s="62">
        <v>9.7001380665444926E-3</v>
      </c>
      <c r="O13" s="32"/>
      <c r="P13" s="107"/>
    </row>
    <row r="14" spans="1:17" s="30" customFormat="1" x14ac:dyDescent="0.2">
      <c r="B14" s="220"/>
      <c r="C14" s="218"/>
      <c r="D14" s="77" t="s">
        <v>97</v>
      </c>
      <c r="E14" s="62">
        <v>0.17448899759562783</v>
      </c>
      <c r="F14" s="62">
        <v>9.6968114570253783E-2</v>
      </c>
      <c r="G14" s="62">
        <v>0.16815865766492366</v>
      </c>
      <c r="H14" s="62">
        <v>0.11577851120974117</v>
      </c>
      <c r="I14" s="62">
        <v>1.3684733986618297E-4</v>
      </c>
      <c r="J14" s="62">
        <v>3.624463768964753E-2</v>
      </c>
      <c r="K14" s="62">
        <v>0</v>
      </c>
      <c r="L14" s="62">
        <v>3.13978864615551E-2</v>
      </c>
      <c r="M14" s="62">
        <v>0.37556075285878238</v>
      </c>
      <c r="N14" s="62">
        <v>1.2655946096024305E-3</v>
      </c>
      <c r="O14" s="32"/>
      <c r="P14" s="107"/>
    </row>
    <row r="15" spans="1:17" s="30" customFormat="1" x14ac:dyDescent="0.2">
      <c r="B15" s="220"/>
      <c r="C15" s="218"/>
      <c r="D15" s="77" t="s">
        <v>149</v>
      </c>
      <c r="E15" s="62">
        <v>0.26152974886674507</v>
      </c>
      <c r="F15" s="62">
        <v>4.6148794279120636E-2</v>
      </c>
      <c r="G15" s="62">
        <v>5.3639289462097152E-2</v>
      </c>
      <c r="H15" s="62">
        <v>0.13486176151169524</v>
      </c>
      <c r="I15" s="62">
        <v>0</v>
      </c>
      <c r="J15" s="62">
        <v>0.31227404228959871</v>
      </c>
      <c r="K15" s="62">
        <v>0</v>
      </c>
      <c r="L15" s="62">
        <v>0.14465741532041299</v>
      </c>
      <c r="M15" s="62">
        <v>4.0488766305649605E-2</v>
      </c>
      <c r="N15" s="62">
        <v>6.4001819646805165E-3</v>
      </c>
      <c r="O15" s="32"/>
      <c r="P15" s="107"/>
    </row>
    <row r="16" spans="1:17" x14ac:dyDescent="0.2">
      <c r="A16" s="32"/>
      <c r="B16" s="220"/>
      <c r="C16" s="218"/>
      <c r="D16" s="77" t="s">
        <v>48</v>
      </c>
      <c r="E16" s="62">
        <v>6.2918447574260962E-3</v>
      </c>
      <c r="F16" s="62">
        <v>4.6929484845522097E-2</v>
      </c>
      <c r="G16" s="62">
        <v>0.43821372224806476</v>
      </c>
      <c r="H16" s="62">
        <v>2.9837656247740438E-4</v>
      </c>
      <c r="I16" s="62">
        <v>2.9837656247740438E-4</v>
      </c>
      <c r="J16" s="62">
        <v>0.31624335103855133</v>
      </c>
      <c r="K16" s="62">
        <v>0</v>
      </c>
      <c r="L16" s="62">
        <v>0.10713508852313681</v>
      </c>
      <c r="M16" s="62">
        <v>8.4589755462344152E-2</v>
      </c>
      <c r="N16" s="62">
        <v>0</v>
      </c>
      <c r="P16" s="107"/>
      <c r="Q16" s="30"/>
    </row>
    <row r="17" spans="1:17" s="30" customFormat="1" x14ac:dyDescent="0.2">
      <c r="B17" s="220"/>
      <c r="C17" s="218"/>
      <c r="D17" s="77" t="s">
        <v>150</v>
      </c>
      <c r="E17" s="62">
        <v>3.4983043023071016E-2</v>
      </c>
      <c r="F17" s="62">
        <v>0.1557108739899303</v>
      </c>
      <c r="G17" s="62">
        <v>0</v>
      </c>
      <c r="H17" s="62">
        <v>5.1903624663310111E-2</v>
      </c>
      <c r="I17" s="62">
        <v>0</v>
      </c>
      <c r="J17" s="62">
        <v>0</v>
      </c>
      <c r="K17" s="62">
        <v>0</v>
      </c>
      <c r="L17" s="62">
        <v>0.49827479676777703</v>
      </c>
      <c r="M17" s="62">
        <v>0.25912766155591149</v>
      </c>
      <c r="N17" s="62">
        <v>0</v>
      </c>
      <c r="O17" s="32"/>
      <c r="P17" s="107"/>
    </row>
    <row r="18" spans="1:17" s="30" customFormat="1" x14ac:dyDescent="0.2">
      <c r="B18" s="220"/>
      <c r="C18" s="218"/>
      <c r="D18" s="77" t="s">
        <v>151</v>
      </c>
      <c r="E18" s="62" t="s">
        <v>45</v>
      </c>
      <c r="F18" s="62" t="s">
        <v>45</v>
      </c>
      <c r="G18" s="62" t="s">
        <v>45</v>
      </c>
      <c r="H18" s="62" t="s">
        <v>45</v>
      </c>
      <c r="I18" s="62" t="s">
        <v>45</v>
      </c>
      <c r="J18" s="62" t="s">
        <v>45</v>
      </c>
      <c r="K18" s="62" t="s">
        <v>45</v>
      </c>
      <c r="L18" s="62" t="s">
        <v>45</v>
      </c>
      <c r="M18" s="62" t="s">
        <v>45</v>
      </c>
      <c r="N18" s="62" t="s">
        <v>45</v>
      </c>
      <c r="O18" s="32"/>
      <c r="P18" s="107"/>
    </row>
    <row r="19" spans="1:17" s="30" customFormat="1" x14ac:dyDescent="0.2">
      <c r="B19" s="220"/>
      <c r="C19" s="218" t="s">
        <v>98</v>
      </c>
      <c r="D19" s="77" t="s">
        <v>96</v>
      </c>
      <c r="E19" s="62" t="s">
        <v>45</v>
      </c>
      <c r="F19" s="62">
        <v>1</v>
      </c>
      <c r="G19" s="62" t="s">
        <v>45</v>
      </c>
      <c r="H19" s="62" t="s">
        <v>45</v>
      </c>
      <c r="I19" s="62" t="s">
        <v>45</v>
      </c>
      <c r="J19" s="62" t="s">
        <v>45</v>
      </c>
      <c r="K19" s="62" t="s">
        <v>45</v>
      </c>
      <c r="L19" s="62" t="s">
        <v>45</v>
      </c>
      <c r="M19" s="62" t="s">
        <v>45</v>
      </c>
      <c r="N19" s="62" t="s">
        <v>45</v>
      </c>
      <c r="O19" s="32"/>
      <c r="P19" s="107"/>
    </row>
    <row r="20" spans="1:17" s="30" customFormat="1" x14ac:dyDescent="0.2">
      <c r="B20" s="220"/>
      <c r="C20" s="218"/>
      <c r="D20" s="77" t="s">
        <v>97</v>
      </c>
      <c r="E20" s="62">
        <v>0.14243001256426766</v>
      </c>
      <c r="F20" s="62">
        <v>0.85756998743573232</v>
      </c>
      <c r="G20" s="62" t="s">
        <v>45</v>
      </c>
      <c r="H20" s="62" t="s">
        <v>45</v>
      </c>
      <c r="I20" s="62" t="s">
        <v>45</v>
      </c>
      <c r="J20" s="62" t="s">
        <v>45</v>
      </c>
      <c r="K20" s="62" t="s">
        <v>45</v>
      </c>
      <c r="L20" s="62" t="s">
        <v>45</v>
      </c>
      <c r="M20" s="62" t="s">
        <v>45</v>
      </c>
      <c r="N20" s="62" t="s">
        <v>45</v>
      </c>
      <c r="O20" s="32"/>
      <c r="P20" s="107"/>
    </row>
    <row r="21" spans="1:17" x14ac:dyDescent="0.2">
      <c r="B21" s="220"/>
      <c r="C21" s="218"/>
      <c r="D21" s="77" t="s">
        <v>149</v>
      </c>
      <c r="E21" s="62">
        <v>9.58551781238553E-2</v>
      </c>
      <c r="F21" s="62">
        <v>0.12326876704054084</v>
      </c>
      <c r="G21" s="62">
        <v>0.59373398117050502</v>
      </c>
      <c r="H21" s="62">
        <v>3.8171553650719427E-2</v>
      </c>
      <c r="I21" s="62" t="s">
        <v>45</v>
      </c>
      <c r="J21" s="62">
        <v>4.7866377734916551E-3</v>
      </c>
      <c r="K21" s="62" t="s">
        <v>45</v>
      </c>
      <c r="L21" s="62">
        <v>3.2221599217826635E-2</v>
      </c>
      <c r="M21" s="62">
        <v>0.11196228302306109</v>
      </c>
      <c r="N21" s="62" t="s">
        <v>45</v>
      </c>
      <c r="P21" s="107"/>
      <c r="Q21" s="30"/>
    </row>
    <row r="22" spans="1:17" x14ac:dyDescent="0.2">
      <c r="A22" s="44"/>
      <c r="B22" s="220"/>
      <c r="C22" s="218"/>
      <c r="D22" s="77" t="s">
        <v>48</v>
      </c>
      <c r="E22" s="62" t="s">
        <v>45</v>
      </c>
      <c r="F22" s="62">
        <v>1</v>
      </c>
      <c r="G22" s="62" t="s">
        <v>45</v>
      </c>
      <c r="H22" s="62" t="s">
        <v>45</v>
      </c>
      <c r="I22" s="62" t="s">
        <v>45</v>
      </c>
      <c r="J22" s="62" t="s">
        <v>45</v>
      </c>
      <c r="K22" s="62" t="s">
        <v>45</v>
      </c>
      <c r="L22" s="62" t="s">
        <v>45</v>
      </c>
      <c r="M22" s="62" t="s">
        <v>45</v>
      </c>
      <c r="N22" s="62" t="s">
        <v>45</v>
      </c>
      <c r="P22" s="107"/>
      <c r="Q22" s="30"/>
    </row>
    <row r="23" spans="1:17" x14ac:dyDescent="0.2">
      <c r="A23" s="44"/>
      <c r="B23" s="220"/>
      <c r="C23" s="218"/>
      <c r="D23" s="77" t="s">
        <v>150</v>
      </c>
      <c r="E23" s="62">
        <v>1</v>
      </c>
      <c r="F23" s="62" t="s">
        <v>45</v>
      </c>
      <c r="G23" s="62" t="s">
        <v>45</v>
      </c>
      <c r="H23" s="62" t="s">
        <v>45</v>
      </c>
      <c r="I23" s="62" t="s">
        <v>45</v>
      </c>
      <c r="J23" s="62" t="s">
        <v>45</v>
      </c>
      <c r="K23" s="62" t="s">
        <v>45</v>
      </c>
      <c r="L23" s="62" t="s">
        <v>45</v>
      </c>
      <c r="M23" s="62" t="s">
        <v>45</v>
      </c>
      <c r="N23" s="62" t="s">
        <v>45</v>
      </c>
      <c r="P23" s="107"/>
      <c r="Q23" s="30"/>
    </row>
    <row r="24" spans="1:17" x14ac:dyDescent="0.2">
      <c r="A24" s="44"/>
      <c r="B24" s="220"/>
      <c r="C24" s="218"/>
      <c r="D24" s="77" t="s">
        <v>151</v>
      </c>
      <c r="E24" s="62" t="s">
        <v>45</v>
      </c>
      <c r="F24" s="62" t="s">
        <v>45</v>
      </c>
      <c r="G24" s="62" t="s">
        <v>45</v>
      </c>
      <c r="H24" s="62" t="s">
        <v>45</v>
      </c>
      <c r="I24" s="62" t="s">
        <v>45</v>
      </c>
      <c r="J24" s="62" t="s">
        <v>45</v>
      </c>
      <c r="K24" s="62" t="s">
        <v>45</v>
      </c>
      <c r="L24" s="62" t="s">
        <v>45</v>
      </c>
      <c r="M24" s="62" t="s">
        <v>45</v>
      </c>
      <c r="N24" s="62" t="s">
        <v>45</v>
      </c>
      <c r="P24" s="107"/>
      <c r="Q24" s="30"/>
    </row>
    <row r="25" spans="1:17" x14ac:dyDescent="0.2">
      <c r="C25" s="41"/>
      <c r="D25" s="41"/>
      <c r="E25" s="41"/>
      <c r="F25" s="41"/>
      <c r="G25" s="41"/>
      <c r="H25" s="41"/>
      <c r="I25" s="41"/>
      <c r="J25" s="41"/>
      <c r="K25" s="41"/>
      <c r="L25" s="41"/>
      <c r="M25" s="41"/>
      <c r="N25" s="41"/>
      <c r="P25" s="30"/>
      <c r="Q25" s="30"/>
    </row>
    <row r="26" spans="1:17" x14ac:dyDescent="0.2">
      <c r="D26" s="32"/>
      <c r="E26" s="32"/>
      <c r="F26" s="32"/>
      <c r="G26" s="32"/>
      <c r="I26" s="30"/>
      <c r="J26" s="30"/>
      <c r="K26" s="30"/>
      <c r="L26" s="30"/>
      <c r="M26" s="30"/>
      <c r="N26" s="30"/>
      <c r="P26" s="30"/>
      <c r="Q26" s="30"/>
    </row>
    <row r="27" spans="1:17" x14ac:dyDescent="0.2">
      <c r="C27" s="30" t="s">
        <v>50</v>
      </c>
      <c r="E27" s="31">
        <v>93</v>
      </c>
      <c r="F27" s="32"/>
      <c r="G27" s="32"/>
      <c r="I27" s="30"/>
      <c r="J27" s="30"/>
      <c r="K27" s="30"/>
      <c r="L27" s="30"/>
      <c r="M27" s="30"/>
      <c r="N27" s="30"/>
      <c r="P27" s="30"/>
      <c r="Q27" s="30"/>
    </row>
    <row r="28" spans="1:17" x14ac:dyDescent="0.2">
      <c r="D28" s="32"/>
      <c r="E28" s="32"/>
      <c r="F28" s="32"/>
      <c r="G28" s="32"/>
      <c r="I28" s="30"/>
      <c r="J28" s="30"/>
      <c r="K28" s="30"/>
      <c r="L28" s="30"/>
      <c r="M28" s="30"/>
      <c r="N28" s="30"/>
      <c r="P28" s="30"/>
      <c r="Q28" s="30"/>
    </row>
    <row r="29" spans="1:17" x14ac:dyDescent="0.2">
      <c r="A29" s="30"/>
      <c r="D29" s="32"/>
      <c r="E29" s="32"/>
      <c r="F29" s="32"/>
      <c r="G29" s="32"/>
      <c r="I29" s="30"/>
      <c r="J29" s="30"/>
      <c r="K29" s="30"/>
      <c r="L29" s="30"/>
      <c r="M29" s="30"/>
      <c r="N29" s="30"/>
      <c r="P29" s="30"/>
      <c r="Q29" s="30"/>
    </row>
    <row r="30" spans="1:17" x14ac:dyDescent="0.2">
      <c r="D30" s="32"/>
      <c r="E30" s="32"/>
      <c r="F30" s="32"/>
      <c r="G30" s="32"/>
      <c r="I30" s="30"/>
      <c r="J30" s="30"/>
      <c r="K30" s="30"/>
      <c r="L30" s="30"/>
      <c r="M30" s="30"/>
      <c r="N30" s="30"/>
      <c r="O30" s="30"/>
      <c r="P30" s="30"/>
      <c r="Q30" s="30"/>
    </row>
    <row r="31" spans="1:17" x14ac:dyDescent="0.2">
      <c r="A31" s="44"/>
      <c r="D31" s="32"/>
      <c r="E31" s="32"/>
      <c r="F31" s="32"/>
      <c r="G31" s="32"/>
      <c r="I31" s="30"/>
      <c r="J31" s="30"/>
      <c r="K31" s="30"/>
      <c r="L31" s="30"/>
      <c r="M31" s="30"/>
      <c r="N31" s="30"/>
      <c r="O31" s="30"/>
      <c r="P31" s="30"/>
      <c r="Q31" s="30"/>
    </row>
    <row r="32" spans="1:17" x14ac:dyDescent="0.2">
      <c r="A32" s="44"/>
      <c r="D32" s="32"/>
      <c r="E32" s="32"/>
      <c r="F32" s="32"/>
      <c r="G32" s="32"/>
      <c r="I32" s="30"/>
      <c r="J32" s="30"/>
      <c r="K32" s="30"/>
      <c r="L32" s="30"/>
      <c r="M32" s="30"/>
      <c r="N32" s="30"/>
      <c r="O32" s="30"/>
      <c r="P32" s="30"/>
      <c r="Q32" s="30"/>
    </row>
    <row r="33" spans="1:17" x14ac:dyDescent="0.2">
      <c r="A33" s="44"/>
      <c r="D33" s="32"/>
      <c r="E33" s="32"/>
      <c r="F33" s="32"/>
      <c r="G33" s="32"/>
      <c r="I33" s="30"/>
      <c r="J33" s="30"/>
      <c r="K33" s="30"/>
      <c r="L33" s="30"/>
      <c r="M33" s="30"/>
      <c r="N33" s="30"/>
      <c r="O33" s="30"/>
      <c r="P33" s="30"/>
      <c r="Q33" s="30"/>
    </row>
    <row r="34" spans="1:17" x14ac:dyDescent="0.2">
      <c r="D34" s="32"/>
      <c r="E34" s="32"/>
      <c r="F34" s="32"/>
      <c r="G34" s="32"/>
      <c r="L34" s="42"/>
    </row>
    <row r="35" spans="1:17" x14ac:dyDescent="0.2">
      <c r="D35" s="32"/>
      <c r="E35" s="32"/>
      <c r="F35" s="32"/>
      <c r="G35" s="32"/>
      <c r="L35" s="42"/>
    </row>
    <row r="36" spans="1:17" x14ac:dyDescent="0.2">
      <c r="L36" s="42"/>
    </row>
    <row r="62" spans="3:3" x14ac:dyDescent="0.2">
      <c r="C62" s="25" t="s">
        <v>842</v>
      </c>
    </row>
  </sheetData>
  <mergeCells count="5">
    <mergeCell ref="C5:N5"/>
    <mergeCell ref="C19:C24"/>
    <mergeCell ref="C13:C18"/>
    <mergeCell ref="C7:C12"/>
    <mergeCell ref="B7:B2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749F1-7722-4B5D-AE50-3B66D9F62CB6}">
  <sheetPr codeName="Sheet13">
    <tabColor rgb="FFECA154"/>
  </sheetPr>
  <dimension ref="A1:Q58"/>
  <sheetViews>
    <sheetView showGridLines="0" zoomScale="70" zoomScaleNormal="70" workbookViewId="0">
      <selection activeCell="S19" sqref="S19"/>
    </sheetView>
  </sheetViews>
  <sheetFormatPr defaultColWidth="8.5703125" defaultRowHeight="12.75" x14ac:dyDescent="0.2"/>
  <cols>
    <col min="1" max="2" width="8.85546875" style="42" customWidth="1"/>
    <col min="3" max="3" width="42.7109375" style="32" customWidth="1"/>
    <col min="4" max="7" width="15.85546875" style="43" customWidth="1"/>
    <col min="8" max="8" width="11.42578125" style="32" customWidth="1"/>
    <col min="9" max="9" width="23.42578125" style="32" customWidth="1"/>
    <col min="10" max="10" width="31.85546875" style="32" customWidth="1"/>
    <col min="11" max="16384" width="8.5703125" style="32"/>
  </cols>
  <sheetData>
    <row r="1" spans="1:17" s="29" customFormat="1" ht="20.25" x14ac:dyDescent="0.2">
      <c r="A1" s="26"/>
      <c r="B1" s="26"/>
      <c r="C1" s="27" t="s">
        <v>208</v>
      </c>
      <c r="D1" s="27" t="s">
        <v>209</v>
      </c>
      <c r="E1" s="28"/>
      <c r="F1" s="28"/>
      <c r="G1" s="28"/>
    </row>
    <row r="2" spans="1:17" ht="12.75" customHeight="1" x14ac:dyDescent="0.2">
      <c r="A2" s="30"/>
      <c r="B2" s="30"/>
      <c r="D2" s="32"/>
    </row>
    <row r="3" spans="1:17" s="30" customFormat="1" ht="12.75" customHeight="1" x14ac:dyDescent="0.2">
      <c r="D3" s="31"/>
      <c r="E3" s="31"/>
      <c r="F3" s="31"/>
    </row>
    <row r="4" spans="1:17" s="30" customFormat="1" ht="12.75" customHeight="1" x14ac:dyDescent="0.2"/>
    <row r="5" spans="1:17" s="30" customFormat="1" ht="12.75" customHeight="1" x14ac:dyDescent="0.2">
      <c r="C5" s="108"/>
      <c r="D5" s="210" t="s">
        <v>210</v>
      </c>
      <c r="E5" s="210"/>
      <c r="F5" s="210"/>
      <c r="G5" s="210"/>
      <c r="H5" s="108"/>
      <c r="I5" s="210" t="s">
        <v>35</v>
      </c>
      <c r="J5" s="210"/>
    </row>
    <row r="6" spans="1:17" s="30" customFormat="1" x14ac:dyDescent="0.2">
      <c r="C6" s="36"/>
      <c r="D6" s="36" t="s">
        <v>211</v>
      </c>
      <c r="E6" s="36" t="s">
        <v>212</v>
      </c>
      <c r="F6" s="36" t="s">
        <v>213</v>
      </c>
      <c r="G6" s="36" t="s">
        <v>214</v>
      </c>
      <c r="H6" s="36"/>
      <c r="I6" s="36" t="s">
        <v>191</v>
      </c>
      <c r="J6" s="36" t="s">
        <v>192</v>
      </c>
    </row>
    <row r="7" spans="1:17" s="30" customFormat="1" x14ac:dyDescent="0.2">
      <c r="C7" s="32" t="s">
        <v>193</v>
      </c>
      <c r="D7" s="62">
        <v>0.41382668333974487</v>
      </c>
      <c r="E7" s="62">
        <v>0.25366465535081484</v>
      </c>
      <c r="F7" s="62">
        <v>0.27756208880394134</v>
      </c>
      <c r="G7" s="62">
        <v>0.13029691167726082</v>
      </c>
      <c r="H7" s="62" t="s">
        <v>45</v>
      </c>
      <c r="I7" s="62">
        <v>0.16756864812594352</v>
      </c>
      <c r="J7" s="62">
        <v>0.52903700159269207</v>
      </c>
    </row>
    <row r="8" spans="1:17" s="30" customFormat="1" x14ac:dyDescent="0.2">
      <c r="C8" s="32" t="s">
        <v>194</v>
      </c>
      <c r="D8" s="62">
        <v>0.21405124131647135</v>
      </c>
      <c r="E8" s="62">
        <v>0.20180056658514875</v>
      </c>
      <c r="F8" s="62">
        <v>7.7472850190529463E-2</v>
      </c>
      <c r="G8" s="62">
        <v>9.0919954459835778E-2</v>
      </c>
      <c r="H8" s="62" t="s">
        <v>45</v>
      </c>
      <c r="I8" s="62">
        <v>0.10296452132282087</v>
      </c>
      <c r="J8" s="62">
        <v>0.20979339285322285</v>
      </c>
    </row>
    <row r="9" spans="1:17" s="30" customFormat="1" x14ac:dyDescent="0.2">
      <c r="C9" s="32" t="s">
        <v>195</v>
      </c>
      <c r="D9" s="62">
        <v>0</v>
      </c>
      <c r="E9" s="62">
        <v>0.15830754602414193</v>
      </c>
      <c r="F9" s="62">
        <v>0.2054586049266314</v>
      </c>
      <c r="G9" s="62">
        <v>0.24636415061179356</v>
      </c>
      <c r="H9" s="62" t="s">
        <v>45</v>
      </c>
      <c r="I9" s="62">
        <v>0.22784086590930064</v>
      </c>
      <c r="J9" s="62">
        <v>0.14771541155120274</v>
      </c>
    </row>
    <row r="10" spans="1:17" s="30" customFormat="1" x14ac:dyDescent="0.2">
      <c r="C10" s="32" t="s">
        <v>196</v>
      </c>
      <c r="D10" s="62">
        <v>5.7673637404903888E-2</v>
      </c>
      <c r="E10" s="62">
        <v>6.3719283713022393E-2</v>
      </c>
      <c r="F10" s="62">
        <v>7.2735727531745745E-2</v>
      </c>
      <c r="G10" s="62">
        <v>0.11152144835888139</v>
      </c>
      <c r="H10" s="62" t="s">
        <v>45</v>
      </c>
      <c r="I10" s="62">
        <v>0.10029850962022042</v>
      </c>
      <c r="J10" s="62">
        <v>7.5141821879068579E-2</v>
      </c>
    </row>
    <row r="11" spans="1:17" s="30" customFormat="1" x14ac:dyDescent="0.2">
      <c r="C11" s="32" t="s">
        <v>197</v>
      </c>
      <c r="D11" s="62">
        <v>1.8323431199993468E-3</v>
      </c>
      <c r="E11" s="62">
        <v>2.4111817422361303E-3</v>
      </c>
      <c r="F11" s="62">
        <v>1.0023911567546289E-2</v>
      </c>
      <c r="G11" s="62">
        <v>0</v>
      </c>
      <c r="H11" s="62" t="s">
        <v>45</v>
      </c>
      <c r="I11" s="62">
        <v>1.643614699703646E-3</v>
      </c>
      <c r="J11" s="62">
        <v>0</v>
      </c>
    </row>
    <row r="12" spans="1:17" s="30" customFormat="1" x14ac:dyDescent="0.2">
      <c r="C12" s="32" t="s">
        <v>198</v>
      </c>
      <c r="D12" s="62">
        <v>9.4467301268523363E-3</v>
      </c>
      <c r="E12" s="62">
        <v>8.2111277272235352E-3</v>
      </c>
      <c r="F12" s="62">
        <v>1.1014273607383582E-2</v>
      </c>
      <c r="G12" s="62">
        <v>9.5534292755248051E-2</v>
      </c>
      <c r="H12" s="62" t="s">
        <v>45</v>
      </c>
      <c r="I12" s="62">
        <v>7.3351748036617342E-2</v>
      </c>
      <c r="J12" s="62">
        <v>1.039194444030864E-2</v>
      </c>
    </row>
    <row r="13" spans="1:17" s="30" customFormat="1" x14ac:dyDescent="0.2">
      <c r="C13" s="32" t="s">
        <v>199</v>
      </c>
      <c r="D13" s="62">
        <v>0</v>
      </c>
      <c r="E13" s="62">
        <v>0</v>
      </c>
      <c r="F13" s="62">
        <v>0</v>
      </c>
      <c r="G13" s="62">
        <v>0</v>
      </c>
      <c r="H13" s="62" t="s">
        <v>45</v>
      </c>
      <c r="I13" s="62">
        <v>0</v>
      </c>
      <c r="J13" s="62">
        <v>0</v>
      </c>
    </row>
    <row r="14" spans="1:17" s="30" customFormat="1" x14ac:dyDescent="0.2">
      <c r="C14" s="32" t="s">
        <v>200</v>
      </c>
      <c r="D14" s="62">
        <v>1.8914730068023185E-2</v>
      </c>
      <c r="E14" s="62">
        <v>5.852148256242129E-2</v>
      </c>
      <c r="F14" s="62">
        <v>6.3168502119469408E-2</v>
      </c>
      <c r="G14" s="62">
        <v>6.3408517307858736E-2</v>
      </c>
      <c r="H14" s="62" t="s">
        <v>45</v>
      </c>
      <c r="I14" s="62">
        <v>6.2241328530214766E-2</v>
      </c>
      <c r="J14" s="62">
        <v>2.2247352735860568E-2</v>
      </c>
    </row>
    <row r="15" spans="1:17" x14ac:dyDescent="0.2">
      <c r="A15" s="32"/>
      <c r="B15" s="32"/>
      <c r="C15" s="32" t="s">
        <v>201</v>
      </c>
      <c r="D15" s="62">
        <v>0.28425463462400491</v>
      </c>
      <c r="E15" s="62">
        <v>0.19677817509303869</v>
      </c>
      <c r="F15" s="62">
        <v>0.28253980346458596</v>
      </c>
      <c r="G15" s="62">
        <v>0.25959939399707138</v>
      </c>
      <c r="H15" s="62" t="s">
        <v>45</v>
      </c>
      <c r="I15" s="62">
        <v>0.25611040765603793</v>
      </c>
      <c r="J15" s="62">
        <v>0</v>
      </c>
      <c r="K15" s="30"/>
      <c r="L15" s="30"/>
      <c r="M15" s="30"/>
      <c r="N15" s="30"/>
      <c r="O15" s="30"/>
      <c r="P15" s="30"/>
      <c r="Q15" s="30"/>
    </row>
    <row r="16" spans="1:17" s="30" customFormat="1" x14ac:dyDescent="0.2">
      <c r="C16" s="32" t="s">
        <v>202</v>
      </c>
      <c r="D16" s="62">
        <v>0</v>
      </c>
      <c r="E16" s="62">
        <v>5.6585981201952518E-2</v>
      </c>
      <c r="F16" s="62">
        <v>2.4237788166837133E-5</v>
      </c>
      <c r="G16" s="62">
        <v>2.3553308320503458E-3</v>
      </c>
      <c r="H16" s="62" t="s">
        <v>45</v>
      </c>
      <c r="I16" s="62">
        <v>7.9803560991409013E-3</v>
      </c>
      <c r="J16" s="62">
        <v>5.6730749476444449E-3</v>
      </c>
    </row>
    <row r="17" spans="1:17" s="30" customFormat="1" x14ac:dyDescent="0.2">
      <c r="B17" s="42"/>
      <c r="C17" s="40"/>
      <c r="D17" s="50"/>
      <c r="E17" s="50"/>
      <c r="F17" s="50"/>
      <c r="G17" s="50"/>
      <c r="H17" s="50"/>
      <c r="I17" s="50"/>
      <c r="J17" s="50"/>
    </row>
    <row r="18" spans="1:17" s="30" customFormat="1" x14ac:dyDescent="0.2">
      <c r="B18" s="42"/>
      <c r="C18" s="32"/>
      <c r="D18" s="32"/>
      <c r="E18" s="43"/>
      <c r="F18" s="43"/>
      <c r="G18" s="43"/>
      <c r="H18" s="32"/>
    </row>
    <row r="19" spans="1:17" x14ac:dyDescent="0.2">
      <c r="C19" s="30" t="s">
        <v>50</v>
      </c>
      <c r="D19" s="31">
        <v>93</v>
      </c>
      <c r="I19" s="30"/>
      <c r="J19" s="30"/>
      <c r="K19" s="30"/>
      <c r="L19" s="30"/>
      <c r="M19" s="30"/>
      <c r="N19" s="30"/>
      <c r="O19" s="30"/>
      <c r="P19" s="30"/>
      <c r="Q19" s="30"/>
    </row>
    <row r="20" spans="1:17" x14ac:dyDescent="0.2">
      <c r="A20" s="44"/>
      <c r="I20" s="30"/>
      <c r="J20" s="30"/>
      <c r="K20" s="30"/>
      <c r="L20" s="30"/>
      <c r="M20" s="30"/>
      <c r="N20" s="30"/>
      <c r="O20" s="30"/>
      <c r="P20" s="30"/>
      <c r="Q20" s="30"/>
    </row>
    <row r="21" spans="1:17" x14ac:dyDescent="0.2">
      <c r="A21" s="44"/>
      <c r="D21" s="32"/>
      <c r="E21" s="32"/>
      <c r="F21" s="32"/>
      <c r="G21" s="32"/>
      <c r="I21" s="30"/>
      <c r="J21" s="30"/>
      <c r="K21" s="30"/>
      <c r="L21" s="30"/>
      <c r="M21" s="30"/>
      <c r="N21" s="30"/>
      <c r="O21" s="30"/>
      <c r="P21" s="30"/>
      <c r="Q21" s="30"/>
    </row>
    <row r="22" spans="1:17" x14ac:dyDescent="0.2">
      <c r="A22" s="44"/>
      <c r="D22" s="32"/>
      <c r="E22" s="32"/>
      <c r="F22" s="32"/>
      <c r="G22" s="32"/>
      <c r="I22" s="30"/>
      <c r="J22" s="30"/>
      <c r="K22" s="30"/>
      <c r="L22" s="30"/>
      <c r="M22" s="30"/>
      <c r="N22" s="30"/>
      <c r="O22" s="30"/>
      <c r="P22" s="30"/>
      <c r="Q22" s="30"/>
    </row>
    <row r="23" spans="1:17" x14ac:dyDescent="0.2">
      <c r="D23" s="32"/>
      <c r="E23" s="32"/>
      <c r="F23" s="32"/>
      <c r="G23" s="32"/>
      <c r="I23" s="30"/>
      <c r="J23" s="30"/>
      <c r="K23" s="30"/>
      <c r="L23" s="30"/>
      <c r="M23" s="30"/>
      <c r="N23" s="30"/>
      <c r="O23" s="30"/>
      <c r="P23" s="30"/>
      <c r="Q23" s="30"/>
    </row>
    <row r="24" spans="1:17" x14ac:dyDescent="0.2">
      <c r="D24" s="32"/>
      <c r="E24" s="32"/>
      <c r="F24" s="32"/>
      <c r="G24" s="32"/>
      <c r="I24" s="30"/>
      <c r="J24" s="30"/>
      <c r="K24" s="30"/>
      <c r="L24" s="30"/>
      <c r="M24" s="30"/>
      <c r="N24" s="30"/>
      <c r="O24" s="30"/>
      <c r="P24" s="30"/>
      <c r="Q24" s="30"/>
    </row>
    <row r="25" spans="1:17" x14ac:dyDescent="0.2">
      <c r="D25" s="32"/>
      <c r="E25" s="32"/>
      <c r="F25" s="32"/>
      <c r="G25" s="32"/>
      <c r="I25" s="30"/>
      <c r="J25" s="30"/>
      <c r="K25" s="30"/>
      <c r="L25" s="30"/>
      <c r="M25" s="30"/>
      <c r="N25" s="30"/>
      <c r="O25" s="30"/>
      <c r="P25" s="30"/>
      <c r="Q25" s="30"/>
    </row>
    <row r="26" spans="1:17" x14ac:dyDescent="0.2">
      <c r="D26" s="32"/>
      <c r="E26" s="32"/>
      <c r="F26" s="32"/>
      <c r="G26" s="32"/>
      <c r="I26" s="30"/>
      <c r="J26" s="30"/>
      <c r="K26" s="30"/>
      <c r="L26" s="30"/>
      <c r="M26" s="30"/>
      <c r="N26" s="30"/>
      <c r="O26" s="30"/>
      <c r="P26" s="30"/>
      <c r="Q26" s="30"/>
    </row>
    <row r="27" spans="1:17" x14ac:dyDescent="0.2">
      <c r="D27" s="32"/>
      <c r="E27" s="32"/>
      <c r="F27" s="32"/>
      <c r="G27" s="32"/>
      <c r="I27" s="30"/>
      <c r="J27" s="30"/>
      <c r="K27" s="30"/>
      <c r="L27" s="30"/>
      <c r="M27" s="30"/>
      <c r="N27" s="30"/>
      <c r="O27" s="30"/>
      <c r="P27" s="30"/>
      <c r="Q27" s="30"/>
    </row>
    <row r="28" spans="1:17" x14ac:dyDescent="0.2">
      <c r="A28" s="30"/>
      <c r="D28" s="32"/>
      <c r="E28" s="32"/>
      <c r="F28" s="32"/>
      <c r="G28" s="32"/>
      <c r="I28" s="30"/>
      <c r="J28" s="30"/>
      <c r="K28" s="30"/>
      <c r="L28" s="30"/>
      <c r="M28" s="30"/>
      <c r="N28" s="30"/>
      <c r="O28" s="30"/>
      <c r="P28" s="30"/>
      <c r="Q28" s="30"/>
    </row>
    <row r="29" spans="1:17" x14ac:dyDescent="0.2">
      <c r="D29" s="32"/>
      <c r="E29" s="32"/>
      <c r="F29" s="32"/>
      <c r="G29" s="32"/>
      <c r="I29" s="30"/>
      <c r="J29" s="30"/>
      <c r="K29" s="30"/>
      <c r="L29" s="30"/>
      <c r="M29" s="30"/>
      <c r="N29" s="30"/>
      <c r="O29" s="30"/>
      <c r="P29" s="30"/>
      <c r="Q29" s="30"/>
    </row>
    <row r="30" spans="1:17" x14ac:dyDescent="0.2">
      <c r="A30" s="44"/>
      <c r="D30" s="32"/>
      <c r="E30" s="32"/>
      <c r="F30" s="32"/>
      <c r="G30" s="32"/>
      <c r="I30" s="30"/>
      <c r="J30" s="30"/>
      <c r="K30" s="30"/>
      <c r="L30" s="30"/>
      <c r="M30" s="30"/>
      <c r="N30" s="30"/>
      <c r="O30" s="30"/>
      <c r="P30" s="30"/>
      <c r="Q30" s="30"/>
    </row>
    <row r="31" spans="1:17" x14ac:dyDescent="0.2">
      <c r="A31" s="44"/>
      <c r="D31" s="32"/>
      <c r="E31" s="32"/>
      <c r="F31" s="32"/>
      <c r="G31" s="32"/>
      <c r="I31" s="30"/>
      <c r="J31" s="30"/>
      <c r="K31" s="30"/>
      <c r="L31" s="30"/>
      <c r="M31" s="30"/>
      <c r="N31" s="30"/>
      <c r="O31" s="30"/>
      <c r="P31" s="30"/>
      <c r="Q31" s="30"/>
    </row>
    <row r="32" spans="1:17" x14ac:dyDescent="0.2">
      <c r="A32" s="44"/>
      <c r="D32" s="32"/>
      <c r="E32" s="32"/>
      <c r="F32" s="32"/>
      <c r="G32" s="32"/>
      <c r="I32" s="30"/>
      <c r="J32" s="30"/>
      <c r="K32" s="30"/>
      <c r="L32" s="30"/>
      <c r="M32" s="30"/>
      <c r="N32" s="30"/>
      <c r="O32" s="30"/>
      <c r="P32" s="30"/>
      <c r="Q32" s="30"/>
    </row>
    <row r="33" spans="4:12" x14ac:dyDescent="0.2">
      <c r="D33" s="32"/>
      <c r="E33" s="32"/>
      <c r="F33" s="32"/>
      <c r="G33" s="32"/>
      <c r="L33" s="42"/>
    </row>
    <row r="34" spans="4:12" x14ac:dyDescent="0.2">
      <c r="D34" s="32"/>
      <c r="E34" s="32"/>
      <c r="F34" s="32"/>
      <c r="G34" s="32"/>
      <c r="L34" s="42"/>
    </row>
    <row r="35" spans="4:12" x14ac:dyDescent="0.2">
      <c r="L35" s="42"/>
    </row>
    <row r="58" spans="3:3" x14ac:dyDescent="0.2">
      <c r="C58" s="25" t="s">
        <v>842</v>
      </c>
    </row>
  </sheetData>
  <mergeCells count="2">
    <mergeCell ref="D5:G5"/>
    <mergeCell ref="I5:J5"/>
  </mergeCells>
  <conditionalFormatting sqref="D7:G16 I7:J16">
    <cfRule type="cellIs" dxfId="129" priority="8" operator="equal">
      <formula>0</formula>
    </cfRule>
  </conditionalFormatting>
  <conditionalFormatting sqref="I20:I22">
    <cfRule type="cellIs" dxfId="128" priority="7" operator="equal">
      <formula>0</formula>
    </cfRule>
  </conditionalFormatting>
  <conditionalFormatting sqref="J20:J22">
    <cfRule type="cellIs" dxfId="127" priority="6" operator="equal">
      <formula>0</formula>
    </cfRule>
  </conditionalFormatting>
  <conditionalFormatting sqref="K20:K22">
    <cfRule type="cellIs" dxfId="126" priority="5" operator="equal">
      <formula>0</formula>
    </cfRule>
  </conditionalFormatting>
  <conditionalFormatting sqref="L20:L22">
    <cfRule type="cellIs" dxfId="125" priority="4" operator="equal">
      <formula>0</formula>
    </cfRule>
  </conditionalFormatting>
  <conditionalFormatting sqref="H7:H16">
    <cfRule type="cellIs" dxfId="124" priority="2"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A83B-24CD-45D7-9924-32DC8AD50E17}">
  <sheetPr codeName="Sheet14">
    <tabColor rgb="FF0033A0"/>
  </sheetPr>
  <dimension ref="A1:U44"/>
  <sheetViews>
    <sheetView showGridLines="0" zoomScale="70" zoomScaleNormal="70" workbookViewId="0">
      <selection activeCell="L20" sqref="L20"/>
    </sheetView>
  </sheetViews>
  <sheetFormatPr defaultColWidth="8.5703125" defaultRowHeight="12.75" x14ac:dyDescent="0.2"/>
  <cols>
    <col min="1" max="2" width="8.85546875" style="42" customWidth="1"/>
    <col min="3" max="3" width="26.140625" style="32" bestFit="1" customWidth="1"/>
    <col min="4" max="4" width="19" style="43" customWidth="1"/>
    <col min="5" max="5" width="15.85546875" style="43" customWidth="1"/>
    <col min="6" max="6" width="27.5703125" style="43" customWidth="1"/>
    <col min="7" max="7" width="9.85546875" style="43" customWidth="1"/>
    <col min="8" max="8" width="25.42578125" style="32" customWidth="1"/>
    <col min="9" max="9" width="22.5703125" style="32" bestFit="1" customWidth="1"/>
    <col min="10" max="10" width="15.85546875" style="32" customWidth="1"/>
    <col min="11" max="16384" width="8.5703125" style="32"/>
  </cols>
  <sheetData>
    <row r="1" spans="1:21" s="29" customFormat="1" ht="20.25" x14ac:dyDescent="0.2">
      <c r="A1" s="26"/>
      <c r="B1" s="26"/>
      <c r="C1" s="27" t="s">
        <v>215</v>
      </c>
      <c r="D1" s="27" t="s">
        <v>216</v>
      </c>
      <c r="E1" s="28"/>
      <c r="F1" s="28"/>
      <c r="G1" s="28"/>
    </row>
    <row r="2" spans="1:21" ht="12.75" customHeight="1" x14ac:dyDescent="0.2">
      <c r="A2" s="30"/>
      <c r="B2" s="30"/>
    </row>
    <row r="3" spans="1:21" s="30" customFormat="1" ht="12.75" customHeight="1" x14ac:dyDescent="0.2">
      <c r="D3" s="31"/>
      <c r="E3" s="31"/>
      <c r="F3" s="31"/>
      <c r="I3" s="32"/>
      <c r="J3" s="32"/>
      <c r="K3" s="32"/>
      <c r="L3" s="32"/>
      <c r="M3" s="32"/>
      <c r="N3" s="32"/>
      <c r="O3" s="32"/>
      <c r="P3" s="32"/>
      <c r="Q3" s="32"/>
      <c r="R3" s="32"/>
    </row>
    <row r="4" spans="1:21" s="30" customFormat="1" ht="12.75" customHeight="1" x14ac:dyDescent="0.2">
      <c r="I4" s="32"/>
      <c r="J4" s="32"/>
      <c r="K4" s="32"/>
      <c r="L4" s="32"/>
      <c r="M4" s="32"/>
      <c r="N4" s="32"/>
      <c r="O4" s="32"/>
      <c r="P4" s="32"/>
      <c r="Q4" s="32"/>
      <c r="R4" s="32"/>
    </row>
    <row r="5" spans="1:21" s="30" customFormat="1" ht="12.75" customHeight="1" x14ac:dyDescent="0.2">
      <c r="C5" s="108"/>
      <c r="D5" s="210" t="s">
        <v>34</v>
      </c>
      <c r="E5" s="210"/>
      <c r="F5" s="210"/>
      <c r="G5" s="108"/>
      <c r="H5" s="108" t="s">
        <v>123</v>
      </c>
      <c r="I5" s="32"/>
      <c r="J5" s="32"/>
      <c r="K5" s="32"/>
      <c r="L5" s="32"/>
      <c r="M5" s="32"/>
      <c r="N5" s="32"/>
      <c r="O5" s="32"/>
      <c r="P5" s="32"/>
      <c r="Q5" s="32"/>
      <c r="R5" s="32"/>
      <c r="S5" s="32"/>
      <c r="T5" s="32"/>
    </row>
    <row r="6" spans="1:21" s="30" customFormat="1" x14ac:dyDescent="0.2">
      <c r="C6" s="36"/>
      <c r="D6" s="36" t="s">
        <v>217</v>
      </c>
      <c r="E6" s="36" t="s">
        <v>84</v>
      </c>
      <c r="F6" s="36" t="s">
        <v>190</v>
      </c>
      <c r="G6" s="36"/>
      <c r="H6" s="36" t="s">
        <v>40</v>
      </c>
      <c r="I6" s="32"/>
      <c r="J6" s="32"/>
      <c r="K6" s="32"/>
      <c r="L6" s="32"/>
      <c r="M6" s="32"/>
      <c r="N6" s="32"/>
      <c r="O6" s="32"/>
      <c r="P6" s="32"/>
      <c r="Q6" s="32"/>
      <c r="R6" s="32"/>
      <c r="S6" s="32"/>
      <c r="T6" s="32"/>
      <c r="U6" s="32"/>
    </row>
    <row r="7" spans="1:21" s="30" customFormat="1" x14ac:dyDescent="0.2">
      <c r="C7" s="32" t="s">
        <v>218</v>
      </c>
      <c r="D7" s="62">
        <v>0.63157894736842102</v>
      </c>
      <c r="E7" s="62">
        <v>0.63265306122448983</v>
      </c>
      <c r="F7" s="62">
        <v>0.55000000000000004</v>
      </c>
      <c r="G7" s="62" t="s">
        <v>45</v>
      </c>
      <c r="H7" s="62">
        <v>0.61363636363636365</v>
      </c>
      <c r="I7" s="32"/>
      <c r="J7" s="32"/>
      <c r="K7" s="32"/>
      <c r="L7" s="32"/>
      <c r="M7" s="32"/>
      <c r="N7" s="32"/>
      <c r="O7" s="32"/>
      <c r="P7" s="32"/>
      <c r="Q7" s="32"/>
      <c r="R7" s="32"/>
      <c r="S7" s="37"/>
      <c r="T7" s="32"/>
    </row>
    <row r="8" spans="1:21" s="30" customFormat="1" x14ac:dyDescent="0.2">
      <c r="C8" s="32" t="s">
        <v>219</v>
      </c>
      <c r="D8" s="62">
        <v>0.36842105263157893</v>
      </c>
      <c r="E8" s="62">
        <v>0.32653061224489793</v>
      </c>
      <c r="F8" s="62">
        <v>0.45</v>
      </c>
      <c r="G8" s="62" t="s">
        <v>45</v>
      </c>
      <c r="H8" s="62">
        <v>0.36363636363636365</v>
      </c>
      <c r="I8" s="32"/>
      <c r="J8" s="32"/>
      <c r="K8" s="32"/>
      <c r="L8" s="32"/>
      <c r="M8" s="32"/>
      <c r="N8" s="32"/>
      <c r="O8" s="32"/>
      <c r="P8" s="32"/>
      <c r="Q8" s="32"/>
      <c r="R8" s="32"/>
      <c r="S8" s="37"/>
      <c r="T8" s="32"/>
    </row>
    <row r="9" spans="1:21" s="30" customFormat="1" x14ac:dyDescent="0.2">
      <c r="C9" s="32" t="s">
        <v>220</v>
      </c>
      <c r="D9" s="62">
        <v>0</v>
      </c>
      <c r="E9" s="62">
        <v>4.0816326530612242E-2</v>
      </c>
      <c r="F9" s="62">
        <v>0</v>
      </c>
      <c r="G9" s="62" t="s">
        <v>45</v>
      </c>
      <c r="H9" s="62">
        <v>2.2727272727272728E-2</v>
      </c>
      <c r="I9" s="32"/>
      <c r="J9" s="32"/>
      <c r="K9" s="32"/>
      <c r="L9" s="32"/>
      <c r="M9" s="32"/>
      <c r="N9" s="32"/>
      <c r="O9" s="32"/>
      <c r="P9" s="32"/>
      <c r="Q9" s="32"/>
      <c r="R9" s="32"/>
      <c r="S9" s="37"/>
      <c r="T9" s="32"/>
    </row>
    <row r="10" spans="1:21" x14ac:dyDescent="0.2">
      <c r="A10" s="32"/>
      <c r="B10" s="32"/>
      <c r="C10" s="40"/>
      <c r="D10" s="109"/>
      <c r="E10" s="109"/>
      <c r="F10" s="109"/>
      <c r="G10" s="109"/>
      <c r="H10" s="109"/>
    </row>
    <row r="11" spans="1:21" s="30" customFormat="1" x14ac:dyDescent="0.2">
      <c r="B11" s="42"/>
      <c r="C11" s="32"/>
      <c r="D11" s="43"/>
      <c r="E11" s="43"/>
      <c r="F11" s="43"/>
      <c r="G11" s="43"/>
      <c r="H11" s="43"/>
      <c r="I11" s="32"/>
      <c r="J11" s="32"/>
      <c r="K11" s="32"/>
      <c r="L11" s="32"/>
      <c r="M11" s="32"/>
      <c r="N11" s="32"/>
      <c r="O11" s="32"/>
      <c r="P11" s="32"/>
      <c r="Q11" s="32"/>
      <c r="R11" s="32"/>
      <c r="S11" s="43"/>
      <c r="T11" s="32"/>
    </row>
    <row r="12" spans="1:21" s="30" customFormat="1" x14ac:dyDescent="0.2">
      <c r="B12" s="42"/>
      <c r="C12" s="30" t="s">
        <v>50</v>
      </c>
      <c r="D12" s="31">
        <v>96</v>
      </c>
      <c r="E12" s="43"/>
      <c r="F12" s="43"/>
      <c r="G12" s="43"/>
      <c r="H12" s="43"/>
      <c r="I12" s="43"/>
      <c r="J12" s="43"/>
      <c r="K12" s="43"/>
      <c r="L12" s="43"/>
      <c r="M12" s="43"/>
      <c r="N12" s="43"/>
      <c r="O12" s="43"/>
      <c r="P12" s="43"/>
      <c r="Q12" s="43"/>
      <c r="R12" s="43"/>
      <c r="S12" s="43"/>
      <c r="T12" s="32"/>
    </row>
    <row r="13" spans="1:21" x14ac:dyDescent="0.2">
      <c r="J13" s="30"/>
      <c r="K13" s="30"/>
      <c r="L13" s="30"/>
      <c r="M13" s="30"/>
      <c r="N13" s="30"/>
      <c r="O13" s="30"/>
      <c r="P13" s="30"/>
      <c r="Q13" s="30"/>
      <c r="R13" s="30"/>
    </row>
    <row r="14" spans="1:21" x14ac:dyDescent="0.2">
      <c r="A14" s="44"/>
      <c r="J14" s="30"/>
      <c r="K14" s="30"/>
      <c r="L14" s="30"/>
      <c r="M14" s="30"/>
      <c r="N14" s="30"/>
      <c r="O14" s="30"/>
      <c r="P14" s="30"/>
      <c r="Q14" s="30"/>
      <c r="R14" s="30"/>
    </row>
    <row r="15" spans="1:21" x14ac:dyDescent="0.2">
      <c r="A15" s="44"/>
      <c r="D15" s="32"/>
      <c r="E15" s="32"/>
      <c r="F15" s="32"/>
      <c r="G15" s="32"/>
      <c r="J15" s="30"/>
      <c r="K15" s="30"/>
      <c r="L15" s="30"/>
      <c r="M15" s="30"/>
      <c r="N15" s="30"/>
      <c r="O15" s="30"/>
      <c r="P15" s="30"/>
      <c r="Q15" s="30"/>
      <c r="R15" s="30"/>
    </row>
    <row r="16" spans="1:21" x14ac:dyDescent="0.2">
      <c r="A16" s="44"/>
      <c r="D16" s="32"/>
      <c r="E16" s="32"/>
      <c r="F16" s="32"/>
      <c r="G16" s="32"/>
      <c r="J16" s="30"/>
      <c r="K16" s="30"/>
      <c r="L16" s="30"/>
      <c r="M16" s="30"/>
      <c r="N16" s="30"/>
      <c r="O16" s="30"/>
      <c r="P16" s="30"/>
      <c r="Q16" s="30"/>
      <c r="R16" s="30"/>
    </row>
    <row r="17" spans="1:18" x14ac:dyDescent="0.2">
      <c r="D17" s="32"/>
      <c r="E17" s="32"/>
      <c r="F17" s="32"/>
      <c r="G17" s="32"/>
      <c r="J17" s="30"/>
      <c r="K17" s="30"/>
      <c r="L17" s="30"/>
      <c r="M17" s="30"/>
      <c r="N17" s="30"/>
      <c r="O17" s="30"/>
      <c r="P17" s="30"/>
      <c r="Q17" s="30"/>
      <c r="R17" s="30"/>
    </row>
    <row r="18" spans="1:18" x14ac:dyDescent="0.2">
      <c r="D18" s="32"/>
      <c r="E18" s="32"/>
      <c r="F18" s="32"/>
      <c r="G18" s="32"/>
      <c r="J18" s="30"/>
      <c r="K18" s="30"/>
      <c r="L18" s="30"/>
      <c r="M18" s="30"/>
      <c r="N18" s="30"/>
      <c r="O18" s="30"/>
      <c r="P18" s="30"/>
      <c r="Q18" s="30"/>
      <c r="R18" s="30"/>
    </row>
    <row r="19" spans="1:18" x14ac:dyDescent="0.2">
      <c r="D19" s="32"/>
      <c r="E19" s="32"/>
      <c r="F19" s="32"/>
      <c r="G19" s="32"/>
      <c r="J19" s="30"/>
      <c r="K19" s="30"/>
      <c r="L19" s="30"/>
      <c r="M19" s="30"/>
      <c r="N19" s="30"/>
      <c r="O19" s="30"/>
      <c r="P19" s="30"/>
      <c r="Q19" s="30"/>
      <c r="R19" s="30"/>
    </row>
    <row r="20" spans="1:18" x14ac:dyDescent="0.2">
      <c r="D20" s="32"/>
      <c r="E20" s="32"/>
      <c r="F20" s="32"/>
      <c r="G20" s="32"/>
      <c r="J20" s="30"/>
      <c r="K20" s="30"/>
      <c r="L20" s="30"/>
      <c r="M20" s="30"/>
      <c r="N20" s="30"/>
      <c r="O20" s="30"/>
      <c r="P20" s="30"/>
      <c r="Q20" s="30"/>
      <c r="R20" s="30"/>
    </row>
    <row r="21" spans="1:18" x14ac:dyDescent="0.2">
      <c r="D21" s="32"/>
      <c r="E21" s="32"/>
      <c r="F21" s="32"/>
      <c r="G21" s="32"/>
      <c r="J21" s="30"/>
      <c r="K21" s="30"/>
      <c r="L21" s="30"/>
      <c r="M21" s="30"/>
      <c r="N21" s="30"/>
      <c r="O21" s="30"/>
      <c r="P21" s="30"/>
      <c r="Q21" s="30"/>
      <c r="R21" s="30"/>
    </row>
    <row r="22" spans="1:18" x14ac:dyDescent="0.2">
      <c r="A22" s="30"/>
      <c r="D22" s="32"/>
      <c r="E22" s="32"/>
      <c r="F22" s="32"/>
      <c r="G22" s="32"/>
      <c r="J22" s="30"/>
      <c r="K22" s="30"/>
      <c r="L22" s="30"/>
      <c r="M22" s="30"/>
      <c r="N22" s="30"/>
      <c r="O22" s="30"/>
      <c r="P22" s="30"/>
      <c r="Q22" s="30"/>
      <c r="R22" s="30"/>
    </row>
    <row r="23" spans="1:18" x14ac:dyDescent="0.2">
      <c r="D23" s="32"/>
      <c r="E23" s="32"/>
      <c r="F23" s="32"/>
      <c r="G23" s="32"/>
      <c r="J23" s="30"/>
      <c r="K23" s="30"/>
      <c r="L23" s="30"/>
      <c r="M23" s="30"/>
      <c r="N23" s="30"/>
      <c r="O23" s="30"/>
      <c r="P23" s="30"/>
      <c r="Q23" s="30"/>
      <c r="R23" s="30"/>
    </row>
    <row r="24" spans="1:18" x14ac:dyDescent="0.2">
      <c r="A24" s="44"/>
      <c r="D24" s="32"/>
      <c r="E24" s="32"/>
      <c r="F24" s="32"/>
      <c r="G24" s="32"/>
      <c r="J24" s="30"/>
      <c r="K24" s="30"/>
      <c r="L24" s="30"/>
      <c r="M24" s="30"/>
      <c r="N24" s="30"/>
      <c r="O24" s="30"/>
      <c r="P24" s="30"/>
      <c r="Q24" s="30"/>
      <c r="R24" s="30"/>
    </row>
    <row r="25" spans="1:18" x14ac:dyDescent="0.2">
      <c r="A25" s="44"/>
      <c r="D25" s="32"/>
      <c r="E25" s="32"/>
      <c r="F25" s="32"/>
      <c r="G25" s="32"/>
      <c r="J25" s="30"/>
      <c r="K25" s="30"/>
      <c r="L25" s="30"/>
      <c r="M25" s="30"/>
      <c r="N25" s="30"/>
      <c r="O25" s="30"/>
      <c r="P25" s="30"/>
      <c r="Q25" s="30"/>
      <c r="R25" s="30"/>
    </row>
    <row r="26" spans="1:18" x14ac:dyDescent="0.2">
      <c r="A26" s="44"/>
      <c r="D26" s="32"/>
      <c r="E26" s="32"/>
      <c r="F26" s="32"/>
      <c r="G26" s="32"/>
      <c r="J26" s="30"/>
      <c r="K26" s="30"/>
      <c r="L26" s="30"/>
      <c r="M26" s="30"/>
      <c r="N26" s="30"/>
      <c r="O26" s="30"/>
      <c r="P26" s="30"/>
      <c r="Q26" s="30"/>
      <c r="R26" s="30"/>
    </row>
    <row r="27" spans="1:18" x14ac:dyDescent="0.2">
      <c r="D27" s="32"/>
      <c r="E27" s="32"/>
      <c r="F27" s="32"/>
      <c r="G27" s="32"/>
      <c r="M27" s="42"/>
    </row>
    <row r="28" spans="1:18" x14ac:dyDescent="0.2">
      <c r="D28" s="32"/>
      <c r="E28" s="32"/>
      <c r="F28" s="32"/>
      <c r="G28" s="32"/>
      <c r="M28" s="42"/>
    </row>
    <row r="29" spans="1:18" x14ac:dyDescent="0.2">
      <c r="M29" s="42"/>
    </row>
    <row r="44" spans="3:3" x14ac:dyDescent="0.2">
      <c r="C44" s="25" t="s">
        <v>842</v>
      </c>
    </row>
  </sheetData>
  <mergeCells count="1">
    <mergeCell ref="D5:F5"/>
  </mergeCells>
  <conditionalFormatting sqref="S7:S9">
    <cfRule type="cellIs" dxfId="123" priority="7" operator="equal">
      <formula>0</formula>
    </cfRule>
  </conditionalFormatting>
  <conditionalFormatting sqref="J14:J16">
    <cfRule type="cellIs" dxfId="122" priority="12" operator="equal">
      <formula>0</formula>
    </cfRule>
  </conditionalFormatting>
  <conditionalFormatting sqref="K14:K16">
    <cfRule type="cellIs" dxfId="121" priority="11" operator="equal">
      <formula>0</formula>
    </cfRule>
  </conditionalFormatting>
  <conditionalFormatting sqref="L14:L16">
    <cfRule type="cellIs" dxfId="120" priority="10" operator="equal">
      <formula>0</formula>
    </cfRule>
  </conditionalFormatting>
  <conditionalFormatting sqref="M14:M16">
    <cfRule type="cellIs" dxfId="119" priority="9" operator="equal">
      <formula>0</formula>
    </cfRule>
  </conditionalFormatting>
  <conditionalFormatting sqref="D7:H9">
    <cfRule type="cellIs" dxfId="118" priority="1"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2AEB3-EB44-4EA6-81B7-D29B3B645462}">
  <sheetPr codeName="Sheet15">
    <tabColor rgb="FF0033A0"/>
  </sheetPr>
  <dimension ref="A1:AC52"/>
  <sheetViews>
    <sheetView showGridLines="0" zoomScale="70" zoomScaleNormal="70" workbookViewId="0">
      <selection activeCell="U35" sqref="U35"/>
    </sheetView>
  </sheetViews>
  <sheetFormatPr defaultColWidth="8.5703125" defaultRowHeight="12.75" x14ac:dyDescent="0.2"/>
  <cols>
    <col min="1" max="2" width="8.85546875" style="42" customWidth="1"/>
    <col min="3" max="3" width="26.140625" style="32" bestFit="1" customWidth="1"/>
    <col min="4" max="4" width="15.85546875" style="43" customWidth="1"/>
    <col min="5" max="5" width="10.5703125" style="43" customWidth="1"/>
    <col min="6" max="6" width="11.42578125" style="43" customWidth="1"/>
    <col min="7" max="7" width="16.42578125" style="43" bestFit="1" customWidth="1"/>
    <col min="8" max="8" width="7.85546875" style="32" bestFit="1" customWidth="1"/>
    <col min="9" max="9" width="14.140625" style="32" bestFit="1" customWidth="1"/>
    <col min="10" max="10" width="10.42578125" style="32" customWidth="1"/>
    <col min="11" max="11" width="8.5703125" style="32" customWidth="1"/>
    <col min="12" max="12" width="16.42578125" style="32" bestFit="1" customWidth="1"/>
    <col min="13" max="13" width="7.85546875" style="32" bestFit="1" customWidth="1"/>
    <col min="14" max="14" width="14.140625" style="32" bestFit="1" customWidth="1"/>
    <col min="15" max="16" width="9.85546875" style="32" customWidth="1"/>
    <col min="17" max="17" width="16.42578125" style="32" bestFit="1" customWidth="1"/>
    <col min="18" max="18" width="7.85546875" style="32" bestFit="1" customWidth="1"/>
    <col min="19" max="19" width="8.5703125" style="32"/>
    <col min="20" max="20" width="14.140625" style="32" bestFit="1" customWidth="1"/>
    <col min="21" max="21" width="8.85546875" style="32" bestFit="1" customWidth="1"/>
    <col min="22" max="22" width="10.140625" style="32" customWidth="1"/>
    <col min="23" max="23" width="16.42578125" style="32" bestFit="1" customWidth="1"/>
    <col min="24" max="24" width="7.85546875" style="32" bestFit="1" customWidth="1"/>
    <col min="25" max="25" width="14.140625" style="32" bestFit="1" customWidth="1"/>
    <col min="26" max="26" width="10.42578125" style="32" customWidth="1"/>
    <col min="27" max="27" width="9.5703125" style="32" customWidth="1"/>
    <col min="28" max="28" width="16.42578125" style="32" bestFit="1" customWidth="1"/>
    <col min="29" max="29" width="7.85546875" style="32" bestFit="1" customWidth="1"/>
    <col min="30" max="16384" width="8.5703125" style="32"/>
  </cols>
  <sheetData>
    <row r="1" spans="1:29" s="29" customFormat="1" ht="20.25" x14ac:dyDescent="0.2">
      <c r="A1" s="26"/>
      <c r="B1" s="26"/>
      <c r="C1" s="29" t="s">
        <v>221</v>
      </c>
      <c r="D1" s="27" t="s">
        <v>222</v>
      </c>
      <c r="E1" s="28"/>
      <c r="F1" s="28"/>
      <c r="G1" s="28"/>
    </row>
    <row r="2" spans="1:29" ht="12.75" customHeight="1" x14ac:dyDescent="0.2">
      <c r="A2" s="30"/>
      <c r="B2" s="30"/>
      <c r="D2" s="32"/>
    </row>
    <row r="3" spans="1:29" ht="12.75" customHeight="1" x14ac:dyDescent="0.2">
      <c r="A3" s="30"/>
      <c r="B3" s="30"/>
    </row>
    <row r="4" spans="1:29" s="30" customFormat="1" ht="12.75" customHeight="1" x14ac:dyDescent="0.2">
      <c r="I4" s="32"/>
      <c r="J4" s="32"/>
      <c r="K4" s="32"/>
      <c r="L4" s="32"/>
      <c r="M4" s="32"/>
      <c r="N4" s="32"/>
      <c r="O4" s="32"/>
      <c r="P4" s="32"/>
      <c r="Q4" s="32"/>
      <c r="R4" s="32"/>
    </row>
    <row r="5" spans="1:29" s="30" customFormat="1" ht="12.75" customHeight="1" x14ac:dyDescent="0.2">
      <c r="C5" s="33"/>
      <c r="D5" s="205" t="s">
        <v>34</v>
      </c>
      <c r="E5" s="205"/>
      <c r="F5" s="205"/>
      <c r="G5" s="205"/>
      <c r="H5" s="205"/>
      <c r="I5" s="205"/>
      <c r="J5" s="205"/>
      <c r="K5" s="205"/>
      <c r="L5" s="205"/>
      <c r="M5" s="205"/>
      <c r="N5" s="205"/>
      <c r="O5" s="205"/>
      <c r="P5" s="205"/>
      <c r="Q5" s="205"/>
      <c r="R5" s="205"/>
      <c r="T5" s="221" t="s">
        <v>35</v>
      </c>
      <c r="U5" s="221"/>
      <c r="V5" s="221"/>
      <c r="W5" s="221"/>
      <c r="X5" s="221"/>
      <c r="Y5" s="221"/>
      <c r="Z5" s="221"/>
      <c r="AA5" s="221"/>
      <c r="AB5" s="221"/>
      <c r="AC5" s="221"/>
    </row>
    <row r="6" spans="1:29" s="30" customFormat="1" ht="12.75" customHeight="1" x14ac:dyDescent="0.2">
      <c r="C6" s="33"/>
      <c r="D6" s="222" t="s">
        <v>96</v>
      </c>
      <c r="E6" s="223"/>
      <c r="F6" s="223"/>
      <c r="G6" s="223"/>
      <c r="H6" s="224"/>
      <c r="I6" s="222" t="s">
        <v>97</v>
      </c>
      <c r="J6" s="223"/>
      <c r="K6" s="223"/>
      <c r="L6" s="223"/>
      <c r="M6" s="224"/>
      <c r="N6" s="222" t="s">
        <v>98</v>
      </c>
      <c r="O6" s="223"/>
      <c r="P6" s="223"/>
      <c r="Q6" s="223"/>
      <c r="R6" s="223"/>
      <c r="S6" s="32"/>
      <c r="T6" s="205" t="s">
        <v>147</v>
      </c>
      <c r="U6" s="205"/>
      <c r="V6" s="205"/>
      <c r="W6" s="205"/>
      <c r="X6" s="205"/>
      <c r="Y6" s="222" t="s">
        <v>148</v>
      </c>
      <c r="Z6" s="223"/>
      <c r="AA6" s="223"/>
      <c r="AB6" s="223"/>
      <c r="AC6" s="223"/>
    </row>
    <row r="7" spans="1:29" s="30" customFormat="1" x14ac:dyDescent="0.2">
      <c r="C7" s="36"/>
      <c r="D7" s="36" t="s">
        <v>96</v>
      </c>
      <c r="E7" s="36" t="s">
        <v>97</v>
      </c>
      <c r="F7" s="36" t="s">
        <v>149</v>
      </c>
      <c r="G7" s="36" t="s">
        <v>223</v>
      </c>
      <c r="H7" s="36" t="s">
        <v>151</v>
      </c>
      <c r="I7" s="36" t="str">
        <f>D7</f>
        <v>Asia Pacific</v>
      </c>
      <c r="J7" s="36" t="str">
        <f>E7</f>
        <v>Europe</v>
      </c>
      <c r="K7" s="36" t="str">
        <f>F7</f>
        <v>US</v>
      </c>
      <c r="L7" s="36" t="str">
        <f t="shared" ref="L7:R7" si="0">+G7</f>
        <v>America ex US</v>
      </c>
      <c r="M7" s="36" t="str">
        <f t="shared" si="0"/>
        <v>Africa</v>
      </c>
      <c r="N7" s="36" t="str">
        <f t="shared" si="0"/>
        <v>Asia Pacific</v>
      </c>
      <c r="O7" s="36" t="str">
        <f t="shared" si="0"/>
        <v>Europe</v>
      </c>
      <c r="P7" s="36" t="str">
        <f t="shared" si="0"/>
        <v>US</v>
      </c>
      <c r="Q7" s="36" t="str">
        <f t="shared" si="0"/>
        <v>America ex US</v>
      </c>
      <c r="R7" s="36" t="str">
        <f t="shared" si="0"/>
        <v>Africa</v>
      </c>
      <c r="S7" s="90"/>
      <c r="T7" s="36" t="s">
        <v>96</v>
      </c>
      <c r="U7" s="36" t="s">
        <v>97</v>
      </c>
      <c r="V7" s="36" t="s">
        <v>149</v>
      </c>
      <c r="W7" s="36" t="s">
        <v>223</v>
      </c>
      <c r="X7" s="36" t="s">
        <v>151</v>
      </c>
      <c r="Y7" s="36" t="s">
        <v>96</v>
      </c>
      <c r="Z7" s="36" t="s">
        <v>97</v>
      </c>
      <c r="AA7" s="36" t="s">
        <v>149</v>
      </c>
      <c r="AB7" s="36" t="s">
        <v>223</v>
      </c>
      <c r="AC7" s="36" t="s">
        <v>151</v>
      </c>
    </row>
    <row r="8" spans="1:29" s="30" customFormat="1" x14ac:dyDescent="0.2">
      <c r="C8" s="32" t="s">
        <v>218</v>
      </c>
      <c r="D8" s="62">
        <v>0.66666666666666663</v>
      </c>
      <c r="E8" s="62">
        <v>0.8</v>
      </c>
      <c r="F8" s="62">
        <v>0.70588235294117652</v>
      </c>
      <c r="G8" s="62">
        <v>0</v>
      </c>
      <c r="H8" s="62" t="s">
        <v>45</v>
      </c>
      <c r="I8" s="62">
        <v>0.78787878787878785</v>
      </c>
      <c r="J8" s="62">
        <v>0.5625</v>
      </c>
      <c r="K8" s="62">
        <v>0.70270270270270274</v>
      </c>
      <c r="L8" s="62">
        <v>0.44444444444444442</v>
      </c>
      <c r="M8" s="62" t="s">
        <v>45</v>
      </c>
      <c r="N8" s="62">
        <v>0.53846153846153844</v>
      </c>
      <c r="O8" s="62">
        <v>0.5714285714285714</v>
      </c>
      <c r="P8" s="62">
        <v>0.47619047619047616</v>
      </c>
      <c r="Q8" s="62">
        <v>0.14285714285714285</v>
      </c>
      <c r="R8" s="62" t="s">
        <v>45</v>
      </c>
      <c r="S8" s="37"/>
      <c r="T8" s="62">
        <v>0.703125</v>
      </c>
      <c r="U8" s="62">
        <v>0.61038961038961037</v>
      </c>
      <c r="V8" s="62">
        <v>0.64</v>
      </c>
      <c r="W8" s="62">
        <v>0.25</v>
      </c>
      <c r="X8" s="62" t="s">
        <v>45</v>
      </c>
      <c r="Y8" s="62">
        <v>0.66666666666666663</v>
      </c>
      <c r="Z8" s="62">
        <v>0.625</v>
      </c>
      <c r="AA8" s="62">
        <v>0.7142857142857143</v>
      </c>
      <c r="AB8" s="62">
        <v>0</v>
      </c>
      <c r="AC8" s="62">
        <v>0.7142857142857143</v>
      </c>
    </row>
    <row r="9" spans="1:29" s="30" customFormat="1" x14ac:dyDescent="0.2">
      <c r="C9" s="32" t="s">
        <v>219</v>
      </c>
      <c r="D9" s="62">
        <v>0.16666666666666666</v>
      </c>
      <c r="E9" s="62">
        <v>0.2</v>
      </c>
      <c r="F9" s="62">
        <v>0.17647058823529413</v>
      </c>
      <c r="G9" s="62">
        <v>1</v>
      </c>
      <c r="H9" s="62" t="s">
        <v>45</v>
      </c>
      <c r="I9" s="62">
        <v>0.15151515151515152</v>
      </c>
      <c r="J9" s="62">
        <v>0.29166666666666669</v>
      </c>
      <c r="K9" s="62">
        <v>0.24324324324324326</v>
      </c>
      <c r="L9" s="62">
        <v>0.33333333333333331</v>
      </c>
      <c r="M9" s="62" t="s">
        <v>45</v>
      </c>
      <c r="N9" s="62">
        <v>0.38461538461538464</v>
      </c>
      <c r="O9" s="62">
        <v>0.35714285714285715</v>
      </c>
      <c r="P9" s="62">
        <v>0.42857142857142855</v>
      </c>
      <c r="Q9" s="62">
        <v>0.5714285714285714</v>
      </c>
      <c r="R9" s="62" t="s">
        <v>45</v>
      </c>
      <c r="S9" s="37"/>
      <c r="T9" s="62">
        <v>0.203125</v>
      </c>
      <c r="U9" s="62">
        <v>0.2857142857142857</v>
      </c>
      <c r="V9" s="62">
        <v>0.28000000000000003</v>
      </c>
      <c r="W9" s="62">
        <v>0.55000000000000004</v>
      </c>
      <c r="X9" s="62" t="s">
        <v>45</v>
      </c>
      <c r="Y9" s="62">
        <v>0.33333333333333331</v>
      </c>
      <c r="Z9" s="62">
        <v>0.125</v>
      </c>
      <c r="AA9" s="62">
        <v>0.14285714285714285</v>
      </c>
      <c r="AB9" s="62">
        <v>1</v>
      </c>
      <c r="AC9" s="62">
        <v>0.14285714285714285</v>
      </c>
    </row>
    <row r="10" spans="1:29" s="30" customFormat="1" x14ac:dyDescent="0.2">
      <c r="C10" s="32" t="s">
        <v>220</v>
      </c>
      <c r="D10" s="62">
        <v>0.16666666666666666</v>
      </c>
      <c r="E10" s="62">
        <v>0</v>
      </c>
      <c r="F10" s="62">
        <v>0.11764705882352941</v>
      </c>
      <c r="G10" s="62">
        <v>0</v>
      </c>
      <c r="H10" s="62" t="s">
        <v>45</v>
      </c>
      <c r="I10" s="62">
        <v>6.0606060606060608E-2</v>
      </c>
      <c r="J10" s="62">
        <v>0.14583333333333334</v>
      </c>
      <c r="K10" s="62">
        <v>5.4054054054054057E-2</v>
      </c>
      <c r="L10" s="62">
        <v>0.22222222222222221</v>
      </c>
      <c r="M10" s="62" t="s">
        <v>45</v>
      </c>
      <c r="N10" s="62">
        <v>7.6923076923076927E-2</v>
      </c>
      <c r="O10" s="62">
        <v>7.1428571428571425E-2</v>
      </c>
      <c r="P10" s="62">
        <v>9.5238095238095233E-2</v>
      </c>
      <c r="Q10" s="62">
        <v>0.2857142857142857</v>
      </c>
      <c r="R10" s="62" t="s">
        <v>45</v>
      </c>
      <c r="S10" s="37"/>
      <c r="T10" s="62">
        <v>9.375E-2</v>
      </c>
      <c r="U10" s="62">
        <v>0.1038961038961039</v>
      </c>
      <c r="V10" s="62">
        <v>0.08</v>
      </c>
      <c r="W10" s="62">
        <v>0.2</v>
      </c>
      <c r="X10" s="62" t="s">
        <v>45</v>
      </c>
      <c r="Y10" s="62">
        <v>0</v>
      </c>
      <c r="Z10" s="62">
        <v>0.25</v>
      </c>
      <c r="AA10" s="62">
        <v>0.14285714285714285</v>
      </c>
      <c r="AB10" s="62">
        <v>0</v>
      </c>
      <c r="AC10" s="62">
        <v>0.14285714285714285</v>
      </c>
    </row>
    <row r="11" spans="1:29" x14ac:dyDescent="0.2">
      <c r="A11" s="32"/>
      <c r="B11" s="32"/>
      <c r="C11" s="40"/>
      <c r="D11" s="63"/>
      <c r="E11" s="63"/>
      <c r="F11" s="63"/>
      <c r="G11" s="63"/>
      <c r="H11" s="63"/>
      <c r="I11" s="63"/>
      <c r="J11" s="63"/>
      <c r="K11" s="63"/>
      <c r="L11" s="63"/>
      <c r="M11" s="63"/>
      <c r="N11" s="63"/>
      <c r="O11" s="63"/>
      <c r="P11" s="63"/>
      <c r="Q11" s="63"/>
      <c r="R11" s="63"/>
      <c r="T11" s="63"/>
      <c r="U11" s="63"/>
      <c r="V11" s="63"/>
      <c r="W11" s="63"/>
      <c r="X11" s="63"/>
      <c r="Y11" s="63"/>
      <c r="Z11" s="63"/>
      <c r="AA11" s="63"/>
      <c r="AB11" s="63"/>
      <c r="AC11" s="63"/>
    </row>
    <row r="12" spans="1:29" s="30" customFormat="1" x14ac:dyDescent="0.2">
      <c r="B12" s="42"/>
      <c r="C12" s="32"/>
      <c r="D12" s="43"/>
      <c r="E12" s="43"/>
      <c r="F12" s="43"/>
      <c r="G12" s="43"/>
      <c r="H12" s="43"/>
      <c r="I12" s="32"/>
      <c r="J12" s="32"/>
      <c r="K12" s="32"/>
      <c r="L12" s="32"/>
      <c r="M12" s="32"/>
      <c r="N12" s="32"/>
      <c r="O12" s="32"/>
      <c r="P12" s="32"/>
      <c r="Q12" s="32"/>
      <c r="R12" s="32"/>
      <c r="S12" s="43"/>
    </row>
    <row r="13" spans="1:29" s="30" customFormat="1" x14ac:dyDescent="0.2">
      <c r="B13" s="42"/>
      <c r="C13" s="30" t="s">
        <v>50</v>
      </c>
      <c r="D13" s="31">
        <v>96</v>
      </c>
      <c r="E13" s="43"/>
      <c r="F13" s="43"/>
      <c r="G13" s="43"/>
      <c r="H13" s="43"/>
      <c r="I13" s="43"/>
      <c r="J13" s="43"/>
      <c r="K13" s="43"/>
      <c r="L13" s="43"/>
      <c r="M13" s="43"/>
      <c r="N13" s="43"/>
      <c r="O13" s="43"/>
      <c r="P13" s="43"/>
      <c r="Q13" s="43"/>
      <c r="R13" s="43"/>
      <c r="S13" s="43"/>
    </row>
    <row r="14" spans="1:29" x14ac:dyDescent="0.2">
      <c r="J14" s="30"/>
      <c r="K14" s="30"/>
      <c r="L14" s="30"/>
      <c r="M14" s="30"/>
      <c r="N14" s="30"/>
      <c r="O14" s="30"/>
      <c r="P14" s="30"/>
      <c r="Q14" s="30"/>
      <c r="R14" s="30"/>
    </row>
    <row r="15" spans="1:29" x14ac:dyDescent="0.2">
      <c r="A15" s="44"/>
      <c r="J15" s="30"/>
      <c r="K15" s="30"/>
      <c r="L15" s="30"/>
      <c r="M15" s="30"/>
      <c r="N15" s="30"/>
      <c r="O15" s="30"/>
      <c r="P15" s="30"/>
      <c r="Q15" s="30"/>
      <c r="R15" s="30"/>
    </row>
    <row r="16" spans="1:29" x14ac:dyDescent="0.2">
      <c r="A16" s="44"/>
      <c r="D16" s="32"/>
      <c r="E16" s="32"/>
      <c r="F16" s="32"/>
      <c r="G16" s="32"/>
      <c r="J16" s="30"/>
      <c r="K16" s="30"/>
      <c r="L16" s="30"/>
      <c r="M16" s="30"/>
      <c r="N16" s="30"/>
      <c r="O16" s="30"/>
      <c r="P16" s="30"/>
      <c r="Q16" s="30"/>
      <c r="R16" s="30"/>
    </row>
    <row r="17" spans="1:18" x14ac:dyDescent="0.2">
      <c r="A17" s="44"/>
      <c r="D17" s="32"/>
      <c r="E17" s="32"/>
      <c r="F17" s="32"/>
      <c r="G17" s="32"/>
      <c r="J17" s="30"/>
      <c r="K17" s="30"/>
      <c r="L17" s="30"/>
      <c r="M17" s="30"/>
      <c r="N17" s="30"/>
      <c r="O17" s="30"/>
      <c r="P17" s="30"/>
      <c r="Q17" s="30"/>
      <c r="R17" s="30"/>
    </row>
    <row r="18" spans="1:18" x14ac:dyDescent="0.2">
      <c r="D18" s="32"/>
      <c r="E18" s="32"/>
      <c r="F18" s="32"/>
      <c r="G18" s="32"/>
      <c r="J18" s="30"/>
      <c r="K18" s="30"/>
      <c r="L18" s="30"/>
      <c r="M18" s="30"/>
      <c r="N18" s="30"/>
      <c r="O18" s="30"/>
      <c r="P18" s="30"/>
      <c r="Q18" s="30"/>
      <c r="R18" s="30"/>
    </row>
    <row r="19" spans="1:18" x14ac:dyDescent="0.2">
      <c r="D19" s="32"/>
      <c r="E19" s="32"/>
      <c r="F19" s="32"/>
      <c r="G19" s="32"/>
      <c r="J19" s="30"/>
      <c r="K19" s="30"/>
      <c r="L19" s="30"/>
      <c r="M19" s="30"/>
      <c r="N19" s="30"/>
      <c r="O19" s="30"/>
      <c r="P19" s="30"/>
      <c r="Q19" s="30"/>
      <c r="R19" s="30"/>
    </row>
    <row r="20" spans="1:18" x14ac:dyDescent="0.2">
      <c r="D20" s="32"/>
      <c r="E20" s="32"/>
      <c r="F20" s="32"/>
      <c r="G20" s="32"/>
      <c r="J20" s="30"/>
      <c r="K20" s="30"/>
      <c r="L20" s="30"/>
      <c r="M20" s="30"/>
      <c r="N20" s="30"/>
      <c r="O20" s="30"/>
      <c r="P20" s="30"/>
      <c r="Q20" s="30"/>
      <c r="R20" s="30"/>
    </row>
    <row r="21" spans="1:18" x14ac:dyDescent="0.2">
      <c r="D21" s="32"/>
      <c r="E21" s="32"/>
      <c r="F21" s="32"/>
      <c r="G21" s="32"/>
      <c r="J21" s="30"/>
      <c r="K21" s="30"/>
      <c r="L21" s="30"/>
      <c r="M21" s="30"/>
      <c r="N21" s="30"/>
      <c r="O21" s="30"/>
      <c r="P21" s="30"/>
      <c r="Q21" s="30"/>
      <c r="R21" s="30"/>
    </row>
    <row r="22" spans="1:18" x14ac:dyDescent="0.2">
      <c r="D22" s="32"/>
      <c r="E22" s="32"/>
      <c r="F22" s="32"/>
      <c r="G22" s="32"/>
      <c r="J22" s="30"/>
      <c r="K22" s="30"/>
      <c r="L22" s="30"/>
      <c r="M22" s="30"/>
      <c r="N22" s="30"/>
      <c r="O22" s="30"/>
      <c r="P22" s="30"/>
      <c r="Q22" s="30"/>
      <c r="R22" s="30"/>
    </row>
    <row r="23" spans="1:18" x14ac:dyDescent="0.2">
      <c r="A23" s="30"/>
      <c r="D23" s="32"/>
      <c r="E23" s="32"/>
      <c r="F23" s="32"/>
      <c r="G23" s="32"/>
      <c r="J23" s="30"/>
      <c r="K23" s="30"/>
      <c r="L23" s="30"/>
      <c r="M23" s="30"/>
      <c r="N23" s="30"/>
      <c r="O23" s="30"/>
      <c r="P23" s="30"/>
      <c r="Q23" s="30"/>
      <c r="R23" s="30"/>
    </row>
    <row r="24" spans="1:18" x14ac:dyDescent="0.2">
      <c r="D24" s="32"/>
      <c r="E24" s="32"/>
      <c r="F24" s="32"/>
      <c r="G24" s="32"/>
      <c r="J24" s="30"/>
      <c r="K24" s="30"/>
      <c r="L24" s="30"/>
      <c r="M24" s="30"/>
      <c r="N24" s="30"/>
      <c r="O24" s="30"/>
      <c r="P24" s="30"/>
      <c r="Q24" s="30"/>
      <c r="R24" s="30"/>
    </row>
    <row r="25" spans="1:18" x14ac:dyDescent="0.2">
      <c r="A25" s="44"/>
      <c r="D25" s="32"/>
      <c r="E25" s="32"/>
      <c r="F25" s="32"/>
      <c r="G25" s="32"/>
      <c r="J25" s="30"/>
      <c r="K25" s="30"/>
      <c r="L25" s="30"/>
      <c r="M25" s="30"/>
      <c r="N25" s="30"/>
      <c r="O25" s="30"/>
      <c r="P25" s="30"/>
      <c r="Q25" s="30"/>
      <c r="R25" s="30"/>
    </row>
    <row r="26" spans="1:18" x14ac:dyDescent="0.2">
      <c r="A26" s="44"/>
      <c r="D26" s="32"/>
      <c r="E26" s="32"/>
      <c r="F26" s="32"/>
      <c r="G26" s="32"/>
      <c r="J26" s="30"/>
      <c r="K26" s="30"/>
      <c r="L26" s="30"/>
      <c r="M26" s="30"/>
      <c r="N26" s="30"/>
      <c r="O26" s="30"/>
      <c r="P26" s="30"/>
      <c r="Q26" s="30"/>
      <c r="R26" s="30"/>
    </row>
    <row r="27" spans="1:18" x14ac:dyDescent="0.2">
      <c r="A27" s="44"/>
      <c r="D27" s="32"/>
      <c r="E27" s="32"/>
      <c r="F27" s="32"/>
      <c r="G27" s="32"/>
      <c r="J27" s="30"/>
      <c r="K27" s="30"/>
      <c r="L27" s="30"/>
      <c r="M27" s="30"/>
      <c r="N27" s="30"/>
      <c r="O27" s="30"/>
      <c r="P27" s="30"/>
      <c r="Q27" s="30"/>
      <c r="R27" s="30"/>
    </row>
    <row r="28" spans="1:18" x14ac:dyDescent="0.2">
      <c r="D28" s="32"/>
      <c r="E28" s="32"/>
      <c r="F28" s="32"/>
      <c r="G28" s="32"/>
      <c r="M28" s="42"/>
    </row>
    <row r="29" spans="1:18" x14ac:dyDescent="0.2">
      <c r="D29" s="32"/>
      <c r="E29" s="32"/>
      <c r="F29" s="32"/>
      <c r="G29" s="32"/>
      <c r="M29" s="42"/>
    </row>
    <row r="30" spans="1:18" x14ac:dyDescent="0.2">
      <c r="M30" s="42"/>
    </row>
    <row r="52" spans="3:3" x14ac:dyDescent="0.2">
      <c r="C52" s="25" t="s">
        <v>842</v>
      </c>
    </row>
  </sheetData>
  <mergeCells count="7">
    <mergeCell ref="T5:AC5"/>
    <mergeCell ref="D6:H6"/>
    <mergeCell ref="I6:M6"/>
    <mergeCell ref="N6:R6"/>
    <mergeCell ref="T6:X6"/>
    <mergeCell ref="Y6:AC6"/>
    <mergeCell ref="D5:R5"/>
  </mergeCells>
  <conditionalFormatting sqref="E8:R10">
    <cfRule type="cellIs" dxfId="117" priority="3" operator="equal">
      <formula>0</formula>
    </cfRule>
  </conditionalFormatting>
  <conditionalFormatting sqref="J15:J17">
    <cfRule type="cellIs" dxfId="116" priority="12" operator="equal">
      <formula>0</formula>
    </cfRule>
  </conditionalFormatting>
  <conditionalFormatting sqref="K15:K17">
    <cfRule type="cellIs" dxfId="115" priority="11" operator="equal">
      <formula>0</formula>
    </cfRule>
  </conditionalFormatting>
  <conditionalFormatting sqref="L15:L17">
    <cfRule type="cellIs" dxfId="114" priority="10" operator="equal">
      <formula>0</formula>
    </cfRule>
  </conditionalFormatting>
  <conditionalFormatting sqref="M15:M17">
    <cfRule type="cellIs" dxfId="113" priority="9" operator="equal">
      <formula>0</formula>
    </cfRule>
  </conditionalFormatting>
  <conditionalFormatting sqref="T8:AC10">
    <cfRule type="cellIs" dxfId="112" priority="1" operator="equal">
      <formula>0</formula>
    </cfRule>
  </conditionalFormatting>
  <conditionalFormatting sqref="S8:S10">
    <cfRule type="cellIs" dxfId="111" priority="5" operator="equal">
      <formula>0</formula>
    </cfRule>
  </conditionalFormatting>
  <conditionalFormatting sqref="D8">
    <cfRule type="cellIs" dxfId="110" priority="4" operator="equal">
      <formula>0</formula>
    </cfRule>
  </conditionalFormatting>
  <conditionalFormatting sqref="D9:D10">
    <cfRule type="cellIs" dxfId="109" priority="2" operator="equal">
      <formula>0</formula>
    </cfRule>
  </conditionalFormatting>
  <hyperlinks>
    <hyperlink ref="C1" location="TableofContents!A1" display="TableofContents!A1" xr:uid="{29F0ACC8-FF07-41F9-A164-174B24FB88C5}"/>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495A-1F8B-4C60-8921-76213EB6A76A}">
  <sheetPr codeName="Sheet37">
    <tabColor rgb="FF0033A0"/>
  </sheetPr>
  <dimension ref="A1:J44"/>
  <sheetViews>
    <sheetView showGridLines="0" zoomScale="70" zoomScaleNormal="70" workbookViewId="0">
      <selection activeCell="C1" sqref="C1"/>
    </sheetView>
  </sheetViews>
  <sheetFormatPr defaultColWidth="8.5703125" defaultRowHeight="12.75" x14ac:dyDescent="0.2"/>
  <cols>
    <col min="1" max="2" width="8.85546875" style="42" customWidth="1"/>
    <col min="3" max="3" width="23.85546875" style="32" customWidth="1"/>
    <col min="4" max="5" width="15.85546875" style="43" customWidth="1"/>
    <col min="6" max="6" width="19.42578125" style="43" customWidth="1"/>
    <col min="7" max="7" width="15.85546875" style="43" customWidth="1"/>
    <col min="8" max="8" width="18.5703125" style="43" customWidth="1"/>
    <col min="9" max="9" width="27.42578125" style="43" customWidth="1"/>
    <col min="10" max="10" width="10.85546875" style="32" customWidth="1"/>
    <col min="11" max="17" width="15.85546875" style="32" customWidth="1"/>
    <col min="18" max="16384" width="8.5703125" style="32"/>
  </cols>
  <sheetData>
    <row r="1" spans="1:10" s="29" customFormat="1" ht="20.25" x14ac:dyDescent="0.2">
      <c r="A1" s="26"/>
      <c r="B1" s="26"/>
      <c r="C1" s="29" t="s">
        <v>224</v>
      </c>
      <c r="D1" s="27" t="s">
        <v>225</v>
      </c>
      <c r="E1" s="28"/>
      <c r="F1" s="28"/>
      <c r="G1" s="28"/>
      <c r="H1" s="28"/>
      <c r="I1" s="28"/>
    </row>
    <row r="2" spans="1:10" x14ac:dyDescent="0.2">
      <c r="A2" s="30"/>
      <c r="B2" s="30"/>
    </row>
    <row r="3" spans="1:10" s="30" customFormat="1" ht="12.75" customHeight="1" x14ac:dyDescent="0.2">
      <c r="D3" s="31"/>
      <c r="E3" s="31"/>
      <c r="F3" s="31"/>
      <c r="G3" s="31"/>
    </row>
    <row r="4" spans="1:10" s="30" customFormat="1" ht="12.75" customHeight="1" x14ac:dyDescent="0.2"/>
    <row r="5" spans="1:10" s="30" customFormat="1" ht="12.75" customHeight="1" x14ac:dyDescent="0.2">
      <c r="C5" s="47"/>
      <c r="D5" s="210" t="s">
        <v>34</v>
      </c>
      <c r="E5" s="210"/>
      <c r="F5" s="210"/>
      <c r="G5" s="47"/>
      <c r="H5" s="206" t="s">
        <v>35</v>
      </c>
      <c r="I5" s="206"/>
    </row>
    <row r="6" spans="1:10" s="30" customFormat="1" ht="12.75" customHeight="1" x14ac:dyDescent="0.2">
      <c r="C6" s="36"/>
      <c r="D6" s="36" t="s">
        <v>83</v>
      </c>
      <c r="E6" s="36" t="s">
        <v>84</v>
      </c>
      <c r="F6" s="36" t="s">
        <v>39</v>
      </c>
      <c r="G6" s="36"/>
      <c r="H6" s="36" t="s">
        <v>85</v>
      </c>
      <c r="I6" s="36" t="s">
        <v>192</v>
      </c>
    </row>
    <row r="7" spans="1:10" s="30" customFormat="1" x14ac:dyDescent="0.2">
      <c r="C7" s="32" t="s">
        <v>86</v>
      </c>
      <c r="D7" s="48">
        <v>0.95</v>
      </c>
      <c r="E7" s="48">
        <v>0.98</v>
      </c>
      <c r="F7" s="48">
        <v>0.95</v>
      </c>
      <c r="G7" s="48" t="s">
        <v>45</v>
      </c>
      <c r="H7" s="48">
        <v>0.97</v>
      </c>
      <c r="I7" s="48">
        <v>1</v>
      </c>
    </row>
    <row r="8" spans="1:10" s="30" customFormat="1" x14ac:dyDescent="0.2">
      <c r="C8" s="32" t="s">
        <v>87</v>
      </c>
      <c r="D8" s="48">
        <v>0.05</v>
      </c>
      <c r="E8" s="48">
        <v>0.02</v>
      </c>
      <c r="F8" s="48">
        <v>0.05</v>
      </c>
      <c r="G8" s="48" t="s">
        <v>45</v>
      </c>
      <c r="H8" s="48">
        <v>0.03</v>
      </c>
      <c r="I8" s="48">
        <v>0</v>
      </c>
    </row>
    <row r="9" spans="1:10" s="30" customFormat="1" x14ac:dyDescent="0.2">
      <c r="C9" s="40"/>
      <c r="D9" s="109"/>
      <c r="E9" s="109"/>
      <c r="F9" s="109"/>
      <c r="G9" s="109"/>
      <c r="H9" s="109"/>
      <c r="I9" s="109"/>
    </row>
    <row r="10" spans="1:10" s="38" customFormat="1" x14ac:dyDescent="0.2">
      <c r="C10" s="71"/>
      <c r="D10" s="110"/>
      <c r="E10" s="110"/>
      <c r="F10" s="110"/>
      <c r="G10" s="110"/>
      <c r="H10" s="110"/>
      <c r="I10" s="110"/>
    </row>
    <row r="11" spans="1:10" s="30" customFormat="1" x14ac:dyDescent="0.2">
      <c r="C11" s="30" t="s">
        <v>50</v>
      </c>
      <c r="D11" s="31">
        <v>98</v>
      </c>
    </row>
    <row r="12" spans="1:10" s="30" customFormat="1" x14ac:dyDescent="0.2">
      <c r="C12" s="38"/>
      <c r="D12" s="110"/>
      <c r="E12" s="110"/>
      <c r="F12" s="110"/>
      <c r="G12" s="110"/>
      <c r="H12" s="110"/>
      <c r="I12" s="110"/>
      <c r="J12" s="38"/>
    </row>
    <row r="13" spans="1:10" s="30" customFormat="1" x14ac:dyDescent="0.2">
      <c r="C13" s="32"/>
    </row>
    <row r="14" spans="1:10" s="30" customFormat="1" x14ac:dyDescent="0.2"/>
    <row r="15" spans="1:10" s="30" customFormat="1" x14ac:dyDescent="0.2"/>
    <row r="16" spans="1:10" x14ac:dyDescent="0.2">
      <c r="D16" s="32"/>
      <c r="E16" s="32"/>
      <c r="F16" s="32"/>
      <c r="G16" s="32"/>
      <c r="H16" s="32"/>
      <c r="I16" s="32"/>
    </row>
    <row r="17" spans="1:9" x14ac:dyDescent="0.2">
      <c r="A17" s="44"/>
      <c r="B17" s="44"/>
      <c r="D17" s="32"/>
      <c r="E17" s="32"/>
      <c r="F17" s="32"/>
      <c r="G17" s="32"/>
      <c r="H17" s="32"/>
      <c r="I17" s="32"/>
    </row>
    <row r="18" spans="1:9" x14ac:dyDescent="0.2">
      <c r="A18" s="44"/>
      <c r="B18" s="44"/>
      <c r="D18" s="32"/>
      <c r="E18" s="32"/>
      <c r="F18" s="32"/>
      <c r="G18" s="32"/>
      <c r="H18" s="32"/>
      <c r="I18" s="32"/>
    </row>
    <row r="19" spans="1:9" ht="13.5" customHeight="1" x14ac:dyDescent="0.2">
      <c r="D19" s="32"/>
      <c r="E19" s="32"/>
      <c r="F19" s="32"/>
      <c r="G19" s="32"/>
      <c r="H19" s="32"/>
      <c r="I19" s="32"/>
    </row>
    <row r="20" spans="1:9" x14ac:dyDescent="0.2">
      <c r="D20" s="32"/>
      <c r="E20" s="32"/>
      <c r="F20" s="32"/>
      <c r="G20" s="32"/>
      <c r="H20" s="32"/>
      <c r="I20" s="32"/>
    </row>
    <row r="21" spans="1:9" x14ac:dyDescent="0.2">
      <c r="D21" s="32"/>
      <c r="E21" s="32"/>
      <c r="F21" s="32"/>
      <c r="G21" s="32"/>
      <c r="H21" s="32"/>
      <c r="I21" s="32"/>
    </row>
    <row r="22" spans="1:9" x14ac:dyDescent="0.2">
      <c r="D22" s="32"/>
      <c r="E22" s="32"/>
      <c r="F22" s="32"/>
      <c r="G22" s="32"/>
      <c r="H22" s="32"/>
      <c r="I22" s="32"/>
    </row>
    <row r="23" spans="1:9" x14ac:dyDescent="0.2">
      <c r="D23" s="32"/>
      <c r="E23" s="32"/>
      <c r="F23" s="32"/>
      <c r="G23" s="32"/>
      <c r="H23" s="32"/>
      <c r="I23" s="32"/>
    </row>
    <row r="24" spans="1:9" x14ac:dyDescent="0.2">
      <c r="A24" s="30"/>
      <c r="B24" s="30"/>
      <c r="C24" s="30"/>
      <c r="D24" s="32"/>
      <c r="E24" s="32"/>
      <c r="F24" s="32"/>
      <c r="G24" s="32"/>
      <c r="H24" s="32"/>
      <c r="I24" s="32"/>
    </row>
    <row r="25" spans="1:9" x14ac:dyDescent="0.2">
      <c r="D25" s="32"/>
      <c r="E25" s="32"/>
      <c r="F25" s="32"/>
      <c r="G25" s="32"/>
      <c r="H25" s="32"/>
      <c r="I25" s="32"/>
    </row>
    <row r="26" spans="1:9" x14ac:dyDescent="0.2">
      <c r="A26" s="44"/>
      <c r="B26" s="44"/>
      <c r="D26" s="32"/>
      <c r="E26" s="32"/>
      <c r="F26" s="32"/>
      <c r="G26" s="32"/>
      <c r="H26" s="32"/>
      <c r="I26" s="32"/>
    </row>
    <row r="27" spans="1:9" x14ac:dyDescent="0.2">
      <c r="D27" s="32"/>
      <c r="E27" s="32"/>
      <c r="F27" s="32"/>
      <c r="G27" s="32"/>
      <c r="H27" s="32"/>
      <c r="I27" s="32"/>
    </row>
    <row r="28" spans="1:9" x14ac:dyDescent="0.2">
      <c r="D28" s="32"/>
      <c r="E28" s="32"/>
      <c r="F28" s="32"/>
      <c r="G28" s="32"/>
      <c r="H28" s="32"/>
      <c r="I28" s="32"/>
    </row>
    <row r="30" spans="1:9" x14ac:dyDescent="0.2">
      <c r="D30" s="32"/>
    </row>
    <row r="31" spans="1:9" x14ac:dyDescent="0.2">
      <c r="D31" s="32"/>
    </row>
    <row r="44" spans="3:3" x14ac:dyDescent="0.2">
      <c r="C44" s="25" t="s">
        <v>842</v>
      </c>
    </row>
  </sheetData>
  <mergeCells count="2">
    <mergeCell ref="H5:I5"/>
    <mergeCell ref="D5:F5"/>
  </mergeCells>
  <conditionalFormatting sqref="D7:I8">
    <cfRule type="cellIs" dxfId="108" priority="3" operator="equal">
      <formula>0</formula>
    </cfRule>
  </conditionalFormatting>
  <hyperlinks>
    <hyperlink ref="C1" location="TableofContents!A1" display="TableofContents!A1" xr:uid="{DD271103-1045-479C-9D64-BC1C393D3ED7}"/>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C4C02"/>
  </sheetPr>
  <dimension ref="A1:G73"/>
  <sheetViews>
    <sheetView showGridLines="0" tabSelected="1" zoomScale="70" zoomScaleNormal="70" zoomScalePageLayoutView="85" workbookViewId="0">
      <selection activeCell="D42" sqref="D42"/>
    </sheetView>
  </sheetViews>
  <sheetFormatPr defaultColWidth="8.5703125" defaultRowHeight="12.75" x14ac:dyDescent="0.2"/>
  <cols>
    <col min="1" max="1" width="8.85546875" style="7" customWidth="1"/>
    <col min="2" max="2" width="11.5703125" customWidth="1"/>
    <col min="3" max="3" width="3.140625" customWidth="1"/>
    <col min="4" max="4" width="57.5703125" style="24" bestFit="1" customWidth="1"/>
    <col min="5" max="5" width="16" customWidth="1"/>
    <col min="6" max="6" width="17.140625" hidden="1" customWidth="1"/>
    <col min="7" max="7" width="50" bestFit="1" customWidth="1"/>
  </cols>
  <sheetData>
    <row r="1" spans="1:7" s="1" customFormat="1" ht="23.25" x14ac:dyDescent="0.2">
      <c r="A1" s="6"/>
      <c r="B1" s="2" t="str">
        <f ca="1">MID(CELL("filename",A1),FIND("]",CELL("filename",A1))+ 1,255)</f>
        <v>TableofContents</v>
      </c>
      <c r="C1" s="2"/>
      <c r="D1" s="2"/>
    </row>
    <row r="5" spans="1:7" x14ac:dyDescent="0.2">
      <c r="B5" s="4" t="s">
        <v>20</v>
      </c>
      <c r="C5" s="4" t="s">
        <v>21</v>
      </c>
      <c r="D5" s="4"/>
      <c r="E5" s="4" t="s">
        <v>20</v>
      </c>
      <c r="F5" s="4" t="s">
        <v>22</v>
      </c>
      <c r="G5" s="4" t="s">
        <v>23</v>
      </c>
    </row>
    <row r="6" spans="1:7" ht="15" x14ac:dyDescent="0.25">
      <c r="A6" s="17">
        <v>1</v>
      </c>
      <c r="B6" s="5" t="str">
        <f t="shared" ref="B6:B12" si="0">_xlfn.CONCAT("Figure("&amp;A6&amp;")")</f>
        <v>Figure(1)</v>
      </c>
      <c r="C6" s="14">
        <v>2</v>
      </c>
      <c r="D6" s="24" t="s">
        <v>24</v>
      </c>
      <c r="E6" t="str">
        <f ca="1">INDIRECT("'"&amp;$B6&amp;"'!C1")</f>
        <v>Figure(1)</v>
      </c>
      <c r="F6">
        <f ca="1">INDIRECT("'"&amp;$B6&amp;"'!C4")</f>
        <v>0</v>
      </c>
      <c r="G6" t="str">
        <f ca="1">INDIRECT("'"&amp;$B6&amp;"'!D1")</f>
        <v>Real estate AUM of the sample by investor domicile (€ billion)</v>
      </c>
    </row>
    <row r="7" spans="1:7" ht="15" x14ac:dyDescent="0.25">
      <c r="A7" s="17">
        <v>2</v>
      </c>
      <c r="B7" s="5" t="str">
        <f t="shared" si="0"/>
        <v>Figure(2)</v>
      </c>
      <c r="E7" t="str">
        <f t="shared" ref="E7:E71" ca="1" si="1">INDIRECT("'"&amp;$B7&amp;"'!C1")</f>
        <v>Figure(2)</v>
      </c>
      <c r="F7">
        <f t="shared" ref="F7:F29" ca="1" si="2">INDIRECT("'"&amp;$B7&amp;"'!C4")</f>
        <v>0</v>
      </c>
      <c r="G7" t="str">
        <f t="shared" ref="G7:G72" ca="1" si="3">INDIRECT("'"&amp;$B7&amp;"'!D1")</f>
        <v>Composition of sample by investor domicile and investor type</v>
      </c>
    </row>
    <row r="8" spans="1:7" ht="15" x14ac:dyDescent="0.25">
      <c r="A8" s="17">
        <v>3</v>
      </c>
      <c r="B8" s="5" t="str">
        <f t="shared" si="0"/>
        <v>Figure(3)</v>
      </c>
      <c r="C8" s="14"/>
      <c r="E8" t="str">
        <f t="shared" ca="1" si="1"/>
        <v>Figure(3)</v>
      </c>
      <c r="F8">
        <f t="shared" ca="1" si="2"/>
        <v>0</v>
      </c>
      <c r="G8" t="str">
        <f t="shared" ca="1" si="3"/>
        <v>Sample composition by investor size, by number of respondents</v>
      </c>
    </row>
    <row r="9" spans="1:7" ht="15" x14ac:dyDescent="0.25">
      <c r="A9" s="17">
        <v>4</v>
      </c>
      <c r="B9" s="5" t="str">
        <f t="shared" si="0"/>
        <v>Figure(4)</v>
      </c>
      <c r="E9" t="str">
        <f t="shared" ca="1" si="1"/>
        <v>Figure(4)</v>
      </c>
      <c r="F9">
        <f t="shared" ca="1" si="2"/>
        <v>0</v>
      </c>
      <c r="G9" t="str">
        <f t="shared" ca="1" si="3"/>
        <v>Sample composition by investor size, by real estate AUM of respondents</v>
      </c>
    </row>
    <row r="10" spans="1:7" ht="15" x14ac:dyDescent="0.25">
      <c r="A10" s="17">
        <v>5</v>
      </c>
      <c r="B10" s="5" t="str">
        <f t="shared" si="0"/>
        <v>Figure(5)</v>
      </c>
      <c r="C10" s="23"/>
      <c r="D10" s="23"/>
      <c r="E10" t="str">
        <f t="shared" ca="1" si="1"/>
        <v>Figure(5)</v>
      </c>
      <c r="F10">
        <f t="shared" ca="1" si="2"/>
        <v>0</v>
      </c>
      <c r="G10" t="str">
        <f t="shared" ca="1" si="3"/>
        <v>Impact on investment plans for 2022 in response to COVID-19 by investor domicile</v>
      </c>
    </row>
    <row r="11" spans="1:7" ht="15" x14ac:dyDescent="0.25">
      <c r="A11" s="17">
        <v>6</v>
      </c>
      <c r="B11" s="5" t="str">
        <f t="shared" si="0"/>
        <v>Figure(6)</v>
      </c>
      <c r="C11" s="23"/>
      <c r="D11" s="23"/>
      <c r="E11" t="str">
        <f t="shared" ca="1" si="1"/>
        <v>Figure(6)</v>
      </c>
      <c r="F11">
        <f t="shared" ca="1" si="2"/>
        <v>0</v>
      </c>
      <c r="G11" t="str">
        <f t="shared" ca="1" si="3"/>
        <v>ESG characteristics of a non-listed fund considered before investing</v>
      </c>
    </row>
    <row r="12" spans="1:7" ht="15" x14ac:dyDescent="0.25">
      <c r="A12" s="17">
        <v>7</v>
      </c>
      <c r="B12" s="5" t="str">
        <f t="shared" si="0"/>
        <v>Figure(7)</v>
      </c>
      <c r="C12" s="23"/>
      <c r="D12" s="23"/>
      <c r="E12" t="str">
        <f t="shared" ca="1" si="1"/>
        <v>Figure(7)</v>
      </c>
      <c r="F12">
        <f t="shared" ca="1" si="2"/>
        <v>0</v>
      </c>
      <c r="G12" t="str">
        <f t="shared" ca="1" si="3"/>
        <v>ESG characteristics of a non-listed fund considered before investing by investor domicile</v>
      </c>
    </row>
    <row r="13" spans="1:7" ht="15" x14ac:dyDescent="0.25">
      <c r="A13" s="17">
        <v>8</v>
      </c>
      <c r="B13" s="5" t="str">
        <f t="shared" ref="B13:B24" si="4">_xlfn.CONCAT("Figure("&amp;A13&amp;")")</f>
        <v>Figure(8)</v>
      </c>
      <c r="C13" s="23"/>
      <c r="D13" s="23"/>
      <c r="E13" t="str">
        <f t="shared" ca="1" si="1"/>
        <v>Figure(8)</v>
      </c>
      <c r="F13">
        <f t="shared" ca="1" si="2"/>
        <v>0</v>
      </c>
      <c r="G13" t="str">
        <f t="shared" ca="1" si="3"/>
        <v>Reasons to invest in real estate (All investors)</v>
      </c>
    </row>
    <row r="14" spans="1:7" ht="15" x14ac:dyDescent="0.25">
      <c r="A14" s="17">
        <v>9</v>
      </c>
      <c r="B14" s="5" t="str">
        <f>_xlfn.CONCAT("Figure("&amp;A14&amp;")")</f>
        <v>Figure(9)</v>
      </c>
      <c r="C14" s="23"/>
      <c r="D14" s="23"/>
      <c r="E14" t="str">
        <f t="shared" ca="1" si="1"/>
        <v>Figure(9)</v>
      </c>
      <c r="F14">
        <f t="shared" ca="1" si="2"/>
        <v>0</v>
      </c>
      <c r="G14" t="str">
        <f t="shared" ca="1" si="3"/>
        <v>Reasons to invest in real estate, 2013 - 2022 (All investors)</v>
      </c>
    </row>
    <row r="15" spans="1:7" ht="15" x14ac:dyDescent="0.25">
      <c r="A15" s="17">
        <v>10</v>
      </c>
      <c r="B15" s="5" t="str">
        <f>_xlfn.CONCAT("Figure("&amp;A15&amp;")")</f>
        <v>Figure(10)</v>
      </c>
      <c r="C15" s="23"/>
      <c r="D15" s="23"/>
      <c r="E15" t="str">
        <f t="shared" ca="1" si="1"/>
        <v>Figure(10)</v>
      </c>
      <c r="F15">
        <f t="shared" ca="1" si="2"/>
        <v>0</v>
      </c>
      <c r="G15" t="str">
        <f t="shared" ca="1" si="3"/>
        <v>Reasons to invest in real estate by investor domicile</v>
      </c>
    </row>
    <row r="16" spans="1:7" ht="15" x14ac:dyDescent="0.25">
      <c r="A16" s="17">
        <v>11</v>
      </c>
      <c r="B16" s="5" t="str">
        <f t="shared" si="4"/>
        <v>Figure(11)</v>
      </c>
      <c r="C16" s="23"/>
      <c r="D16" s="23"/>
      <c r="E16" t="str">
        <f t="shared" ca="1" si="1"/>
        <v>Figure(11)</v>
      </c>
      <c r="F16">
        <f t="shared" ca="1" si="2"/>
        <v>0</v>
      </c>
      <c r="G16" t="str">
        <f t="shared" ca="1" si="3"/>
        <v>Average current and target allocations to real estate (weighted by total AUM)</v>
      </c>
    </row>
    <row r="17" spans="1:7" ht="15" x14ac:dyDescent="0.25">
      <c r="A17" s="17">
        <v>12</v>
      </c>
      <c r="B17" s="5" t="str">
        <f t="shared" si="4"/>
        <v>Figure(12)</v>
      </c>
      <c r="C17" s="23"/>
      <c r="D17" s="23"/>
      <c r="E17" t="str">
        <f t="shared" ca="1" si="1"/>
        <v>Figure(12)</v>
      </c>
      <c r="F17">
        <f ca="1">INDIRECT("'"&amp;$B17&amp;"'!C5")</f>
        <v>0</v>
      </c>
      <c r="G17" t="str">
        <f t="shared" ca="1" si="3"/>
        <v>Distribution of target allocations to real estate (equally weighted)</v>
      </c>
    </row>
    <row r="18" spans="1:7" ht="15" x14ac:dyDescent="0.25">
      <c r="A18" s="7">
        <v>13</v>
      </c>
      <c r="B18" s="5" t="str">
        <f t="shared" si="4"/>
        <v>Figure(13)</v>
      </c>
      <c r="C18" s="23"/>
      <c r="D18" s="23"/>
      <c r="E18" t="str">
        <f t="shared" ca="1" si="1"/>
        <v>Figure(13)</v>
      </c>
      <c r="F18">
        <f t="shared" ca="1" si="2"/>
        <v>0</v>
      </c>
      <c r="G18" t="str">
        <f t="shared" ca="1" si="3"/>
        <v>Average current and target allocations to real estate by investor domicile (equally weighted)</v>
      </c>
    </row>
    <row r="19" spans="1:7" ht="15" x14ac:dyDescent="0.25">
      <c r="A19" s="7">
        <v>14</v>
      </c>
      <c r="B19" s="5" t="str">
        <f t="shared" si="4"/>
        <v>Figure(14)</v>
      </c>
      <c r="C19" s="23"/>
      <c r="D19" s="23"/>
      <c r="E19" t="str">
        <f t="shared" ca="1" si="1"/>
        <v>Figure(14)</v>
      </c>
      <c r="F19">
        <f ca="1">INDIRECT("'"&amp;$B19&amp;"'!C4")</f>
        <v>0</v>
      </c>
      <c r="G19" t="str">
        <f t="shared" ca="1" si="3"/>
        <v>Average current and target allocations to real estate by investor type (weighted by total AUM)</v>
      </c>
    </row>
    <row r="20" spans="1:7" ht="15" x14ac:dyDescent="0.25">
      <c r="A20" s="7">
        <v>15</v>
      </c>
      <c r="B20" s="5" t="str">
        <f t="shared" si="4"/>
        <v>Figure(15)</v>
      </c>
      <c r="C20" s="23"/>
      <c r="D20" s="23"/>
      <c r="E20" t="str">
        <f t="shared" ca="1" si="1"/>
        <v>Figure(15)</v>
      </c>
      <c r="F20">
        <f t="shared" ca="1" si="2"/>
        <v>0</v>
      </c>
      <c r="G20" t="str">
        <f t="shared" ca="1" si="3"/>
        <v>Current regional allocations to real estate (weighted by total real estate AUM)</v>
      </c>
    </row>
    <row r="21" spans="1:7" ht="15" x14ac:dyDescent="0.25">
      <c r="A21" s="7">
        <v>16</v>
      </c>
      <c r="B21" s="5" t="str">
        <f>_xlfn.CONCAT("Figure("&amp;A21&amp;")")</f>
        <v>Figure(16)</v>
      </c>
      <c r="C21" s="23"/>
      <c r="D21" s="23"/>
      <c r="E21" t="str">
        <f t="shared" ca="1" si="1"/>
        <v>Figure(16)</v>
      </c>
      <c r="F21">
        <f t="shared" ca="1" si="2"/>
        <v>0</v>
      </c>
      <c r="G21" t="str">
        <f t="shared" ca="1" si="3"/>
        <v>Current style allocations to real estate by investor domicile (weighted by AUM)</v>
      </c>
    </row>
    <row r="22" spans="1:7" ht="15" x14ac:dyDescent="0.25">
      <c r="A22" s="7">
        <v>17</v>
      </c>
      <c r="B22" s="5" t="str">
        <f t="shared" si="4"/>
        <v>Figure(17)</v>
      </c>
      <c r="C22" s="23"/>
      <c r="D22" s="23"/>
      <c r="E22" t="str">
        <f t="shared" ca="1" si="1"/>
        <v>Figure(17)</v>
      </c>
      <c r="F22">
        <f t="shared" ca="1" si="2"/>
        <v>0</v>
      </c>
      <c r="G22" t="str">
        <f t="shared" ca="1" si="3"/>
        <v>Current style allocations to real estate by investor type (weighted by total real estate AUM)</v>
      </c>
    </row>
    <row r="23" spans="1:7" ht="15" x14ac:dyDescent="0.25">
      <c r="A23" s="7">
        <v>18</v>
      </c>
      <c r="B23" s="5" t="str">
        <f t="shared" si="4"/>
        <v>Figure(18)</v>
      </c>
      <c r="C23" s="23"/>
      <c r="D23" s="23"/>
      <c r="E23" t="str">
        <f t="shared" ca="1" si="1"/>
        <v>Figure(18)</v>
      </c>
      <c r="F23">
        <f t="shared" ca="1" si="2"/>
        <v>0</v>
      </c>
      <c r="G23" t="str">
        <f t="shared" ca="1" si="3"/>
        <v>Current regional allocations to real estate by style strategies (weighted by total real estate AUM)</v>
      </c>
    </row>
    <row r="24" spans="1:7" ht="15" x14ac:dyDescent="0.25">
      <c r="A24" s="7">
        <v>19</v>
      </c>
      <c r="B24" s="5" t="str">
        <f t="shared" si="4"/>
        <v>Figure(19)</v>
      </c>
      <c r="C24" s="23"/>
      <c r="D24" s="23"/>
      <c r="E24" t="str">
        <f t="shared" ca="1" si="1"/>
        <v>Figure(19)</v>
      </c>
      <c r="F24">
        <f t="shared" ca="1" si="2"/>
        <v>0</v>
      </c>
      <c r="G24" t="str">
        <f t="shared" ca="1" si="3"/>
        <v>Current sector allocations to real estate, by investor domicile (weighted by total real estate AUM)</v>
      </c>
    </row>
    <row r="25" spans="1:7" ht="15" x14ac:dyDescent="0.25">
      <c r="A25" s="7">
        <v>20</v>
      </c>
      <c r="B25" s="5" t="str">
        <f t="shared" ref="B25:B35" si="5">_xlfn.CONCAT("Figure("&amp;A25&amp;")")</f>
        <v>Figure(20)</v>
      </c>
      <c r="C25" s="23"/>
      <c r="D25" s="23"/>
      <c r="E25" t="str">
        <f t="shared" ca="1" si="1"/>
        <v>Figure(20)</v>
      </c>
      <c r="F25">
        <f t="shared" ca="1" si="2"/>
        <v>0</v>
      </c>
      <c r="G25" t="str">
        <f t="shared" ca="1" si="3"/>
        <v>Current sector allocations to real estate, by investor type (weighted by total real estate AUM)</v>
      </c>
    </row>
    <row r="26" spans="1:7" ht="15" x14ac:dyDescent="0.25">
      <c r="A26" s="7">
        <v>21</v>
      </c>
      <c r="B26" s="5" t="str">
        <f t="shared" si="5"/>
        <v>Figure(21)</v>
      </c>
      <c r="C26" s="23"/>
      <c r="D26" s="23"/>
      <c r="E26" t="str">
        <f t="shared" ca="1" si="1"/>
        <v>Figure(21)</v>
      </c>
      <c r="F26">
        <f t="shared" ca="1" si="2"/>
        <v>0</v>
      </c>
      <c r="G26" t="str">
        <f t="shared" ca="1" si="3"/>
        <v>Current vehicle allocations to real estate by investor type (weighted by total real estate AUM)</v>
      </c>
    </row>
    <row r="27" spans="1:7" ht="15" x14ac:dyDescent="0.25">
      <c r="A27" s="7">
        <v>22</v>
      </c>
      <c r="B27" s="5" t="str">
        <f t="shared" si="5"/>
        <v>Figure(22)</v>
      </c>
      <c r="C27" s="23"/>
      <c r="D27" s="23"/>
      <c r="E27" t="str">
        <f t="shared" ca="1" si="1"/>
        <v>Figure(22)</v>
      </c>
      <c r="F27">
        <f t="shared" ca="1" si="2"/>
        <v>0</v>
      </c>
      <c r="G27" t="str">
        <f t="shared" ca="1" si="3"/>
        <v>Current vehicle allocations to real estate by regional strategy (weighted by total real estate AUM)</v>
      </c>
    </row>
    <row r="28" spans="1:7" ht="15" x14ac:dyDescent="0.25">
      <c r="A28" s="7">
        <v>23</v>
      </c>
      <c r="B28" s="5" t="str">
        <f t="shared" si="5"/>
        <v>Figure(23)</v>
      </c>
      <c r="C28" s="23"/>
      <c r="D28" s="23"/>
      <c r="E28" t="str">
        <f t="shared" ca="1" si="1"/>
        <v>Figure(23)</v>
      </c>
      <c r="F28">
        <f ca="1">INDIRECT("'"&amp;$B28&amp;"'!d4")</f>
        <v>0</v>
      </c>
      <c r="G28" t="str">
        <f t="shared" ca="1" si="3"/>
        <v>Current vehicle allocations to real estate by investor size (weighted by total real estate AUM)</v>
      </c>
    </row>
    <row r="29" spans="1:7" ht="15" x14ac:dyDescent="0.25">
      <c r="A29" s="7">
        <v>24</v>
      </c>
      <c r="B29" s="5" t="str">
        <f t="shared" si="5"/>
        <v>Figure(24)</v>
      </c>
      <c r="C29" s="23"/>
      <c r="D29" s="23"/>
      <c r="E29" t="str">
        <f t="shared" ca="1" si="1"/>
        <v>Figure(24)</v>
      </c>
      <c r="F29">
        <f t="shared" ca="1" si="2"/>
        <v>0</v>
      </c>
      <c r="G29" t="str">
        <f t="shared" ca="1" si="3"/>
        <v>Expected change in real estate allocations over next two years, by investor domicile</v>
      </c>
    </row>
    <row r="30" spans="1:7" ht="15" x14ac:dyDescent="0.25">
      <c r="A30" s="7">
        <v>25</v>
      </c>
      <c r="B30" s="5" t="str">
        <f t="shared" si="5"/>
        <v>Figure(25)</v>
      </c>
      <c r="C30" s="14"/>
      <c r="E30" t="str">
        <f t="shared" ca="1" si="1"/>
        <v>Figure(25)</v>
      </c>
      <c r="G30" t="str">
        <f t="shared" ca="1" si="3"/>
        <v>Expected change in real estate allocations over the next two years, by region</v>
      </c>
    </row>
    <row r="31" spans="1:7" ht="15" x14ac:dyDescent="0.25">
      <c r="A31" s="7">
        <v>26</v>
      </c>
      <c r="B31" s="5" t="str">
        <f t="shared" si="5"/>
        <v>Figure(26)</v>
      </c>
      <c r="E31" t="str">
        <f t="shared" ca="1" si="1"/>
        <v>Figure(26)</v>
      </c>
      <c r="G31" t="str">
        <f t="shared" ca="1" si="3"/>
        <v>Intentions to deploy capital in 2022</v>
      </c>
    </row>
    <row r="32" spans="1:7" ht="15" x14ac:dyDescent="0.25">
      <c r="A32" s="7">
        <v>27</v>
      </c>
      <c r="B32" s="5" t="str">
        <f t="shared" si="5"/>
        <v>Figure(27)</v>
      </c>
      <c r="E32" t="str">
        <f t="shared" ca="1" si="1"/>
        <v>Figure(27)</v>
      </c>
      <c r="G32" t="str">
        <f t="shared" ca="1" si="3"/>
        <v>Intentions to deploy capital in 2022, by type of investor</v>
      </c>
    </row>
    <row r="33" spans="1:7" ht="15" x14ac:dyDescent="0.25">
      <c r="A33" s="7">
        <v>28</v>
      </c>
      <c r="B33" s="5" t="str">
        <f t="shared" si="5"/>
        <v>Figure(28)</v>
      </c>
      <c r="E33" t="str">
        <f t="shared" ca="1" si="1"/>
        <v>Figure(28)</v>
      </c>
      <c r="G33" t="str">
        <f t="shared" ca="1" si="3"/>
        <v>Planned capital deployments in 2022 (and from past surveys) by type of vehicle</v>
      </c>
    </row>
    <row r="34" spans="1:7" ht="15" x14ac:dyDescent="0.25">
      <c r="A34" s="7">
        <v>29</v>
      </c>
      <c r="B34" s="5" t="str">
        <f t="shared" si="5"/>
        <v>Figure(29)</v>
      </c>
      <c r="E34" t="str">
        <f t="shared" ca="1" si="1"/>
        <v>Figure(29)</v>
      </c>
      <c r="G34" t="str">
        <f t="shared" ca="1" si="3"/>
        <v>Regional destination of planned capital deployments</v>
      </c>
    </row>
    <row r="35" spans="1:7" ht="15" x14ac:dyDescent="0.25">
      <c r="A35" s="7">
        <v>30</v>
      </c>
      <c r="B35" s="5" t="str">
        <f t="shared" si="5"/>
        <v>Figure(30)</v>
      </c>
      <c r="E35" t="str">
        <f t="shared" ca="1" si="1"/>
        <v>Figure(30)</v>
      </c>
      <c r="G35" t="str">
        <f t="shared" ca="1" si="3"/>
        <v>Planned capital deployments in 2022 by sector</v>
      </c>
    </row>
    <row r="36" spans="1:7" ht="15" x14ac:dyDescent="0.25">
      <c r="A36" s="7">
        <v>31</v>
      </c>
      <c r="B36" s="5" t="str">
        <f t="shared" ref="B36:B73" si="6">_xlfn.CONCAT("Figure("&amp;A36&amp;")")</f>
        <v>Figure(31)</v>
      </c>
      <c r="C36" s="14">
        <v>3</v>
      </c>
      <c r="D36" s="24" t="s">
        <v>25</v>
      </c>
      <c r="E36" t="str">
        <f t="shared" ca="1" si="1"/>
        <v>Figure(31)</v>
      </c>
      <c r="G36" t="str">
        <f t="shared" ca="1" si="3"/>
        <v>Investment style preferences, 2007 - 2022</v>
      </c>
    </row>
    <row r="37" spans="1:7" ht="15" x14ac:dyDescent="0.25">
      <c r="A37" s="7">
        <v>32</v>
      </c>
      <c r="B37" s="5" t="str">
        <f t="shared" si="6"/>
        <v>Figure(32)</v>
      </c>
      <c r="C37" s="23"/>
      <c r="D37" s="23"/>
      <c r="E37" t="str">
        <f t="shared" ca="1" si="1"/>
        <v>Figure(32)</v>
      </c>
      <c r="G37" t="str">
        <f t="shared" ca="1" si="3"/>
        <v>Preferred investment styles by investor domicile, 2020 - 2022</v>
      </c>
    </row>
    <row r="38" spans="1:7" ht="15" x14ac:dyDescent="0.25">
      <c r="A38" s="7">
        <v>33</v>
      </c>
      <c r="B38" s="5" t="str">
        <f t="shared" si="6"/>
        <v>Figure(33)</v>
      </c>
      <c r="C38" s="23"/>
      <c r="D38" s="23"/>
      <c r="E38" t="str">
        <f t="shared" ca="1" si="1"/>
        <v>Figure(33)</v>
      </c>
      <c r="G38" t="str">
        <f t="shared" ca="1" si="3"/>
        <v>Preferred investment styles by investor type, 2020 - 2022</v>
      </c>
    </row>
    <row r="39" spans="1:7" ht="15" x14ac:dyDescent="0.25">
      <c r="A39" s="7">
        <v>34</v>
      </c>
      <c r="B39" s="5" t="str">
        <f t="shared" si="6"/>
        <v>Figure(34)</v>
      </c>
      <c r="C39" s="14">
        <v>4</v>
      </c>
      <c r="D39" s="24" t="s">
        <v>26</v>
      </c>
      <c r="E39" t="str">
        <f t="shared" ca="1" si="1"/>
        <v>Figure(34)</v>
      </c>
      <c r="G39" t="str">
        <f t="shared" ca="1" si="3"/>
        <v>Top ten most preferred locations over time</v>
      </c>
    </row>
    <row r="40" spans="1:7" ht="15" x14ac:dyDescent="0.25">
      <c r="A40" s="7">
        <v>35</v>
      </c>
      <c r="B40" s="5" t="str">
        <f t="shared" si="6"/>
        <v>Figure(35)</v>
      </c>
      <c r="C40" s="14"/>
      <c r="E40" t="str">
        <f t="shared" ca="1" si="1"/>
        <v>Figure(35)</v>
      </c>
      <c r="G40" t="str">
        <f t="shared" ca="1" si="3"/>
        <v>Top ten most preferred locations by investor domicile</v>
      </c>
    </row>
    <row r="41" spans="1:7" ht="15" x14ac:dyDescent="0.25">
      <c r="A41" s="7">
        <v>36</v>
      </c>
      <c r="B41" s="5" t="str">
        <f t="shared" si="6"/>
        <v>Figure(36)</v>
      </c>
      <c r="C41" s="14"/>
      <c r="E41" t="str">
        <f t="shared" ca="1" si="1"/>
        <v>Figure(36)</v>
      </c>
      <c r="G41" t="str">
        <f t="shared" ca="1" si="3"/>
        <v>Top ten most preferred sectors over time</v>
      </c>
    </row>
    <row r="42" spans="1:7" ht="15" x14ac:dyDescent="0.25">
      <c r="A42" s="7">
        <v>37</v>
      </c>
      <c r="B42" s="5" t="str">
        <f t="shared" si="6"/>
        <v>Figure(37)</v>
      </c>
      <c r="C42" s="14"/>
      <c r="E42" t="str">
        <f t="shared" ca="1" si="1"/>
        <v>Figure(37)</v>
      </c>
      <c r="G42" t="str">
        <f t="shared" ca="1" si="3"/>
        <v>Top ten most preferred sectors in 2022</v>
      </c>
    </row>
    <row r="43" spans="1:7" ht="15" x14ac:dyDescent="0.25">
      <c r="A43" s="7">
        <v>38</v>
      </c>
      <c r="B43" s="5" t="str">
        <f t="shared" si="6"/>
        <v>Figure(38)</v>
      </c>
      <c r="C43" s="14"/>
      <c r="E43" t="str">
        <f t="shared" ca="1" si="1"/>
        <v>Figure(38)</v>
      </c>
      <c r="G43" t="str">
        <f t="shared" ca="1" si="3"/>
        <v>Most preferred country/sector combinations over time</v>
      </c>
    </row>
    <row r="44" spans="1:7" ht="15" x14ac:dyDescent="0.25">
      <c r="A44" s="7">
        <v>39</v>
      </c>
      <c r="B44" s="5" t="str">
        <f t="shared" si="6"/>
        <v>Figure(39)</v>
      </c>
      <c r="C44" s="14"/>
      <c r="E44" t="str">
        <f t="shared" ca="1" si="1"/>
        <v>Figure(39)</v>
      </c>
      <c r="G44" t="str">
        <f t="shared" ca="1" si="3"/>
        <v>Most preferred country/sector combinations for 2022</v>
      </c>
    </row>
    <row r="45" spans="1:7" ht="15" x14ac:dyDescent="0.25">
      <c r="A45" s="7">
        <v>40</v>
      </c>
      <c r="B45" s="5" t="str">
        <f t="shared" si="6"/>
        <v>Figure(40)</v>
      </c>
      <c r="C45" s="14"/>
      <c r="E45" t="str">
        <f t="shared" ca="1" si="1"/>
        <v>Figure(40)</v>
      </c>
      <c r="G45" t="str">
        <f ca="1">INDIRECT("'"&amp;$B45&amp;"'!D1")</f>
        <v>Top three most preferred country/sector combinations, 2010 - 2022</v>
      </c>
    </row>
    <row r="46" spans="1:7" ht="15" x14ac:dyDescent="0.25">
      <c r="B46" s="5" t="s">
        <v>27</v>
      </c>
      <c r="C46" s="14"/>
      <c r="E46" t="str">
        <f ca="1">INDIRECT("'"&amp;$B46&amp;"'!C1")</f>
        <v>Table 1</v>
      </c>
      <c r="G46" t="str">
        <f ca="1">INDIRECT("'"&amp;$B46&amp;"'!D1")</f>
        <v>Institutional investors' preferred country destination by sector over time</v>
      </c>
    </row>
    <row r="47" spans="1:7" ht="15" x14ac:dyDescent="0.25">
      <c r="A47" s="7">
        <v>41</v>
      </c>
      <c r="B47" s="5" t="str">
        <f t="shared" si="6"/>
        <v>Figure(41)</v>
      </c>
      <c r="C47" s="14"/>
      <c r="E47" t="str">
        <f t="shared" ca="1" si="1"/>
        <v>Figure(41)</v>
      </c>
      <c r="G47" t="str">
        <f t="shared" ca="1" si="3"/>
        <v>Most preferred city/sector combinations over time</v>
      </c>
    </row>
    <row r="48" spans="1:7" ht="15" x14ac:dyDescent="0.25">
      <c r="A48" s="7">
        <v>42</v>
      </c>
      <c r="B48" s="5" t="str">
        <f t="shared" si="6"/>
        <v>Figure(42)</v>
      </c>
      <c r="C48" s="14"/>
      <c r="E48" t="str">
        <f t="shared" ca="1" si="1"/>
        <v>Figure(42)</v>
      </c>
      <c r="G48" t="str">
        <f t="shared" ca="1" si="3"/>
        <v>Most preferred city/sector combinations for 2022</v>
      </c>
    </row>
    <row r="49" spans="1:7" ht="15" x14ac:dyDescent="0.25">
      <c r="B49" s="5" t="s">
        <v>28</v>
      </c>
      <c r="C49" s="14"/>
      <c r="E49" t="str">
        <f t="shared" ca="1" si="1"/>
        <v>Table 2</v>
      </c>
      <c r="G49" t="str">
        <f t="shared" ca="1" si="3"/>
        <v>Institutional investors' preferred city destination by sector over time</v>
      </c>
    </row>
    <row r="50" spans="1:7" ht="15" x14ac:dyDescent="0.25">
      <c r="A50" s="7">
        <v>43</v>
      </c>
      <c r="B50" s="5" t="str">
        <f t="shared" si="6"/>
        <v>Figure(43)</v>
      </c>
      <c r="C50" s="14">
        <v>5</v>
      </c>
      <c r="D50" s="24" t="s">
        <v>29</v>
      </c>
      <c r="E50" t="str">
        <f t="shared" ca="1" si="1"/>
        <v>Figure(43)</v>
      </c>
      <c r="G50" t="str">
        <f t="shared" ca="1" si="3"/>
        <v>Expected changes to real estate allocations in Europe over the next two years</v>
      </c>
    </row>
    <row r="51" spans="1:7" ht="15" x14ac:dyDescent="0.25">
      <c r="A51" s="7">
        <v>44</v>
      </c>
      <c r="B51" s="5" t="str">
        <f t="shared" si="6"/>
        <v>Figure(44)</v>
      </c>
      <c r="E51" t="str">
        <f t="shared" ca="1" si="1"/>
        <v>Figure(44)</v>
      </c>
      <c r="G51" t="str">
        <f t="shared" ca="1" si="3"/>
        <v>Expected changes to real estate allocations in Europe over the next two years (weighted by real estate AUM)</v>
      </c>
    </row>
    <row r="52" spans="1:7" ht="15" x14ac:dyDescent="0.25">
      <c r="A52" s="7">
        <v>45</v>
      </c>
      <c r="B52" s="5" t="str">
        <f t="shared" si="6"/>
        <v>Figure(45)</v>
      </c>
      <c r="E52" t="str">
        <f t="shared" ca="1" si="1"/>
        <v>Figure(45)</v>
      </c>
      <c r="G52" t="str">
        <f t="shared" ca="1" si="3"/>
        <v>Expected changes in allocations to non-listed real estate funds and private REITs, 2008 - 2022</v>
      </c>
    </row>
    <row r="53" spans="1:7" ht="15" x14ac:dyDescent="0.25">
      <c r="A53" s="7">
        <v>46</v>
      </c>
      <c r="B53" s="5" t="str">
        <f t="shared" si="6"/>
        <v>Figure(46)</v>
      </c>
      <c r="E53" t="str">
        <f t="shared" ca="1" si="1"/>
        <v>Figure(46)</v>
      </c>
      <c r="G53" t="str">
        <f t="shared" ca="1" si="3"/>
        <v>Expected changes in allocations to non-listed real estate funds and private REITs by investor type</v>
      </c>
    </row>
    <row r="54" spans="1:7" ht="15" x14ac:dyDescent="0.25">
      <c r="A54" s="7">
        <v>47</v>
      </c>
      <c r="B54" s="5" t="str">
        <f t="shared" si="6"/>
        <v>Figure(47)</v>
      </c>
      <c r="E54" t="str">
        <f t="shared" ca="1" si="1"/>
        <v>Figure(47)</v>
      </c>
      <c r="G54" t="str">
        <f t="shared" ca="1" si="3"/>
        <v>Expected changes in allocations to joint ventures and club deals, 2008 - 2022</v>
      </c>
    </row>
    <row r="55" spans="1:7" ht="15" x14ac:dyDescent="0.25">
      <c r="A55" s="7">
        <v>48</v>
      </c>
      <c r="B55" s="5" t="str">
        <f t="shared" si="6"/>
        <v>Figure(48)</v>
      </c>
      <c r="E55" t="str">
        <f t="shared" ca="1" si="1"/>
        <v>Figure(48)</v>
      </c>
      <c r="G55" t="str">
        <f t="shared" ca="1" si="3"/>
        <v>Expected changes in allocations to joint ventures and club deals by investor domicile</v>
      </c>
    </row>
    <row r="56" spans="1:7" ht="15" x14ac:dyDescent="0.25">
      <c r="A56" s="7">
        <v>49</v>
      </c>
      <c r="B56" s="5" t="str">
        <f t="shared" si="6"/>
        <v>Figure(49)</v>
      </c>
      <c r="E56" t="str">
        <f t="shared" ca="1" si="1"/>
        <v>Figure(49)</v>
      </c>
      <c r="G56" t="str">
        <f t="shared" ca="1" si="3"/>
        <v>Expected changes in allocations to joint ventures and club deals by investor type</v>
      </c>
    </row>
    <row r="57" spans="1:7" ht="15" x14ac:dyDescent="0.25">
      <c r="A57" s="7">
        <v>50</v>
      </c>
      <c r="B57" s="5" t="str">
        <f t="shared" si="6"/>
        <v>Figure(50)</v>
      </c>
      <c r="E57" t="str">
        <f t="shared" ca="1" si="1"/>
        <v>Figure(50)</v>
      </c>
      <c r="G57" t="str">
        <f t="shared" ca="1" si="3"/>
        <v>Expected changes in allocations to joint ventures and club deals by investor size</v>
      </c>
    </row>
    <row r="58" spans="1:7" ht="15" x14ac:dyDescent="0.25">
      <c r="A58" s="7">
        <v>51</v>
      </c>
      <c r="B58" s="5" t="str">
        <f t="shared" si="6"/>
        <v>Figure(51)</v>
      </c>
      <c r="C58" s="14"/>
      <c r="E58" t="str">
        <f t="shared" ca="1" si="1"/>
        <v>Figure(51)</v>
      </c>
      <c r="G58" t="str">
        <f t="shared" ca="1" si="3"/>
        <v>Expected changes in allocations to directly held real estate, 2008 - 2022</v>
      </c>
    </row>
    <row r="59" spans="1:7" ht="15" x14ac:dyDescent="0.25">
      <c r="A59" s="7">
        <v>52</v>
      </c>
      <c r="B59" s="5" t="str">
        <f t="shared" si="6"/>
        <v>Figure(52)</v>
      </c>
      <c r="C59" s="14"/>
      <c r="E59" t="str">
        <f t="shared" ca="1" si="1"/>
        <v>Figure(52)</v>
      </c>
      <c r="G59" t="str">
        <f t="shared" ca="1" si="3"/>
        <v>Expected changes in allocations to directly held real estate by investor domicile</v>
      </c>
    </row>
    <row r="60" spans="1:7" ht="15" x14ac:dyDescent="0.25">
      <c r="A60" s="7">
        <v>53</v>
      </c>
      <c r="B60" s="5" t="str">
        <f t="shared" si="6"/>
        <v>Figure(53)</v>
      </c>
      <c r="C60" s="14"/>
      <c r="E60" t="str">
        <f t="shared" ca="1" si="1"/>
        <v>Figure(53)</v>
      </c>
      <c r="G60" t="str">
        <f t="shared" ca="1" si="3"/>
        <v>Expected changes in allocations to directly held real estate by investor type</v>
      </c>
    </row>
    <row r="61" spans="1:7" ht="15" x14ac:dyDescent="0.25">
      <c r="A61" s="7">
        <v>54</v>
      </c>
      <c r="B61" s="5" t="str">
        <f t="shared" si="6"/>
        <v>Figure(54)</v>
      </c>
      <c r="C61" s="14"/>
      <c r="E61" t="str">
        <f t="shared" ca="1" si="1"/>
        <v>Figure(54)</v>
      </c>
      <c r="G61" t="str">
        <f t="shared" ca="1" si="3"/>
        <v>Expected changes in allocations to separate accounts investing in real estate, 2012 - 2022</v>
      </c>
    </row>
    <row r="62" spans="1:7" ht="15" x14ac:dyDescent="0.25">
      <c r="A62" s="7">
        <v>55</v>
      </c>
      <c r="B62" s="5" t="str">
        <f t="shared" si="6"/>
        <v>Figure(55)</v>
      </c>
      <c r="C62" s="14"/>
      <c r="E62" t="str">
        <f t="shared" ca="1" si="1"/>
        <v>Figure(55)</v>
      </c>
      <c r="G62" t="str">
        <f t="shared" ca="1" si="3"/>
        <v>Expected changes in allocations to separate accounts investing in real estate by investor domicile</v>
      </c>
    </row>
    <row r="63" spans="1:7" ht="15" x14ac:dyDescent="0.25">
      <c r="A63" s="7">
        <v>56</v>
      </c>
      <c r="B63" s="5" t="str">
        <f t="shared" si="6"/>
        <v>Figure(56)</v>
      </c>
      <c r="E63" t="str">
        <f t="shared" ca="1" si="1"/>
        <v>Figure(56)</v>
      </c>
      <c r="G63" t="str">
        <f t="shared" ca="1" si="3"/>
        <v>Expected changes in allocations to separate accounts investing in real estate by investor type</v>
      </c>
    </row>
    <row r="64" spans="1:7" ht="15" x14ac:dyDescent="0.25">
      <c r="A64" s="7">
        <v>57</v>
      </c>
      <c r="B64" s="5" t="str">
        <f t="shared" si="6"/>
        <v>Figure(57)</v>
      </c>
      <c r="C64" s="14"/>
      <c r="E64" t="str">
        <f t="shared" ca="1" si="1"/>
        <v>Figure(57)</v>
      </c>
      <c r="G64" t="str">
        <f t="shared" ca="1" si="3"/>
        <v>Expected changes in allocations to non-listed real estate debt, 2017 - 2022</v>
      </c>
    </row>
    <row r="65" spans="1:7" ht="15" x14ac:dyDescent="0.25">
      <c r="A65" s="7">
        <v>58</v>
      </c>
      <c r="B65" s="5" t="str">
        <f t="shared" si="6"/>
        <v>Figure(58)</v>
      </c>
      <c r="C65" s="14"/>
      <c r="E65" t="str">
        <f t="shared" ca="1" si="1"/>
        <v>Figure(58)</v>
      </c>
      <c r="G65" t="str">
        <f t="shared" ca="1" si="3"/>
        <v>Expected changes in allocations to non-listed real estate debt by investor type</v>
      </c>
    </row>
    <row r="66" spans="1:7" ht="15" x14ac:dyDescent="0.25">
      <c r="A66" s="7">
        <v>59</v>
      </c>
      <c r="B66" s="5" t="str">
        <f t="shared" si="6"/>
        <v>Figure(59)</v>
      </c>
      <c r="C66" s="14"/>
      <c r="E66" t="str">
        <f t="shared" ca="1" si="1"/>
        <v>Figure(59)</v>
      </c>
      <c r="G66" t="str">
        <f t="shared" ca="1" si="3"/>
        <v>Expected changes in allocations to non-listed real estate debt by investor size</v>
      </c>
    </row>
    <row r="67" spans="1:7" ht="15" x14ac:dyDescent="0.25">
      <c r="A67" s="7">
        <v>60</v>
      </c>
      <c r="B67" s="5" t="str">
        <f t="shared" si="6"/>
        <v>Figure(60)</v>
      </c>
      <c r="C67" s="14">
        <v>6</v>
      </c>
      <c r="D67" s="24" t="s">
        <v>30</v>
      </c>
      <c r="E67" t="str">
        <f t="shared" ca="1" si="1"/>
        <v>Figure(60)</v>
      </c>
      <c r="G67" t="str">
        <f t="shared" ca="1" si="3"/>
        <v>Preferred features for non-listed real estate fund investments by respondent type.</v>
      </c>
    </row>
    <row r="68" spans="1:7" ht="15" x14ac:dyDescent="0.25">
      <c r="A68" s="7">
        <v>61</v>
      </c>
      <c r="B68" s="5" t="str">
        <f t="shared" si="6"/>
        <v>Figure(61)</v>
      </c>
      <c r="C68" s="14"/>
      <c r="E68" t="str">
        <f t="shared" ca="1" si="1"/>
        <v>Figure(61)</v>
      </c>
      <c r="G68" t="str">
        <f ca="1">INDIRECT("'"&amp;$B68&amp;"'!D1")</f>
        <v>Preferred features for non-listed real estate fund investments by investor domicile</v>
      </c>
    </row>
    <row r="69" spans="1:7" ht="15" x14ac:dyDescent="0.25">
      <c r="A69" s="7">
        <v>62</v>
      </c>
      <c r="B69" s="5" t="str">
        <f t="shared" si="6"/>
        <v>Figure(62)</v>
      </c>
      <c r="E69" t="str">
        <f ca="1">INDIRECT("'"&amp;$B69&amp;"'!C1")</f>
        <v>Figure(62)</v>
      </c>
      <c r="G69" t="str">
        <f ca="1">INDIRECT("'"&amp;$B69&amp;"'!D1")</f>
        <v>Preferred features for non-listed real estate fund investments by respondent type</v>
      </c>
    </row>
    <row r="70" spans="1:7" ht="15" x14ac:dyDescent="0.25">
      <c r="A70" s="7">
        <v>63</v>
      </c>
      <c r="B70" s="5" t="str">
        <f t="shared" si="6"/>
        <v>Figure(63)</v>
      </c>
      <c r="C70" s="14">
        <v>7</v>
      </c>
      <c r="D70" s="24" t="s">
        <v>31</v>
      </c>
      <c r="E70" t="str">
        <f t="shared" ca="1" si="1"/>
        <v>Figure(63)</v>
      </c>
      <c r="G70" t="str">
        <f t="shared" ca="1" si="3"/>
        <v>Reasons to invest in European non-listed real estate funds by repondent type</v>
      </c>
    </row>
    <row r="71" spans="1:7" ht="15" x14ac:dyDescent="0.25">
      <c r="A71" s="7">
        <v>64</v>
      </c>
      <c r="B71" s="5" t="str">
        <f t="shared" si="6"/>
        <v>Figure(64)</v>
      </c>
      <c r="C71" s="14"/>
      <c r="E71" t="str">
        <f t="shared" ca="1" si="1"/>
        <v>Figure(64)</v>
      </c>
      <c r="G71" t="str">
        <f t="shared" ca="1" si="3"/>
        <v>Reasons to invest in non-listed real estate funds by investor domicile</v>
      </c>
    </row>
    <row r="72" spans="1:7" ht="15" x14ac:dyDescent="0.25">
      <c r="A72" s="7">
        <v>65</v>
      </c>
      <c r="B72" s="5" t="str">
        <f t="shared" si="6"/>
        <v>Figure(65)</v>
      </c>
      <c r="E72" t="str">
        <f t="shared" ref="E72:E73" ca="1" si="7">INDIRECT("'"&amp;$B72&amp;"'!C1")</f>
        <v>Figure(65)</v>
      </c>
      <c r="G72" t="str">
        <f t="shared" ca="1" si="3"/>
        <v>Most challenging obstables when investing in non-listed real estate funds by repondent type</v>
      </c>
    </row>
    <row r="73" spans="1:7" ht="15" x14ac:dyDescent="0.25">
      <c r="A73" s="7">
        <v>66</v>
      </c>
      <c r="B73" s="5" t="str">
        <f t="shared" si="6"/>
        <v>Figure(66)</v>
      </c>
      <c r="E73" t="str">
        <f t="shared" ca="1" si="7"/>
        <v>Figure(66)</v>
      </c>
      <c r="G73" t="str">
        <f t="shared" ref="G73" ca="1" si="8">INDIRECT("'"&amp;$B73&amp;"'!D1")</f>
        <v>Most challenging obstables when investing in non-listed real estate funds by investor domicile</v>
      </c>
    </row>
  </sheetData>
  <hyperlinks>
    <hyperlink ref="B6" location="'Figure(1)'!A1" display="'Figure(1)'!A1" xr:uid="{B96F7E79-8250-41AE-A121-E9C026953C24}"/>
    <hyperlink ref="B7" location="'Figure(2)'!A1" display="'Figure(2)'!A1" xr:uid="{7AD1D0F6-EEAB-4E4E-9E78-F43D445FE744}"/>
    <hyperlink ref="B8" location="'Figure(3)'!A1" display="'Figure(3)'!A1" xr:uid="{FEC9C65C-FD4D-492E-A9F3-FC38F0F2B5CF}"/>
    <hyperlink ref="B9" location="'Figure(4)'!A1" display="'Figure(4)'!A1" xr:uid="{3AEB8084-89DD-4913-8E83-F427BE3EF2A1}"/>
    <hyperlink ref="B10" location="'Figure(5)'!A1" display="'Figure(5)'!A1" xr:uid="{1DBCBD3F-C15E-40AC-A172-AAE0D4113168}"/>
    <hyperlink ref="B11" location="'Figure(6)'!A1" display="'Figure(6)'!A1" xr:uid="{D0B51A97-F52D-409E-ADDE-F5CD3CFF378F}"/>
    <hyperlink ref="B12" location="'Figure(7)'!A1" display="'Figure(7)'!A1" xr:uid="{73D2AEB5-2BE3-469E-8921-F1109EE4CCE9}"/>
    <hyperlink ref="B13" location="'Figure(8)'!A1" display="'Figure(8)'!A1" xr:uid="{8AA4284D-5A51-4A2E-8428-14D58BEDC249}"/>
    <hyperlink ref="B14" location="'Figure(9)'!A1" display="'Figure(9)'!A1" xr:uid="{8001AC81-F5D6-4BA5-901F-6DB59A6BC670}"/>
    <hyperlink ref="B15" location="'Figure(10)'!A1" display="'Figure(10)'!A1" xr:uid="{9318E4A2-7786-4005-99AC-903B97E20199}"/>
    <hyperlink ref="B16" location="'Figure(11)'!A1" display="'Figure(11)'!A1" xr:uid="{9E73DB7C-D5F8-4110-8437-277757032924}"/>
    <hyperlink ref="B17" location="'Figure(12)'!A1" display="'Figure(12)'!A1" xr:uid="{2D060853-68BF-4F7F-8BEA-888C92C92E35}"/>
    <hyperlink ref="B18" location="'Figure(14)'!A1" display="'Figure(14)'!A1" xr:uid="{79E7D85D-2051-4162-B22C-3EE1F29FF522}"/>
    <hyperlink ref="B19" location="'Figure(15)'!A1" display="'Figure(15)'!A1" xr:uid="{F855FE75-B775-447F-A687-2A4463D60754}"/>
    <hyperlink ref="B20" location="'Figure(16)'!A1" display="'Figure(16)'!A1" xr:uid="{7E19504E-68DA-4BBE-B6F2-3533E667E22E}"/>
    <hyperlink ref="B21" location="'Figure(17)'!A1" display="'Figure(17)'!A1" xr:uid="{676CD363-3A11-48F5-942C-1CC2C6A8EE24}"/>
    <hyperlink ref="B22" location="'Figure(18)'!A1" display="'Figure(18)'!A1" xr:uid="{5019F432-F6C7-4353-86E4-E4D72E500EBD}"/>
    <hyperlink ref="B23" location="'Figure(19)'!A1" display="'Figure(19)'!A1" xr:uid="{0C83E959-4A49-487E-80FB-6B3E1AA7D317}"/>
    <hyperlink ref="B24" location="'Figure(20)'!A1" display="'Figure(20)'!A1" xr:uid="{E8112A2E-CFAF-45A1-9191-9200D5AD2B97}"/>
    <hyperlink ref="B25" location="'Figure(21)'!A1" display="'Figure(21)'!A1" xr:uid="{9A8F1468-D6B9-41F1-8310-45997E51B909}"/>
    <hyperlink ref="B26" location="'Figure(22)'!A1" display="'Figure(22)'!A1" xr:uid="{AEAE25A1-3889-4841-B50A-6B8BFF84193E}"/>
    <hyperlink ref="B27" location="'Figure(23)'!A1" display="'Figure(23)'!A1" xr:uid="{BD4F4AB0-8354-43BB-B0F8-06744DBE7CA9}"/>
    <hyperlink ref="B28" location="'Figure(24)'!A1" display="'Figure(24)'!A1" xr:uid="{6F276021-DE38-4D44-B894-9194B543A5BB}"/>
    <hyperlink ref="B29" location="'Figure(25)'!A1" display="'Figure(25)'!A1" xr:uid="{5B8BFE50-7B40-463E-B11F-4755113F5672}"/>
    <hyperlink ref="B30:B35" location="'Figure(25)'!A1" display="'Figure(25)'!A1" xr:uid="{1945D892-8807-4429-BCD2-C2AF83BF28B0}"/>
    <hyperlink ref="B36" location="'Figure(25)'!A1" display="'Figure(25)'!A1" xr:uid="{C8160DD2-E062-4F01-920D-C5D30C595554}"/>
    <hyperlink ref="B37" location="'Figure(25)'!A1" display="'Figure(25)'!A1" xr:uid="{5F068151-B09D-4B3C-9635-0F5F10FF8A38}"/>
    <hyperlink ref="B38" location="'Figure(25)'!A1" display="'Figure(25)'!A1" xr:uid="{C2CBE2BA-1783-4E41-8764-D0BCE4E528B2}"/>
    <hyperlink ref="B39" location="'Figure(25)'!A1" display="'Figure(25)'!A1" xr:uid="{0041F67F-B4C9-4ED6-93F7-C56D0EA4D4B8}"/>
    <hyperlink ref="B40" location="'Figure(25)'!A1" display="'Figure(25)'!A1" xr:uid="{39C6C033-777B-4776-AD63-9E18C9CB8892}"/>
    <hyperlink ref="B41" location="'Figure(25)'!A1" display="'Figure(25)'!A1" xr:uid="{EE015065-4FDE-48D9-8FA5-ACD996860B7A}"/>
    <hyperlink ref="B42" location="'Figure(25)'!A1" display="'Figure(25)'!A1" xr:uid="{E6DBABDE-9CC5-40CA-B5E5-BCEB81C8B900}"/>
    <hyperlink ref="B43" location="'Figure(25)'!A1" display="'Figure(25)'!A1" xr:uid="{30FBB9AE-59F8-4AB6-8379-A17D17E620D9}"/>
    <hyperlink ref="B44" location="'Figure(25)'!A1" display="'Figure(25)'!A1" xr:uid="{343F39C7-3095-46BF-A4CC-300ED596626C}"/>
    <hyperlink ref="B45" location="'Figure(25)'!A1" display="'Figure(25)'!A1" xr:uid="{E567E267-45D2-4C6C-9387-5F8740126EDD}"/>
    <hyperlink ref="B47" location="'Figure(25)'!A1" display="'Figure(25)'!A1" xr:uid="{D92B58AB-997A-4539-8D22-A8E3615C897D}"/>
    <hyperlink ref="B48" location="'Figure(25)'!A1" display="'Figure(25)'!A1" xr:uid="{2CE0579F-6E47-4C09-A156-0C0FFDD02A5C}"/>
    <hyperlink ref="B50" location="'Figure(25)'!A1" display="'Figure(25)'!A1" xr:uid="{200DE101-DE56-48B7-9884-899577F6C505}"/>
    <hyperlink ref="B51" location="'Figure(25)'!A1" display="'Figure(25)'!A1" xr:uid="{68042991-E677-4B0E-AF50-645AB029394D}"/>
    <hyperlink ref="B52" location="'Figure(25)'!A1" display="'Figure(25)'!A1" xr:uid="{41DB3C15-9B0C-4CA2-A372-D0467B9ABDE9}"/>
    <hyperlink ref="B53" location="'Figure(25)'!A1" display="'Figure(25)'!A1" xr:uid="{99918947-3568-4406-98A9-E5BB46C7A5E1}"/>
    <hyperlink ref="B54" location="'Figure(25)'!A1" display="'Figure(25)'!A1" xr:uid="{90EAC7B2-6F95-4A8C-BF95-69468EE3AA67}"/>
    <hyperlink ref="B55" location="'Figure(25)'!A1" display="'Figure(25)'!A1" xr:uid="{CD88CA82-6804-45E1-8CF6-A9F4A5CDEE80}"/>
    <hyperlink ref="B56" location="'Figure(25)'!A1" display="'Figure(25)'!A1" xr:uid="{B7F8A19C-E0DD-4734-9D21-08884E69D7DE}"/>
    <hyperlink ref="B57" location="'Figure(25)'!A1" display="'Figure(25)'!A1" xr:uid="{CE94E1C8-E4DC-470C-8516-599DB6680EEF}"/>
    <hyperlink ref="B58" location="'Figure(25)'!A1" display="'Figure(25)'!A1" xr:uid="{75F621DD-16A4-4387-98BB-665E044391F5}"/>
    <hyperlink ref="B59" location="'Figure(25)'!A1" display="'Figure(25)'!A1" xr:uid="{1C865A7E-FDC8-4483-BE47-65ED974D8830}"/>
    <hyperlink ref="B60" location="'Figure(25)'!A1" display="'Figure(25)'!A1" xr:uid="{93E2247F-870A-474A-8D38-88997F44D541}"/>
    <hyperlink ref="B61" location="'Figure(25)'!A1" display="'Figure(25)'!A1" xr:uid="{AA4A69FD-1CD7-423E-8311-9876D043BE8A}"/>
    <hyperlink ref="B62" location="'Figure(25)'!A1" display="'Figure(25)'!A1" xr:uid="{7E359D9D-8A67-4E98-B1C6-577352612CCF}"/>
    <hyperlink ref="B63" location="'Figure(25)'!A1" display="'Figure(25)'!A1" xr:uid="{5FAD7C48-8DAD-4174-B2D9-4ADDE2C46C2A}"/>
    <hyperlink ref="B64" location="'Figure(25)'!A1" display="'Figure(25)'!A1" xr:uid="{42D22267-30F4-4915-8C13-377759ECEAF2}"/>
    <hyperlink ref="B65" location="'Figure(25)'!A1" display="'Figure(25)'!A1" xr:uid="{D7F02C70-0DB1-49A7-89B2-5BAEACEF893D}"/>
    <hyperlink ref="B66" location="'Figure(25)'!A1" display="'Figure(25)'!A1" xr:uid="{89D53A67-ED43-4981-8E4D-C2F57D84591D}"/>
    <hyperlink ref="B67" location="'Figure(25)'!A1" display="'Figure(25)'!A1" xr:uid="{0EE2E2F7-6167-467E-94A8-41F3D2A25DC5}"/>
    <hyperlink ref="B68" location="'Figure(25)'!A1" display="'Figure(25)'!A1" xr:uid="{E759ABD0-D62C-49B8-82B1-5EE3883AD864}"/>
    <hyperlink ref="B69" location="'Figure(25)'!A1" display="'Figure(25)'!A1" xr:uid="{0BF87A19-47FB-4985-A342-EEB0CBF78981}"/>
    <hyperlink ref="B70" location="'Figure(25)'!A1" display="'Figure(25)'!A1" xr:uid="{2BE6A1AB-0FA2-4783-BB0C-19D392C7F1AA}"/>
    <hyperlink ref="B71" location="'Figure(25)'!A1" display="'Figure(25)'!A1" xr:uid="{CFF68D93-7AA1-4113-AB53-2A37BA543E53}"/>
    <hyperlink ref="B72" location="'Figure(25)'!A1" display="'Figure(25)'!A1" xr:uid="{8C3F2BC8-B23E-4B4D-9284-1A2093B45A74}"/>
    <hyperlink ref="B73" location="'Figure(25)'!A1" display="'Figure(25)'!A1" xr:uid="{BDF983ED-FDFC-4774-A54F-47F464796ED1}"/>
    <hyperlink ref="B46" location="'Figure(25)'!A1" display="'Figure(25)'!A1" xr:uid="{051AA06D-26A3-4E0E-8C0B-9C72F5F39AF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C1DF-B08A-4132-AC43-72C1FE2EF744}">
  <sheetPr codeName="Sheet38">
    <tabColor rgb="FF0033A0"/>
  </sheetPr>
  <dimension ref="A1:G48"/>
  <sheetViews>
    <sheetView showGridLines="0" zoomScale="70" zoomScaleNormal="70" workbookViewId="0">
      <selection activeCell="C13" sqref="C13"/>
    </sheetView>
  </sheetViews>
  <sheetFormatPr defaultColWidth="8.5703125" defaultRowHeight="12.75" x14ac:dyDescent="0.2"/>
  <cols>
    <col min="1" max="1" width="9.42578125" style="91" customWidth="1"/>
    <col min="2" max="2" width="10.85546875" style="42" customWidth="1"/>
    <col min="3" max="3" width="34.7109375" style="32" customWidth="1"/>
    <col min="4" max="6" width="15.85546875" style="43" customWidth="1"/>
    <col min="7" max="7" width="8.5703125" style="32"/>
    <col min="8" max="8" width="23.42578125" style="32" bestFit="1" customWidth="1"/>
    <col min="9" max="11" width="15.85546875" style="32" customWidth="1"/>
    <col min="12" max="16384" width="8.5703125" style="32"/>
  </cols>
  <sheetData>
    <row r="1" spans="1:7" s="29" customFormat="1" ht="20.25" x14ac:dyDescent="0.2">
      <c r="A1" s="87"/>
      <c r="B1" s="26"/>
      <c r="C1" s="29" t="s">
        <v>226</v>
      </c>
      <c r="D1" s="27" t="s">
        <v>227</v>
      </c>
      <c r="E1" s="28"/>
      <c r="F1" s="28"/>
    </row>
    <row r="2" spans="1:7" s="30" customFormat="1" ht="12.75" customHeight="1" x14ac:dyDescent="0.2">
      <c r="A2" s="91"/>
    </row>
    <row r="3" spans="1:7" s="30" customFormat="1" ht="12.75" customHeight="1" x14ac:dyDescent="0.2">
      <c r="A3" s="91"/>
      <c r="D3" s="31"/>
      <c r="E3" s="31"/>
      <c r="F3" s="31"/>
    </row>
    <row r="4" spans="1:7" s="30" customFormat="1" ht="12.75" customHeight="1" x14ac:dyDescent="0.2">
      <c r="A4" s="91"/>
      <c r="E4" s="32"/>
      <c r="F4" s="31"/>
    </row>
    <row r="5" spans="1:7" s="30" customFormat="1" ht="12.75" customHeight="1" x14ac:dyDescent="0.2">
      <c r="A5" s="91"/>
      <c r="C5" s="33"/>
      <c r="D5" s="33"/>
      <c r="E5" s="33"/>
      <c r="F5" s="31"/>
    </row>
    <row r="6" spans="1:7" s="30" customFormat="1" x14ac:dyDescent="0.2">
      <c r="A6" s="91"/>
      <c r="C6" s="36"/>
      <c r="D6" s="36" t="s">
        <v>86</v>
      </c>
      <c r="E6" s="36" t="s">
        <v>87</v>
      </c>
      <c r="F6" s="31"/>
    </row>
    <row r="7" spans="1:7" s="30" customFormat="1" x14ac:dyDescent="0.2">
      <c r="A7" s="91"/>
      <c r="C7" s="32" t="s">
        <v>163</v>
      </c>
      <c r="D7" s="48">
        <v>1</v>
      </c>
      <c r="E7" s="48">
        <v>0</v>
      </c>
      <c r="F7" s="31"/>
      <c r="G7" s="49"/>
    </row>
    <row r="8" spans="1:7" s="30" customFormat="1" x14ac:dyDescent="0.2">
      <c r="A8" s="91"/>
      <c r="C8" s="32" t="s">
        <v>733</v>
      </c>
      <c r="D8" s="48">
        <v>1</v>
      </c>
      <c r="E8" s="48">
        <v>0</v>
      </c>
      <c r="F8" s="31"/>
      <c r="G8" s="49"/>
    </row>
    <row r="9" spans="1:7" s="30" customFormat="1" x14ac:dyDescent="0.2">
      <c r="A9" s="91"/>
      <c r="C9" s="32" t="s">
        <v>732</v>
      </c>
      <c r="D9" s="48">
        <v>1</v>
      </c>
      <c r="E9" s="48">
        <v>0</v>
      </c>
      <c r="F9" s="31"/>
      <c r="G9" s="49"/>
    </row>
    <row r="10" spans="1:7" s="30" customFormat="1" x14ac:dyDescent="0.2">
      <c r="A10" s="91"/>
      <c r="C10" s="32" t="s">
        <v>833</v>
      </c>
      <c r="D10" s="48">
        <v>1</v>
      </c>
      <c r="E10" s="48">
        <v>0</v>
      </c>
      <c r="F10" s="31"/>
      <c r="G10" s="49"/>
    </row>
    <row r="11" spans="1:7" s="30" customFormat="1" x14ac:dyDescent="0.2">
      <c r="A11" s="91"/>
      <c r="C11" s="32" t="s">
        <v>834</v>
      </c>
      <c r="D11" s="48">
        <v>1</v>
      </c>
      <c r="E11" s="48">
        <v>0</v>
      </c>
      <c r="F11" s="31"/>
      <c r="G11" s="49"/>
    </row>
    <row r="12" spans="1:7" s="30" customFormat="1" x14ac:dyDescent="0.2">
      <c r="A12" s="91"/>
      <c r="C12" s="32" t="s">
        <v>835</v>
      </c>
      <c r="D12" s="48">
        <v>0.96</v>
      </c>
      <c r="E12" s="48">
        <v>0.04</v>
      </c>
      <c r="F12" s="31"/>
      <c r="G12" s="49"/>
    </row>
    <row r="13" spans="1:7" s="30" customFormat="1" x14ac:dyDescent="0.2">
      <c r="A13" s="91"/>
      <c r="C13" s="32" t="s">
        <v>230</v>
      </c>
      <c r="D13" s="48">
        <v>0.75</v>
      </c>
      <c r="E13" s="48">
        <v>0.25</v>
      </c>
      <c r="F13" s="31"/>
      <c r="G13" s="49"/>
    </row>
    <row r="14" spans="1:7" s="30" customFormat="1" x14ac:dyDescent="0.2">
      <c r="A14" s="91"/>
      <c r="C14" s="111"/>
      <c r="D14" s="112"/>
      <c r="E14" s="112"/>
      <c r="F14" s="31"/>
      <c r="G14" s="113"/>
    </row>
    <row r="15" spans="1:7" x14ac:dyDescent="0.2">
      <c r="A15" s="77"/>
      <c r="B15" s="32"/>
      <c r="C15" s="74"/>
      <c r="D15" s="74"/>
      <c r="E15" s="74"/>
      <c r="F15" s="31"/>
    </row>
    <row r="16" spans="1:7" x14ac:dyDescent="0.2">
      <c r="A16" s="77"/>
      <c r="B16" s="32"/>
      <c r="C16" s="30" t="s">
        <v>50</v>
      </c>
      <c r="D16" s="31">
        <v>98</v>
      </c>
      <c r="E16" s="32"/>
      <c r="F16" s="31"/>
    </row>
    <row r="17" spans="1:6" s="30" customFormat="1" x14ac:dyDescent="0.2">
      <c r="A17" s="88"/>
    </row>
    <row r="18" spans="1:6" s="30" customFormat="1" x14ac:dyDescent="0.2">
      <c r="A18" s="88"/>
    </row>
    <row r="19" spans="1:6" s="30" customFormat="1" x14ac:dyDescent="0.2">
      <c r="A19" s="91"/>
      <c r="B19" s="91"/>
    </row>
    <row r="20" spans="1:6" x14ac:dyDescent="0.2">
      <c r="B20" s="91"/>
      <c r="D20" s="32"/>
      <c r="E20" s="32"/>
      <c r="F20" s="32"/>
    </row>
    <row r="21" spans="1:6" x14ac:dyDescent="0.2">
      <c r="B21" s="91"/>
      <c r="D21" s="32"/>
      <c r="E21" s="32"/>
      <c r="F21" s="32"/>
    </row>
    <row r="22" spans="1:6" x14ac:dyDescent="0.2">
      <c r="B22" s="91"/>
      <c r="D22" s="32"/>
      <c r="E22" s="32"/>
      <c r="F22" s="32"/>
    </row>
    <row r="23" spans="1:6" x14ac:dyDescent="0.2">
      <c r="B23" s="91"/>
      <c r="D23" s="32"/>
      <c r="E23" s="32"/>
      <c r="F23" s="32"/>
    </row>
    <row r="24" spans="1:6" x14ac:dyDescent="0.2">
      <c r="B24" s="91"/>
      <c r="D24" s="32"/>
      <c r="E24" s="32"/>
      <c r="F24" s="32"/>
    </row>
    <row r="25" spans="1:6" x14ac:dyDescent="0.2">
      <c r="B25" s="91"/>
      <c r="D25" s="32"/>
      <c r="E25" s="32"/>
      <c r="F25" s="32"/>
    </row>
    <row r="26" spans="1:6" x14ac:dyDescent="0.2">
      <c r="B26" s="91"/>
      <c r="D26" s="32"/>
      <c r="E26" s="32"/>
      <c r="F26" s="32"/>
    </row>
    <row r="27" spans="1:6" x14ac:dyDescent="0.2">
      <c r="B27" s="91"/>
      <c r="D27" s="32"/>
      <c r="E27" s="32"/>
      <c r="F27" s="32"/>
    </row>
    <row r="28" spans="1:6" x14ac:dyDescent="0.2">
      <c r="B28" s="91"/>
      <c r="D28" s="32"/>
      <c r="E28" s="32"/>
      <c r="F28" s="32"/>
    </row>
    <row r="29" spans="1:6" x14ac:dyDescent="0.2">
      <c r="B29" s="91"/>
      <c r="D29" s="32"/>
      <c r="E29" s="32"/>
      <c r="F29" s="32"/>
    </row>
    <row r="30" spans="1:6" x14ac:dyDescent="0.2">
      <c r="B30" s="91"/>
      <c r="D30" s="32"/>
      <c r="E30" s="32"/>
      <c r="F30" s="32"/>
    </row>
    <row r="31" spans="1:6" x14ac:dyDescent="0.2">
      <c r="B31" s="91"/>
      <c r="D31" s="32"/>
      <c r="E31" s="32"/>
      <c r="F31" s="32"/>
    </row>
    <row r="32" spans="1:6" x14ac:dyDescent="0.2">
      <c r="B32" s="91"/>
      <c r="D32" s="32"/>
      <c r="E32" s="32"/>
      <c r="F32" s="32"/>
    </row>
    <row r="33" spans="2:6" x14ac:dyDescent="0.2">
      <c r="B33" s="91"/>
      <c r="D33" s="32"/>
      <c r="E33" s="32"/>
      <c r="F33" s="32"/>
    </row>
    <row r="34" spans="2:6" x14ac:dyDescent="0.2">
      <c r="B34" s="91"/>
      <c r="D34" s="32"/>
      <c r="E34" s="32"/>
      <c r="F34" s="32"/>
    </row>
    <row r="35" spans="2:6" x14ac:dyDescent="0.2">
      <c r="B35" s="91"/>
      <c r="D35" s="32"/>
      <c r="E35" s="32"/>
      <c r="F35" s="32"/>
    </row>
    <row r="36" spans="2:6" x14ac:dyDescent="0.2">
      <c r="B36" s="91"/>
      <c r="D36" s="32"/>
      <c r="E36" s="32"/>
      <c r="F36" s="32"/>
    </row>
    <row r="37" spans="2:6" x14ac:dyDescent="0.2">
      <c r="B37" s="91"/>
      <c r="D37" s="32"/>
      <c r="E37" s="32"/>
      <c r="F37" s="32"/>
    </row>
    <row r="38" spans="2:6" x14ac:dyDescent="0.2">
      <c r="B38" s="91"/>
      <c r="D38" s="32"/>
      <c r="E38" s="32"/>
      <c r="F38" s="32"/>
    </row>
    <row r="39" spans="2:6" x14ac:dyDescent="0.2">
      <c r="B39" s="91"/>
    </row>
    <row r="40" spans="2:6" x14ac:dyDescent="0.2">
      <c r="D40" s="32"/>
    </row>
    <row r="41" spans="2:6" x14ac:dyDescent="0.2">
      <c r="D41" s="32"/>
    </row>
    <row r="48" spans="2:6" x14ac:dyDescent="0.2">
      <c r="C48" s="25" t="s">
        <v>842</v>
      </c>
    </row>
  </sheetData>
  <conditionalFormatting sqref="G7:G13">
    <cfRule type="cellIs" dxfId="107" priority="3" operator="equal">
      <formula>0</formula>
    </cfRule>
  </conditionalFormatting>
  <hyperlinks>
    <hyperlink ref="C1" location="TableofContents!A1" display="TableofContents!A1" xr:uid="{FA50AFE9-B2B8-4BE6-B2A8-B87EE0E9D1D2}"/>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7C79-C3E6-480B-A517-970F10942487}">
  <sheetPr codeName="Sheet39">
    <tabColor rgb="FF0033A0"/>
  </sheetPr>
  <dimension ref="A1:L44"/>
  <sheetViews>
    <sheetView showGridLines="0" zoomScale="70" zoomScaleNormal="70" workbookViewId="0">
      <selection activeCell="K28" sqref="K28"/>
    </sheetView>
  </sheetViews>
  <sheetFormatPr defaultColWidth="8.5703125" defaultRowHeight="12.75" x14ac:dyDescent="0.2"/>
  <cols>
    <col min="1" max="1" width="9.5703125" style="42" customWidth="1"/>
    <col min="2" max="2" width="10.140625" style="42" customWidth="1"/>
    <col min="3" max="3" width="61.140625" style="32" bestFit="1" customWidth="1"/>
    <col min="4" max="7" width="15.85546875" style="43" customWidth="1"/>
    <col min="8" max="8" width="22.5703125" style="32" bestFit="1" customWidth="1"/>
    <col min="9" max="9" width="22.42578125" style="32" customWidth="1"/>
    <col min="10" max="16384" width="8.5703125" style="32"/>
  </cols>
  <sheetData>
    <row r="1" spans="1:10" s="29" customFormat="1" ht="20.25" x14ac:dyDescent="0.2">
      <c r="A1" s="26"/>
      <c r="B1" s="26"/>
      <c r="C1" s="29" t="s">
        <v>231</v>
      </c>
      <c r="D1" s="27" t="s">
        <v>232</v>
      </c>
      <c r="E1" s="28"/>
      <c r="F1" s="28"/>
      <c r="G1" s="28"/>
    </row>
    <row r="2" spans="1:10" ht="12.75" customHeight="1" x14ac:dyDescent="0.2">
      <c r="A2" s="30"/>
      <c r="B2" s="30"/>
    </row>
    <row r="3" spans="1:10" s="30" customFormat="1" ht="12.75" customHeight="1" x14ac:dyDescent="0.2">
      <c r="D3" s="31"/>
      <c r="E3" s="31"/>
      <c r="F3" s="32"/>
      <c r="G3" s="32"/>
      <c r="H3" s="32"/>
      <c r="I3" s="32"/>
    </row>
    <row r="4" spans="1:10" s="30" customFormat="1" ht="12.75" customHeight="1" x14ac:dyDescent="0.2">
      <c r="F4" s="32"/>
      <c r="G4" s="32"/>
      <c r="H4" s="32"/>
      <c r="I4" s="32"/>
    </row>
    <row r="5" spans="1:10" s="30" customFormat="1" ht="12.75" customHeight="1" x14ac:dyDescent="0.2">
      <c r="C5" s="33"/>
      <c r="D5" s="33"/>
      <c r="E5" s="33"/>
      <c r="F5" s="33"/>
      <c r="G5" s="33"/>
      <c r="I5" s="32"/>
      <c r="J5" s="32"/>
    </row>
    <row r="6" spans="1:10" s="30" customFormat="1" ht="12.75" customHeight="1" x14ac:dyDescent="0.2">
      <c r="C6" s="111" t="s">
        <v>843</v>
      </c>
      <c r="D6" s="36" t="s">
        <v>233</v>
      </c>
      <c r="E6" s="36" t="s">
        <v>234</v>
      </c>
      <c r="F6" s="36" t="s">
        <v>235</v>
      </c>
      <c r="G6" s="36" t="s">
        <v>236</v>
      </c>
      <c r="I6" s="32"/>
      <c r="J6" s="32"/>
    </row>
    <row r="7" spans="1:10" s="30" customFormat="1" x14ac:dyDescent="0.2">
      <c r="C7" s="32" t="s">
        <v>237</v>
      </c>
      <c r="D7" s="62">
        <v>0.39373970345963766</v>
      </c>
      <c r="E7" s="62">
        <v>0.53333333333333333</v>
      </c>
      <c r="F7" s="62">
        <v>0.52590115473901533</v>
      </c>
      <c r="G7" s="62">
        <v>0.2951211409002556</v>
      </c>
      <c r="I7" s="32"/>
      <c r="J7" s="32"/>
    </row>
    <row r="8" spans="1:10" s="30" customFormat="1" x14ac:dyDescent="0.2">
      <c r="C8" s="32" t="s">
        <v>239</v>
      </c>
      <c r="D8" s="62">
        <v>0.22240527182866551</v>
      </c>
      <c r="E8" s="62">
        <v>0.21468926553672313</v>
      </c>
      <c r="F8" s="62">
        <v>0.22715134891994435</v>
      </c>
      <c r="G8" s="62">
        <v>0.29986713879268212</v>
      </c>
      <c r="I8" s="32"/>
      <c r="J8" s="32"/>
    </row>
    <row r="9" spans="1:10" s="30" customFormat="1" x14ac:dyDescent="0.2">
      <c r="C9" s="32" t="s">
        <v>240</v>
      </c>
      <c r="D9" s="62">
        <v>0.38385502471169686</v>
      </c>
      <c r="E9" s="62">
        <v>0.25197740112994349</v>
      </c>
      <c r="F9" s="62">
        <v>0.24694749634104032</v>
      </c>
      <c r="G9" s="62">
        <v>0.40501172030706217</v>
      </c>
      <c r="I9" s="32"/>
      <c r="J9" s="32"/>
    </row>
    <row r="10" spans="1:10" x14ac:dyDescent="0.2">
      <c r="C10" s="40"/>
      <c r="D10" s="50"/>
      <c r="E10" s="50"/>
      <c r="F10" s="50"/>
      <c r="G10" s="50"/>
    </row>
    <row r="11" spans="1:10" s="74" customFormat="1" x14ac:dyDescent="0.2">
      <c r="A11" s="70"/>
      <c r="B11" s="70"/>
      <c r="C11" s="71"/>
      <c r="D11" s="114"/>
      <c r="E11" s="114"/>
      <c r="F11" s="114"/>
      <c r="G11" s="114"/>
    </row>
    <row r="12" spans="1:10" x14ac:dyDescent="0.2">
      <c r="A12" s="30"/>
      <c r="B12" s="30"/>
      <c r="C12" s="30" t="s">
        <v>50</v>
      </c>
      <c r="D12" s="31">
        <v>91</v>
      </c>
    </row>
    <row r="14" spans="1:10" x14ac:dyDescent="0.2">
      <c r="A14" s="44"/>
      <c r="B14" s="44"/>
      <c r="D14" s="32"/>
      <c r="E14" s="32"/>
    </row>
    <row r="15" spans="1:10" x14ac:dyDescent="0.2">
      <c r="A15" s="44"/>
      <c r="D15" s="32"/>
      <c r="E15" s="32"/>
    </row>
    <row r="16" spans="1:10" x14ac:dyDescent="0.2">
      <c r="A16" s="44"/>
      <c r="E16" s="32"/>
    </row>
    <row r="17" spans="1:12" x14ac:dyDescent="0.2">
      <c r="A17" s="44"/>
      <c r="D17" s="32"/>
      <c r="E17" s="32"/>
      <c r="L17" s="68"/>
    </row>
    <row r="18" spans="1:12" x14ac:dyDescent="0.2">
      <c r="A18" s="44"/>
      <c r="D18" s="32"/>
      <c r="E18" s="32"/>
    </row>
    <row r="19" spans="1:12" x14ac:dyDescent="0.2">
      <c r="A19" s="44"/>
      <c r="D19" s="32"/>
      <c r="E19" s="32"/>
    </row>
    <row r="20" spans="1:12" x14ac:dyDescent="0.2">
      <c r="D20" s="32"/>
      <c r="E20" s="32"/>
    </row>
    <row r="21" spans="1:12" x14ac:dyDescent="0.2">
      <c r="D21" s="32"/>
      <c r="E21" s="32"/>
    </row>
    <row r="24" spans="1:12" x14ac:dyDescent="0.2">
      <c r="D24" s="62"/>
      <c r="E24" s="62"/>
    </row>
    <row r="25" spans="1:12" x14ac:dyDescent="0.2">
      <c r="D25" s="62"/>
      <c r="E25" s="62"/>
    </row>
    <row r="26" spans="1:12" x14ac:dyDescent="0.2">
      <c r="D26" s="62"/>
      <c r="E26" s="62"/>
    </row>
    <row r="44" spans="3:3" x14ac:dyDescent="0.2">
      <c r="C44" s="25" t="s">
        <v>842</v>
      </c>
    </row>
  </sheetData>
  <conditionalFormatting sqref="D7:D9">
    <cfRule type="cellIs" dxfId="106" priority="15" operator="equal">
      <formula>0</formula>
    </cfRule>
  </conditionalFormatting>
  <conditionalFormatting sqref="E9:G9">
    <cfRule type="cellIs" dxfId="105" priority="3" operator="equal">
      <formula>0</formula>
    </cfRule>
  </conditionalFormatting>
  <conditionalFormatting sqref="E8:G8">
    <cfRule type="cellIs" dxfId="104" priority="2" operator="equal">
      <formula>0</formula>
    </cfRule>
  </conditionalFormatting>
  <conditionalFormatting sqref="E7:G7">
    <cfRule type="cellIs" dxfId="103" priority="1" operator="equal">
      <formula>0</formula>
    </cfRule>
  </conditionalFormatting>
  <hyperlinks>
    <hyperlink ref="C1" location="TableofContents!A1" display="TableofContents!A1" xr:uid="{21C27C0C-CB74-4405-855E-E8125814C06D}"/>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6DD39-99E7-4030-8788-F2DFC2FCF074}">
  <sheetPr codeName="Sheet17">
    <tabColor rgb="FF0033A0"/>
  </sheetPr>
  <dimension ref="A1:M47"/>
  <sheetViews>
    <sheetView showGridLines="0" zoomScale="70" zoomScaleNormal="70" zoomScaleSheetLayoutView="70" workbookViewId="0">
      <selection activeCell="J23" sqref="J23"/>
    </sheetView>
  </sheetViews>
  <sheetFormatPr defaultColWidth="8.5703125" defaultRowHeight="12.75" x14ac:dyDescent="0.2"/>
  <cols>
    <col min="1" max="1" width="10.140625" style="42" customWidth="1"/>
    <col min="2" max="2" width="7.140625" style="42" customWidth="1"/>
    <col min="3" max="3" width="43.85546875" style="32" customWidth="1"/>
    <col min="4" max="4" width="19.140625" style="43" customWidth="1"/>
    <col min="5" max="5" width="15.85546875" style="43" customWidth="1"/>
    <col min="6" max="6" width="20.85546875" style="43" customWidth="1"/>
    <col min="7" max="7" width="13.85546875" style="43" customWidth="1"/>
    <col min="8" max="8" width="22.140625" style="43" customWidth="1"/>
    <col min="9" max="9" width="33.5703125" style="32" customWidth="1"/>
    <col min="10" max="10" width="22.42578125" style="32" customWidth="1"/>
    <col min="11" max="16384" width="8.5703125" style="32"/>
  </cols>
  <sheetData>
    <row r="1" spans="1:13" s="29" customFormat="1" ht="20.25" x14ac:dyDescent="0.2">
      <c r="A1" s="26"/>
      <c r="B1" s="26"/>
      <c r="C1" s="29" t="s">
        <v>241</v>
      </c>
      <c r="D1" s="27" t="s">
        <v>242</v>
      </c>
      <c r="E1" s="28"/>
      <c r="F1" s="28"/>
      <c r="G1" s="28"/>
      <c r="H1" s="28"/>
    </row>
    <row r="2" spans="1:13" ht="12.75" customHeight="1" x14ac:dyDescent="0.2">
      <c r="A2" s="30"/>
      <c r="B2" s="32"/>
      <c r="D2" s="32"/>
      <c r="E2" s="32"/>
      <c r="F2" s="32"/>
      <c r="G2" s="32"/>
      <c r="H2" s="32"/>
    </row>
    <row r="3" spans="1:13" s="30" customFormat="1" ht="12.75" customHeight="1" x14ac:dyDescent="0.2">
      <c r="B3" s="32"/>
      <c r="C3" s="32"/>
      <c r="D3" s="32"/>
      <c r="E3" s="32"/>
      <c r="F3" s="32"/>
      <c r="G3" s="32"/>
      <c r="H3" s="32"/>
      <c r="I3" s="32"/>
      <c r="J3" s="32"/>
      <c r="K3" s="32"/>
      <c r="L3" s="32"/>
      <c r="M3" s="32"/>
    </row>
    <row r="4" spans="1:13" s="30" customFormat="1" ht="12.75" customHeight="1" x14ac:dyDescent="0.2">
      <c r="B4" s="32"/>
    </row>
    <row r="5" spans="1:13" s="30" customFormat="1" x14ac:dyDescent="0.2">
      <c r="B5" s="32"/>
      <c r="C5" s="33"/>
      <c r="D5" s="210" t="s">
        <v>34</v>
      </c>
      <c r="E5" s="210"/>
      <c r="F5" s="210"/>
      <c r="G5" s="47"/>
      <c r="H5" s="206" t="s">
        <v>35</v>
      </c>
      <c r="I5" s="206"/>
    </row>
    <row r="6" spans="1:13" s="30" customFormat="1" x14ac:dyDescent="0.2">
      <c r="B6" s="32"/>
      <c r="C6" s="36"/>
      <c r="D6" s="36" t="s">
        <v>96</v>
      </c>
      <c r="E6" s="36" t="s">
        <v>97</v>
      </c>
      <c r="F6" s="36" t="s">
        <v>98</v>
      </c>
      <c r="G6" s="36"/>
      <c r="H6" s="36" t="s">
        <v>90</v>
      </c>
      <c r="I6" s="36" t="s">
        <v>148</v>
      </c>
    </row>
    <row r="7" spans="1:13" x14ac:dyDescent="0.2">
      <c r="B7" s="32"/>
      <c r="C7" s="32" t="s">
        <v>96</v>
      </c>
      <c r="D7" s="62">
        <v>0.59</v>
      </c>
      <c r="E7" s="62">
        <v>0.18</v>
      </c>
      <c r="F7" s="62">
        <v>6.5391166557542471E-2</v>
      </c>
      <c r="G7" s="62"/>
      <c r="H7" s="62">
        <v>0.21</v>
      </c>
      <c r="I7" s="62">
        <v>0.23294117647058823</v>
      </c>
      <c r="J7" s="30"/>
      <c r="K7" s="30"/>
      <c r="L7" s="30"/>
      <c r="M7" s="30"/>
    </row>
    <row r="8" spans="1:13" x14ac:dyDescent="0.2">
      <c r="A8" s="30"/>
      <c r="B8" s="32"/>
      <c r="C8" s="32" t="s">
        <v>97</v>
      </c>
      <c r="D8" s="62">
        <v>0.14000000000000001</v>
      </c>
      <c r="E8" s="62">
        <v>0.53</v>
      </c>
      <c r="F8" s="62">
        <v>0.12165288137224965</v>
      </c>
      <c r="G8" s="62"/>
      <c r="H8" s="62">
        <v>0.37</v>
      </c>
      <c r="I8" s="62">
        <v>0.47</v>
      </c>
      <c r="J8" s="30"/>
      <c r="K8" s="30"/>
      <c r="L8" s="30"/>
      <c r="M8" s="30"/>
    </row>
    <row r="9" spans="1:13" x14ac:dyDescent="0.2">
      <c r="B9" s="32"/>
      <c r="C9" s="32" t="s">
        <v>149</v>
      </c>
      <c r="D9" s="62">
        <v>0.27</v>
      </c>
      <c r="E9" s="62">
        <v>0.28000000000000003</v>
      </c>
      <c r="F9" s="62">
        <v>0.79578333662934109</v>
      </c>
      <c r="G9" s="62"/>
      <c r="H9" s="62">
        <v>0.4</v>
      </c>
      <c r="I9" s="62">
        <v>0.31</v>
      </c>
    </row>
    <row r="10" spans="1:13" x14ac:dyDescent="0.2">
      <c r="A10" s="44"/>
      <c r="B10" s="32"/>
      <c r="C10" s="32" t="s">
        <v>150</v>
      </c>
      <c r="D10" s="62" t="s">
        <v>45</v>
      </c>
      <c r="E10" s="62">
        <v>7.9646282220399121E-3</v>
      </c>
      <c r="F10" s="62">
        <v>0.01</v>
      </c>
      <c r="G10" s="62"/>
      <c r="H10" s="62">
        <v>8.3078378227725899E-3</v>
      </c>
      <c r="I10" s="62" t="s">
        <v>45</v>
      </c>
    </row>
    <row r="11" spans="1:13" x14ac:dyDescent="0.2">
      <c r="A11" s="44"/>
      <c r="B11" s="32"/>
      <c r="C11" s="32" t="s">
        <v>151</v>
      </c>
      <c r="D11" s="62" t="s">
        <v>45</v>
      </c>
      <c r="E11" s="62" t="s">
        <v>45</v>
      </c>
      <c r="F11" s="62" t="s">
        <v>45</v>
      </c>
      <c r="G11" s="62"/>
      <c r="H11" s="62" t="s">
        <v>45</v>
      </c>
      <c r="I11" s="62" t="s">
        <v>45</v>
      </c>
    </row>
    <row r="12" spans="1:13" x14ac:dyDescent="0.2">
      <c r="A12" s="44"/>
      <c r="B12" s="32"/>
      <c r="C12" s="40"/>
      <c r="D12" s="41"/>
      <c r="E12" s="41"/>
      <c r="F12" s="41"/>
      <c r="G12" s="41"/>
      <c r="H12" s="41"/>
      <c r="I12" s="41"/>
    </row>
    <row r="13" spans="1:13" x14ac:dyDescent="0.2">
      <c r="A13" s="44"/>
      <c r="B13" s="32"/>
      <c r="D13" s="32"/>
      <c r="E13" s="32"/>
      <c r="F13" s="32"/>
      <c r="G13" s="32"/>
      <c r="H13" s="32"/>
    </row>
    <row r="14" spans="1:13" x14ac:dyDescent="0.2">
      <c r="A14" s="44"/>
      <c r="B14" s="32"/>
      <c r="C14" s="3" t="s">
        <v>50</v>
      </c>
      <c r="D14" s="3">
        <v>91</v>
      </c>
      <c r="E14" s="32"/>
      <c r="F14" s="32"/>
      <c r="G14" s="32"/>
      <c r="H14" s="32"/>
    </row>
    <row r="15" spans="1:13" x14ac:dyDescent="0.2">
      <c r="A15" s="44"/>
      <c r="B15" s="32"/>
      <c r="D15" s="32"/>
      <c r="E15" s="68"/>
      <c r="F15" s="32"/>
      <c r="G15" s="32"/>
      <c r="H15" s="32"/>
    </row>
    <row r="16" spans="1:13" x14ac:dyDescent="0.2">
      <c r="B16" s="32"/>
      <c r="D16" s="32"/>
      <c r="E16" s="32"/>
      <c r="F16" s="32"/>
      <c r="G16" s="32"/>
      <c r="H16" s="32"/>
    </row>
    <row r="17" spans="4:6" x14ac:dyDescent="0.2">
      <c r="D17" s="32"/>
      <c r="E17" s="32"/>
      <c r="F17" s="32"/>
    </row>
    <row r="20" spans="4:6" x14ac:dyDescent="0.2">
      <c r="D20" s="62"/>
      <c r="E20" s="62"/>
      <c r="F20" s="62"/>
    </row>
    <row r="21" spans="4:6" x14ac:dyDescent="0.2">
      <c r="D21" s="62"/>
      <c r="E21" s="62"/>
      <c r="F21" s="62"/>
    </row>
    <row r="22" spans="4:6" x14ac:dyDescent="0.2">
      <c r="D22" s="62"/>
      <c r="E22" s="62"/>
      <c r="F22" s="62"/>
    </row>
    <row r="47" spans="3:3" x14ac:dyDescent="0.2">
      <c r="C47" s="25" t="s">
        <v>842</v>
      </c>
    </row>
  </sheetData>
  <mergeCells count="2">
    <mergeCell ref="H5:I5"/>
    <mergeCell ref="D5:F5"/>
  </mergeCells>
  <conditionalFormatting sqref="D7:F11">
    <cfRule type="cellIs" dxfId="102" priority="8" operator="equal">
      <formula>0</formula>
    </cfRule>
  </conditionalFormatting>
  <conditionalFormatting sqref="G7">
    <cfRule type="cellIs" dxfId="101" priority="7" operator="equal">
      <formula>0</formula>
    </cfRule>
  </conditionalFormatting>
  <conditionalFormatting sqref="G8:G11">
    <cfRule type="cellIs" dxfId="100" priority="6" operator="equal">
      <formula>0</formula>
    </cfRule>
  </conditionalFormatting>
  <conditionalFormatting sqref="H7:I11">
    <cfRule type="cellIs" dxfId="99" priority="5" operator="equal">
      <formula>0</formula>
    </cfRule>
  </conditionalFormatting>
  <hyperlinks>
    <hyperlink ref="C1" location="TableofContents!A1" display="TableofContents!A1" xr:uid="{4E6E5D50-E3AE-4867-98C1-32B5F5F0BF01}"/>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F37B2-1A30-4AA6-BE4E-D5B9D5261D25}">
  <sheetPr codeName="Sheet45">
    <tabColor theme="4"/>
  </sheetPr>
  <dimension ref="A1:M43"/>
  <sheetViews>
    <sheetView showGridLines="0" zoomScale="70" zoomScaleNormal="70" workbookViewId="0">
      <selection activeCell="I19" sqref="I19"/>
    </sheetView>
  </sheetViews>
  <sheetFormatPr defaultColWidth="8.5703125" defaultRowHeight="12.75" x14ac:dyDescent="0.2"/>
  <cols>
    <col min="1" max="1" width="7.85546875" style="42" customWidth="1"/>
    <col min="2" max="2" width="9.5703125" style="42" customWidth="1"/>
    <col min="3" max="3" width="43.85546875" style="32" customWidth="1"/>
    <col min="4" max="8" width="15.85546875" style="43" customWidth="1"/>
    <col min="9" max="9" width="28.5703125" style="32" customWidth="1"/>
    <col min="10" max="10" width="19.5703125" style="32" customWidth="1"/>
    <col min="11" max="11" width="14.140625" style="32" customWidth="1"/>
    <col min="12" max="12" width="8.5703125" style="32"/>
    <col min="13" max="13" width="18" style="32" customWidth="1"/>
    <col min="14" max="16" width="8.5703125" style="32"/>
    <col min="17" max="17" width="13.42578125" style="32" customWidth="1"/>
    <col min="18" max="16384" width="8.5703125" style="32"/>
  </cols>
  <sheetData>
    <row r="1" spans="1:13" s="29" customFormat="1" ht="20.25" x14ac:dyDescent="0.2">
      <c r="A1" s="26"/>
      <c r="B1" s="26"/>
      <c r="C1" s="29" t="s">
        <v>243</v>
      </c>
      <c r="D1" s="27" t="s">
        <v>244</v>
      </c>
      <c r="E1" s="28"/>
      <c r="F1" s="28"/>
      <c r="G1" s="28"/>
      <c r="H1" s="28"/>
    </row>
    <row r="2" spans="1:13" ht="16.5" customHeight="1" x14ac:dyDescent="0.2">
      <c r="B2" s="30"/>
    </row>
    <row r="3" spans="1:13" s="30" customFormat="1" ht="12.75" customHeight="1" x14ac:dyDescent="0.2">
      <c r="A3" s="42"/>
      <c r="D3" s="31"/>
      <c r="E3" s="31"/>
      <c r="F3" s="31"/>
      <c r="G3" s="31"/>
      <c r="K3" s="32"/>
      <c r="L3" s="32"/>
    </row>
    <row r="4" spans="1:13" s="30" customFormat="1" ht="12.75" customHeight="1" x14ac:dyDescent="0.2">
      <c r="A4" s="42"/>
      <c r="I4" s="32"/>
      <c r="J4" s="32"/>
      <c r="K4" s="32"/>
      <c r="L4" s="32"/>
    </row>
    <row r="5" spans="1:13" s="30" customFormat="1" ht="12.75" customHeight="1" x14ac:dyDescent="0.2">
      <c r="A5" s="42"/>
      <c r="C5" s="33"/>
      <c r="D5" s="206" t="s">
        <v>34</v>
      </c>
      <c r="E5" s="206"/>
      <c r="F5" s="206"/>
      <c r="G5" s="47"/>
      <c r="H5" s="206" t="s">
        <v>35</v>
      </c>
      <c r="I5" s="206"/>
      <c r="J5" s="32"/>
      <c r="K5" s="32"/>
      <c r="L5" s="32"/>
    </row>
    <row r="6" spans="1:13" s="30" customFormat="1" ht="12.75" customHeight="1" x14ac:dyDescent="0.2">
      <c r="A6" s="42"/>
      <c r="C6" s="36"/>
      <c r="D6" s="36" t="s">
        <v>96</v>
      </c>
      <c r="E6" s="36" t="s">
        <v>97</v>
      </c>
      <c r="F6" s="36" t="s">
        <v>98</v>
      </c>
      <c r="G6" s="36"/>
      <c r="H6" s="36" t="s">
        <v>90</v>
      </c>
      <c r="I6" s="36" t="s">
        <v>148</v>
      </c>
      <c r="J6" s="32"/>
      <c r="K6" s="32"/>
      <c r="L6" s="32"/>
    </row>
    <row r="7" spans="1:13" s="30" customFormat="1" x14ac:dyDescent="0.2">
      <c r="A7" s="42"/>
      <c r="C7" s="32" t="s">
        <v>177</v>
      </c>
      <c r="D7" s="62">
        <v>0.18149752784514986</v>
      </c>
      <c r="E7" s="62">
        <v>7.4642218010980282E-2</v>
      </c>
      <c r="F7" s="62">
        <v>3.1861147047411158E-2</v>
      </c>
      <c r="G7" s="62"/>
      <c r="H7" s="62">
        <v>7.9527897111919613E-2</v>
      </c>
      <c r="I7" s="62">
        <v>8.4986490525400971E-2</v>
      </c>
      <c r="J7" s="32"/>
      <c r="K7" s="32"/>
      <c r="L7" s="32"/>
    </row>
    <row r="8" spans="1:13" s="30" customFormat="1" x14ac:dyDescent="0.2">
      <c r="A8" s="42"/>
      <c r="C8" s="32" t="s">
        <v>176</v>
      </c>
      <c r="D8" s="62">
        <v>0.15866234459084724</v>
      </c>
      <c r="E8" s="62">
        <v>0.26439401822051278</v>
      </c>
      <c r="F8" s="62">
        <v>8.5543039372223892E-2</v>
      </c>
      <c r="G8" s="62"/>
      <c r="H8" s="62">
        <v>0.20431268884650802</v>
      </c>
      <c r="I8" s="62">
        <v>0.18286375455782047</v>
      </c>
      <c r="J8" s="32"/>
      <c r="K8" s="32"/>
      <c r="L8" s="32"/>
    </row>
    <row r="9" spans="1:13" s="30" customFormat="1" x14ac:dyDescent="0.2">
      <c r="A9" s="42"/>
      <c r="C9" s="32" t="s">
        <v>245</v>
      </c>
      <c r="D9" s="62">
        <v>0.21008226355699708</v>
      </c>
      <c r="E9" s="62">
        <v>0.23413817120390348</v>
      </c>
      <c r="F9" s="62">
        <v>0.2776951329451155</v>
      </c>
      <c r="G9" s="62"/>
      <c r="H9" s="62">
        <v>0.24151229319512918</v>
      </c>
      <c r="I9" s="62">
        <v>0.28415913047765062</v>
      </c>
      <c r="J9" s="32"/>
      <c r="K9" s="32"/>
      <c r="L9" s="32"/>
    </row>
    <row r="10" spans="1:13" s="30" customFormat="1" x14ac:dyDescent="0.2">
      <c r="A10" s="42"/>
      <c r="C10" s="32" t="s">
        <v>179</v>
      </c>
      <c r="D10" s="62">
        <v>0.30509667298505638</v>
      </c>
      <c r="E10" s="62">
        <v>0.24298549643716108</v>
      </c>
      <c r="F10" s="62">
        <v>0.31075520125019795</v>
      </c>
      <c r="G10" s="62"/>
      <c r="H10" s="62">
        <v>0.26896424896654286</v>
      </c>
      <c r="I10" s="62">
        <v>0.27175316441452035</v>
      </c>
      <c r="J10" s="32"/>
      <c r="K10" s="32"/>
      <c r="L10" s="32"/>
    </row>
    <row r="11" spans="1:13" s="30" customFormat="1" x14ac:dyDescent="0.2">
      <c r="A11" s="42"/>
      <c r="C11" s="32" t="s">
        <v>246</v>
      </c>
      <c r="D11" s="62">
        <v>9.0726044802016004E-3</v>
      </c>
      <c r="E11" s="62">
        <v>4.2628518098266475E-2</v>
      </c>
      <c r="F11" s="62">
        <v>2.2462053349274418E-2</v>
      </c>
      <c r="G11" s="62"/>
      <c r="H11" s="62">
        <v>3.2701367744717706E-2</v>
      </c>
      <c r="I11" s="62">
        <v>4.6298487095818193E-2</v>
      </c>
      <c r="J11" s="32"/>
      <c r="K11" s="32"/>
      <c r="L11" s="32"/>
    </row>
    <row r="12" spans="1:13" s="30" customFormat="1" x14ac:dyDescent="0.2">
      <c r="A12" s="42"/>
      <c r="C12" s="32" t="s">
        <v>180</v>
      </c>
      <c r="D12" s="62">
        <v>9.7441909441932206E-2</v>
      </c>
      <c r="E12" s="62">
        <v>5.5983913083038253E-2</v>
      </c>
      <c r="F12" s="62">
        <v>6.8030380727754969E-2</v>
      </c>
      <c r="G12" s="62"/>
      <c r="H12" s="62">
        <v>6.5034381773776392E-2</v>
      </c>
      <c r="I12" s="62">
        <v>6.4625143837023655E-2</v>
      </c>
      <c r="J12" s="32"/>
      <c r="K12" s="32"/>
      <c r="L12" s="32"/>
    </row>
    <row r="13" spans="1:13" s="30" customFormat="1" x14ac:dyDescent="0.2">
      <c r="A13" s="42"/>
      <c r="C13" s="32" t="s">
        <v>60</v>
      </c>
      <c r="D13" s="62">
        <v>3.8146677099815528E-2</v>
      </c>
      <c r="E13" s="62">
        <v>8.5227664946137524E-2</v>
      </c>
      <c r="F13" s="62">
        <v>0.20365304530802217</v>
      </c>
      <c r="G13" s="62"/>
      <c r="H13" s="62">
        <v>0.10794712236140606</v>
      </c>
      <c r="I13" s="62">
        <v>6.5313829091765752E-2</v>
      </c>
      <c r="J13" s="32"/>
      <c r="K13" s="32"/>
      <c r="L13" s="32"/>
    </row>
    <row r="14" spans="1:13" s="30" customFormat="1" x14ac:dyDescent="0.2">
      <c r="A14" s="42"/>
      <c r="C14" s="40"/>
      <c r="D14" s="105"/>
      <c r="E14" s="50"/>
      <c r="F14" s="50"/>
      <c r="G14" s="50"/>
      <c r="H14" s="50"/>
      <c r="I14" s="50"/>
      <c r="J14" s="32"/>
      <c r="K14" s="32"/>
      <c r="L14" s="32"/>
    </row>
    <row r="15" spans="1:13" s="30" customFormat="1" x14ac:dyDescent="0.2">
      <c r="J15" s="32"/>
      <c r="K15" s="32"/>
      <c r="L15" s="32"/>
      <c r="M15" s="115"/>
    </row>
    <row r="16" spans="1:13" s="30" customFormat="1" x14ac:dyDescent="0.2">
      <c r="C16" s="30" t="s">
        <v>50</v>
      </c>
      <c r="D16" s="31">
        <v>91</v>
      </c>
      <c r="E16" s="43"/>
      <c r="F16" s="43"/>
      <c r="G16" s="43"/>
      <c r="H16" s="43"/>
      <c r="I16" s="32"/>
      <c r="J16" s="32"/>
      <c r="K16" s="32"/>
      <c r="L16" s="32"/>
    </row>
    <row r="17" spans="1:12" s="30" customFormat="1" x14ac:dyDescent="0.2">
      <c r="C17" s="32"/>
      <c r="D17" s="43"/>
      <c r="E17" s="43"/>
      <c r="F17" s="43"/>
      <c r="G17" s="43"/>
      <c r="H17" s="43"/>
      <c r="I17" s="32"/>
      <c r="J17" s="32"/>
      <c r="K17" s="32"/>
      <c r="L17" s="32"/>
    </row>
    <row r="18" spans="1:12" s="30" customFormat="1" x14ac:dyDescent="0.2">
      <c r="C18" s="32"/>
      <c r="D18" s="43"/>
      <c r="E18" s="43"/>
      <c r="F18" s="43"/>
      <c r="G18" s="43"/>
      <c r="H18" s="43"/>
      <c r="I18" s="32"/>
      <c r="J18" s="32"/>
      <c r="K18" s="32"/>
      <c r="L18" s="32"/>
    </row>
    <row r="19" spans="1:12" s="30" customFormat="1" x14ac:dyDescent="0.2">
      <c r="C19" s="32"/>
      <c r="D19" s="43"/>
      <c r="E19" s="43"/>
      <c r="F19" s="43"/>
      <c r="G19" s="43"/>
      <c r="H19" s="43"/>
      <c r="I19" s="32"/>
      <c r="J19" s="32"/>
      <c r="K19" s="32"/>
      <c r="L19" s="32"/>
    </row>
    <row r="20" spans="1:12" s="30" customFormat="1" x14ac:dyDescent="0.2">
      <c r="C20" s="32"/>
      <c r="D20" s="43"/>
      <c r="E20" s="43"/>
      <c r="F20" s="43"/>
      <c r="G20" s="43"/>
      <c r="H20" s="43"/>
      <c r="I20" s="32"/>
      <c r="J20" s="32"/>
      <c r="K20" s="32"/>
      <c r="L20" s="32"/>
    </row>
    <row r="21" spans="1:12" s="30" customFormat="1" x14ac:dyDescent="0.2">
      <c r="C21" s="32"/>
      <c r="D21" s="43"/>
      <c r="E21" s="43"/>
      <c r="F21" s="43"/>
      <c r="G21" s="43"/>
      <c r="H21" s="43"/>
      <c r="I21" s="32"/>
      <c r="J21" s="32"/>
      <c r="K21" s="32"/>
      <c r="L21" s="32"/>
    </row>
    <row r="22" spans="1:12" s="30" customFormat="1" x14ac:dyDescent="0.2">
      <c r="C22" s="32"/>
      <c r="D22" s="43"/>
      <c r="E22" s="43"/>
      <c r="F22" s="43"/>
      <c r="G22" s="43"/>
      <c r="H22" s="43"/>
      <c r="I22" s="32"/>
      <c r="J22" s="32"/>
      <c r="K22" s="32"/>
      <c r="L22" s="32"/>
    </row>
    <row r="23" spans="1:12" s="30" customFormat="1" x14ac:dyDescent="0.2">
      <c r="C23" s="32"/>
      <c r="D23" s="43"/>
      <c r="E23" s="43"/>
      <c r="F23" s="43"/>
      <c r="G23" s="43"/>
      <c r="H23" s="43"/>
      <c r="I23" s="32"/>
      <c r="J23" s="32"/>
      <c r="K23" s="32"/>
      <c r="L23" s="32"/>
    </row>
    <row r="24" spans="1:12" s="30" customFormat="1" x14ac:dyDescent="0.2">
      <c r="A24" s="32"/>
      <c r="B24" s="32"/>
      <c r="C24" s="32"/>
      <c r="D24" s="43"/>
      <c r="E24" s="43"/>
      <c r="F24" s="43"/>
      <c r="G24" s="43"/>
      <c r="H24" s="43"/>
      <c r="I24" s="32"/>
      <c r="J24" s="32"/>
      <c r="K24" s="32"/>
      <c r="L24" s="32"/>
    </row>
    <row r="25" spans="1:12" s="30" customFormat="1" x14ac:dyDescent="0.2">
      <c r="C25" s="32"/>
      <c r="D25" s="43"/>
      <c r="E25" s="43"/>
      <c r="F25" s="43"/>
      <c r="G25" s="43"/>
      <c r="H25" s="43"/>
      <c r="I25" s="32"/>
      <c r="J25" s="32"/>
      <c r="K25" s="32"/>
      <c r="L25" s="32"/>
    </row>
    <row r="27" spans="1:12" x14ac:dyDescent="0.2">
      <c r="A27" s="30"/>
      <c r="B27" s="30"/>
    </row>
    <row r="29" spans="1:12" x14ac:dyDescent="0.2">
      <c r="B29" s="44"/>
    </row>
    <row r="35" spans="1:3" x14ac:dyDescent="0.2">
      <c r="A35" s="30"/>
      <c r="B35" s="30"/>
    </row>
    <row r="37" spans="1:3" x14ac:dyDescent="0.2">
      <c r="A37" s="44"/>
      <c r="B37" s="44"/>
    </row>
    <row r="38" spans="1:3" x14ac:dyDescent="0.2">
      <c r="A38" s="44"/>
    </row>
    <row r="39" spans="1:3" x14ac:dyDescent="0.2">
      <c r="A39" s="44"/>
    </row>
    <row r="40" spans="1:3" x14ac:dyDescent="0.2">
      <c r="A40" s="44"/>
    </row>
    <row r="43" spans="1:3" x14ac:dyDescent="0.2">
      <c r="C43" s="25" t="s">
        <v>842</v>
      </c>
    </row>
  </sheetData>
  <mergeCells count="2">
    <mergeCell ref="H5:I5"/>
    <mergeCell ref="D5:F5"/>
  </mergeCells>
  <conditionalFormatting sqref="D7:F13">
    <cfRule type="cellIs" dxfId="98" priority="4" operator="equal">
      <formula>0</formula>
    </cfRule>
  </conditionalFormatting>
  <conditionalFormatting sqref="G7">
    <cfRule type="cellIs" dxfId="97" priority="3" operator="equal">
      <formula>0</formula>
    </cfRule>
  </conditionalFormatting>
  <conditionalFormatting sqref="G8:G13">
    <cfRule type="cellIs" dxfId="96" priority="2" operator="equal">
      <formula>0</formula>
    </cfRule>
  </conditionalFormatting>
  <conditionalFormatting sqref="H7:I13">
    <cfRule type="cellIs" dxfId="95" priority="1" operator="equal">
      <formula>0</formula>
    </cfRule>
  </conditionalFormatting>
  <hyperlinks>
    <hyperlink ref="C1" location="TableofContents!A1" display="TableofContents!A1" xr:uid="{DF230B5A-27F2-40F4-A29A-DE7B1F5AAAA3}"/>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8C8A5-BB42-491D-BA48-4600AA527CF9}">
  <sheetPr>
    <tabColor theme="5"/>
  </sheetPr>
  <dimension ref="A1:AQ60"/>
  <sheetViews>
    <sheetView showGridLines="0" zoomScale="70" zoomScaleNormal="70" workbookViewId="0">
      <selection activeCell="N15" sqref="N15"/>
    </sheetView>
  </sheetViews>
  <sheetFormatPr defaultColWidth="8.5703125" defaultRowHeight="12.75" x14ac:dyDescent="0.2"/>
  <cols>
    <col min="1" max="1" width="7.5703125" style="118" customWidth="1"/>
    <col min="2" max="2" width="8.5703125" style="42" customWidth="1"/>
    <col min="3" max="3" width="19.42578125" style="32" customWidth="1"/>
    <col min="4" max="6" width="15.5703125" style="43" customWidth="1"/>
    <col min="7" max="7" width="11.5703125" style="43" bestFit="1" customWidth="1"/>
    <col min="8" max="8" width="42.42578125" style="32" bestFit="1" customWidth="1"/>
    <col min="9" max="13" width="15.5703125" style="32" customWidth="1"/>
    <col min="14" max="14" width="24" style="32" customWidth="1"/>
    <col min="15" max="15" width="42.42578125" style="32" customWidth="1"/>
    <col min="16" max="20" width="15.5703125" style="32" customWidth="1"/>
    <col min="21" max="21" width="8.5703125" style="32" customWidth="1"/>
    <col min="22" max="22" width="42.42578125" style="32" customWidth="1"/>
    <col min="23" max="27" width="15.5703125" style="32" customWidth="1"/>
    <col min="28" max="28" width="8.5703125" style="32" customWidth="1"/>
    <col min="29" max="29" width="42.42578125" style="32" customWidth="1"/>
    <col min="30" max="34" width="15.5703125" style="32" customWidth="1"/>
    <col min="35" max="35" width="8.5703125" style="32" customWidth="1"/>
    <col min="36" max="36" width="42.42578125" style="32" customWidth="1"/>
    <col min="37" max="41" width="15.5703125" style="32" customWidth="1"/>
    <col min="42" max="16384" width="8.5703125" style="32"/>
  </cols>
  <sheetData>
    <row r="1" spans="1:43" s="29" customFormat="1" ht="20.25" x14ac:dyDescent="0.2">
      <c r="A1" s="116"/>
      <c r="B1" s="26"/>
      <c r="C1" s="29" t="s">
        <v>247</v>
      </c>
      <c r="D1" s="29" t="s">
        <v>248</v>
      </c>
      <c r="E1" s="28"/>
      <c r="F1" s="28"/>
      <c r="G1" s="28"/>
    </row>
    <row r="2" spans="1:43" x14ac:dyDescent="0.2">
      <c r="A2" s="91"/>
      <c r="D2" s="32"/>
    </row>
    <row r="3" spans="1:43" s="30" customFormat="1" x14ac:dyDescent="0.2">
      <c r="A3" s="91"/>
      <c r="B3" s="42"/>
      <c r="D3" s="31"/>
      <c r="E3" s="31"/>
      <c r="F3" s="31"/>
      <c r="G3" s="31"/>
    </row>
    <row r="4" spans="1:43" s="30" customFormat="1" x14ac:dyDescent="0.2">
      <c r="A4" s="91"/>
      <c r="B4" s="42"/>
      <c r="G4" s="32"/>
    </row>
    <row r="5" spans="1:43" s="30" customFormat="1" x14ac:dyDescent="0.2">
      <c r="A5" s="91"/>
      <c r="B5" s="42"/>
      <c r="C5" s="89"/>
      <c r="D5" s="89"/>
      <c r="E5" s="89"/>
      <c r="F5" s="89"/>
      <c r="G5" s="32"/>
    </row>
    <row r="6" spans="1:43" x14ac:dyDescent="0.2">
      <c r="A6" s="91"/>
      <c r="C6" s="36"/>
      <c r="D6" s="36" t="s">
        <v>156</v>
      </c>
      <c r="E6" s="36" t="s">
        <v>161</v>
      </c>
      <c r="F6" s="36" t="s">
        <v>158</v>
      </c>
      <c r="G6" s="32"/>
      <c r="P6" s="80"/>
      <c r="Q6" s="80"/>
      <c r="R6" s="80"/>
      <c r="S6" s="80"/>
      <c r="T6" s="80"/>
      <c r="W6" s="80"/>
      <c r="X6" s="80"/>
      <c r="Y6" s="80"/>
      <c r="Z6" s="80"/>
      <c r="AA6" s="80"/>
      <c r="AD6" s="80"/>
      <c r="AE6" s="80"/>
      <c r="AF6" s="80"/>
      <c r="AG6" s="80"/>
      <c r="AH6" s="80"/>
      <c r="AK6" s="80"/>
      <c r="AL6" s="80"/>
      <c r="AM6" s="80"/>
      <c r="AN6" s="80"/>
      <c r="AO6" s="80"/>
    </row>
    <row r="7" spans="1:43" s="30" customFormat="1" x14ac:dyDescent="0.2">
      <c r="A7" s="117"/>
      <c r="C7" s="32" t="s">
        <v>249</v>
      </c>
      <c r="D7" s="48">
        <v>0.41499999999999998</v>
      </c>
      <c r="E7" s="48">
        <v>0.436</v>
      </c>
      <c r="F7" s="48">
        <v>0.14899999999999999</v>
      </c>
      <c r="G7" s="32"/>
      <c r="L7" s="32"/>
      <c r="M7" s="32"/>
      <c r="N7" s="32"/>
      <c r="O7" s="32"/>
      <c r="P7" s="80"/>
      <c r="Q7" s="80"/>
      <c r="R7" s="80"/>
      <c r="S7" s="80"/>
      <c r="T7" s="80"/>
      <c r="V7" s="32"/>
      <c r="W7" s="80"/>
      <c r="X7" s="80"/>
      <c r="Y7" s="80"/>
      <c r="Z7" s="80"/>
      <c r="AA7" s="80"/>
      <c r="AC7" s="32"/>
      <c r="AD7" s="80"/>
      <c r="AE7" s="80"/>
      <c r="AF7" s="80"/>
      <c r="AG7" s="80"/>
      <c r="AH7" s="80"/>
      <c r="AJ7" s="32"/>
      <c r="AK7" s="80"/>
      <c r="AL7" s="80"/>
      <c r="AM7" s="80"/>
      <c r="AN7" s="80"/>
      <c r="AO7" s="80"/>
    </row>
    <row r="8" spans="1:43" s="30" customFormat="1" x14ac:dyDescent="0.2">
      <c r="A8" s="117"/>
      <c r="C8" s="32" t="s">
        <v>250</v>
      </c>
      <c r="D8" s="48">
        <v>5.8999999999999997E-2</v>
      </c>
      <c r="E8" s="48">
        <v>0.58799999999999997</v>
      </c>
      <c r="F8" s="48">
        <v>0.35299999999999998</v>
      </c>
      <c r="G8" s="32"/>
      <c r="L8" s="32"/>
      <c r="M8" s="32"/>
      <c r="N8" s="32"/>
      <c r="O8" s="32"/>
      <c r="P8" s="80"/>
      <c r="Q8" s="80"/>
      <c r="R8" s="80"/>
      <c r="S8" s="80"/>
      <c r="T8" s="80"/>
      <c r="V8" s="32"/>
      <c r="W8" s="80"/>
      <c r="X8" s="80"/>
      <c r="Y8" s="80"/>
      <c r="Z8" s="80"/>
      <c r="AA8" s="80"/>
      <c r="AC8" s="32"/>
      <c r="AD8" s="80"/>
      <c r="AE8" s="80"/>
      <c r="AF8" s="80"/>
      <c r="AG8" s="80"/>
      <c r="AH8" s="80"/>
      <c r="AJ8" s="32"/>
      <c r="AK8" s="80"/>
      <c r="AL8" s="80"/>
      <c r="AM8" s="80"/>
      <c r="AN8" s="80"/>
      <c r="AO8" s="80"/>
    </row>
    <row r="9" spans="1:43" s="30" customFormat="1" x14ac:dyDescent="0.2">
      <c r="A9" s="117"/>
      <c r="C9" s="32" t="s">
        <v>251</v>
      </c>
      <c r="D9" s="48">
        <v>0.37</v>
      </c>
      <c r="E9" s="48">
        <v>0.25900000000000001</v>
      </c>
      <c r="F9" s="48">
        <v>0.37</v>
      </c>
      <c r="G9" s="32"/>
      <c r="L9" s="32"/>
      <c r="M9" s="32"/>
      <c r="N9" s="32"/>
      <c r="O9" s="32"/>
      <c r="P9" s="80"/>
      <c r="Q9" s="80"/>
      <c r="R9" s="80"/>
      <c r="S9" s="80"/>
      <c r="T9" s="80"/>
      <c r="V9" s="32"/>
      <c r="W9" s="80"/>
      <c r="X9" s="80"/>
      <c r="Y9" s="80"/>
      <c r="Z9" s="80"/>
      <c r="AA9" s="80"/>
      <c r="AC9" s="32"/>
      <c r="AD9" s="80"/>
      <c r="AE9" s="80"/>
      <c r="AF9" s="80"/>
      <c r="AG9" s="80"/>
      <c r="AH9" s="80"/>
      <c r="AJ9" s="32"/>
      <c r="AK9" s="80"/>
      <c r="AL9" s="80"/>
      <c r="AM9" s="80"/>
      <c r="AN9" s="80"/>
      <c r="AO9" s="80"/>
    </row>
    <row r="10" spans="1:43" s="30" customFormat="1" x14ac:dyDescent="0.2">
      <c r="A10" s="117"/>
      <c r="C10" s="32" t="s">
        <v>252</v>
      </c>
      <c r="D10" s="48">
        <v>0.68600000000000005</v>
      </c>
      <c r="E10" s="48">
        <v>0.28599999999999998</v>
      </c>
      <c r="F10" s="48">
        <v>2.9000000000000005E-2</v>
      </c>
      <c r="G10" s="32"/>
      <c r="L10" s="32"/>
      <c r="M10" s="32"/>
      <c r="N10" s="32"/>
      <c r="O10" s="32"/>
      <c r="P10" s="80"/>
      <c r="Q10" s="80"/>
      <c r="R10" s="80"/>
      <c r="S10" s="80"/>
      <c r="T10" s="80"/>
      <c r="V10" s="32"/>
      <c r="W10" s="80"/>
      <c r="X10" s="80"/>
      <c r="Y10" s="80"/>
      <c r="Z10" s="80"/>
      <c r="AA10" s="80"/>
      <c r="AC10" s="32"/>
      <c r="AD10" s="80"/>
      <c r="AE10" s="80"/>
      <c r="AF10" s="80"/>
      <c r="AG10" s="80"/>
      <c r="AH10" s="80"/>
      <c r="AJ10" s="32"/>
      <c r="AK10" s="80"/>
      <c r="AL10" s="80"/>
      <c r="AM10" s="80"/>
      <c r="AN10" s="80"/>
      <c r="AO10" s="80"/>
    </row>
    <row r="11" spans="1:43" s="30" customFormat="1" x14ac:dyDescent="0.2">
      <c r="A11" s="117"/>
      <c r="C11" s="32" t="s">
        <v>253</v>
      </c>
      <c r="D11" s="48">
        <v>0.66700000000000004</v>
      </c>
      <c r="E11" s="48">
        <v>0.30299999999999999</v>
      </c>
      <c r="F11" s="48">
        <v>0.03</v>
      </c>
      <c r="G11" s="32"/>
      <c r="L11" s="32"/>
      <c r="M11" s="32"/>
      <c r="N11" s="32"/>
      <c r="O11" s="32"/>
      <c r="P11" s="80"/>
      <c r="Q11" s="80"/>
      <c r="R11" s="80"/>
      <c r="S11" s="80"/>
      <c r="T11" s="80"/>
      <c r="V11" s="32"/>
      <c r="W11" s="80"/>
      <c r="X11" s="80"/>
      <c r="Y11" s="80"/>
      <c r="Z11" s="80"/>
      <c r="AA11" s="80"/>
      <c r="AC11" s="32"/>
      <c r="AD11" s="80"/>
      <c r="AE11" s="80"/>
      <c r="AF11" s="80"/>
      <c r="AG11" s="80"/>
      <c r="AH11" s="80"/>
      <c r="AJ11" s="32"/>
      <c r="AK11" s="80"/>
      <c r="AL11" s="80"/>
      <c r="AM11" s="80"/>
      <c r="AN11" s="80"/>
      <c r="AO11" s="80"/>
    </row>
    <row r="12" spans="1:43" s="30" customFormat="1" x14ac:dyDescent="0.2">
      <c r="A12" s="117"/>
      <c r="C12" s="32" t="s">
        <v>254</v>
      </c>
      <c r="D12" s="48">
        <v>0.68799999999999994</v>
      </c>
      <c r="E12" s="48">
        <v>0.21899999999999997</v>
      </c>
      <c r="F12" s="48">
        <v>9.4E-2</v>
      </c>
      <c r="G12" s="32"/>
      <c r="L12" s="32"/>
      <c r="M12" s="32"/>
      <c r="N12" s="32"/>
      <c r="O12" s="32"/>
      <c r="P12" s="80"/>
      <c r="Q12" s="80"/>
      <c r="R12" s="80"/>
      <c r="S12" s="80"/>
      <c r="T12" s="80"/>
      <c r="V12" s="32"/>
      <c r="W12" s="80"/>
      <c r="X12" s="80"/>
      <c r="Y12" s="80"/>
      <c r="Z12" s="80"/>
      <c r="AA12" s="80"/>
      <c r="AC12" s="32"/>
      <c r="AD12" s="80"/>
      <c r="AE12" s="80"/>
      <c r="AF12" s="80"/>
      <c r="AG12" s="80"/>
      <c r="AH12" s="80"/>
      <c r="AJ12" s="32"/>
      <c r="AK12" s="80"/>
      <c r="AL12" s="80"/>
      <c r="AM12" s="80"/>
      <c r="AN12" s="80"/>
      <c r="AO12" s="80"/>
    </row>
    <row r="13" spans="1:43" s="30" customFormat="1" x14ac:dyDescent="0.2">
      <c r="A13" s="117"/>
      <c r="C13" s="32" t="s">
        <v>255</v>
      </c>
      <c r="D13" s="48">
        <v>0.5</v>
      </c>
      <c r="E13" s="48">
        <v>0.42899999999999999</v>
      </c>
      <c r="F13" s="48">
        <v>7.0999999999999994E-2</v>
      </c>
      <c r="G13" s="32"/>
      <c r="L13" s="32"/>
      <c r="M13" s="32"/>
      <c r="N13" s="32"/>
      <c r="O13" s="32"/>
      <c r="P13" s="80"/>
      <c r="Q13" s="80"/>
      <c r="R13" s="80"/>
      <c r="S13" s="80"/>
      <c r="T13" s="80"/>
      <c r="V13" s="32"/>
      <c r="W13" s="80"/>
      <c r="X13" s="80"/>
      <c r="Y13" s="80"/>
      <c r="Z13" s="80"/>
      <c r="AA13" s="80"/>
      <c r="AC13" s="32"/>
      <c r="AD13" s="80"/>
      <c r="AE13" s="80"/>
      <c r="AF13" s="80"/>
      <c r="AG13" s="80"/>
      <c r="AH13" s="80"/>
      <c r="AJ13" s="32"/>
      <c r="AK13" s="80"/>
      <c r="AL13" s="80"/>
      <c r="AM13" s="80"/>
      <c r="AN13" s="80"/>
      <c r="AO13" s="80"/>
    </row>
    <row r="14" spans="1:43" s="30" customFormat="1" x14ac:dyDescent="0.2">
      <c r="A14" s="117"/>
      <c r="C14" s="32" t="s">
        <v>256</v>
      </c>
      <c r="D14" s="48">
        <v>0.51200000000000001</v>
      </c>
      <c r="E14" s="48">
        <v>0.41699999999999998</v>
      </c>
      <c r="F14" s="48">
        <v>7.0999999999999994E-2</v>
      </c>
      <c r="G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row>
    <row r="15" spans="1:43" s="30" customFormat="1" x14ac:dyDescent="0.2">
      <c r="A15" s="117"/>
      <c r="C15" s="32" t="s">
        <v>257</v>
      </c>
      <c r="D15" s="48">
        <v>0.41099999999999992</v>
      </c>
      <c r="E15" s="48">
        <v>0.41099999999999992</v>
      </c>
      <c r="F15" s="48">
        <v>0.17800000000000002</v>
      </c>
      <c r="G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row>
    <row r="16" spans="1:43" s="30" customFormat="1" x14ac:dyDescent="0.2">
      <c r="A16" s="117"/>
      <c r="C16" s="32" t="s">
        <v>258</v>
      </c>
      <c r="D16" s="48">
        <v>0.39361702127659576</v>
      </c>
      <c r="E16" s="48">
        <v>0.46808510638297873</v>
      </c>
      <c r="F16" s="48">
        <v>0.13829787234042554</v>
      </c>
      <c r="G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row>
    <row r="17" spans="1:43" x14ac:dyDescent="0.2">
      <c r="B17" s="32"/>
      <c r="C17" s="32" t="s">
        <v>259</v>
      </c>
      <c r="D17" s="48">
        <v>0.40799999999999997</v>
      </c>
      <c r="E17" s="48">
        <v>0.48700000000000004</v>
      </c>
      <c r="F17" s="48">
        <v>0.105</v>
      </c>
      <c r="G17" s="32"/>
    </row>
    <row r="18" spans="1:43" x14ac:dyDescent="0.2">
      <c r="B18" s="32"/>
      <c r="C18" s="32" t="s">
        <v>260</v>
      </c>
      <c r="D18" s="48">
        <v>0.31764705882352939</v>
      </c>
      <c r="E18" s="48">
        <v>0.49411764705882355</v>
      </c>
      <c r="F18" s="48">
        <v>0.18823529411764706</v>
      </c>
      <c r="G18" s="32"/>
    </row>
    <row r="19" spans="1:43" x14ac:dyDescent="0.2">
      <c r="B19" s="32"/>
      <c r="C19" s="32" t="s">
        <v>261</v>
      </c>
      <c r="D19" s="48">
        <v>0.39100000000000001</v>
      </c>
      <c r="E19" s="48">
        <v>0.51100000000000001</v>
      </c>
      <c r="F19" s="48">
        <v>9.8000000000000004E-2</v>
      </c>
      <c r="G19" s="32"/>
    </row>
    <row r="20" spans="1:43" s="30" customFormat="1" ht="12" customHeight="1" x14ac:dyDescent="0.2">
      <c r="A20" s="77"/>
      <c r="B20" s="32"/>
      <c r="C20" s="32" t="s">
        <v>262</v>
      </c>
      <c r="D20" s="48">
        <v>0.375</v>
      </c>
      <c r="E20" s="48">
        <v>0.42499999999999999</v>
      </c>
      <c r="F20" s="48">
        <v>0.2</v>
      </c>
      <c r="G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row>
    <row r="21" spans="1:43" x14ac:dyDescent="0.2">
      <c r="A21" s="77"/>
      <c r="B21" s="32"/>
      <c r="C21" s="32" t="s">
        <v>263</v>
      </c>
      <c r="D21" s="48">
        <v>0.5</v>
      </c>
      <c r="E21" s="48">
        <v>0.37037037037037035</v>
      </c>
      <c r="F21" s="48">
        <v>0.12962962962962962</v>
      </c>
      <c r="G21" s="32"/>
    </row>
    <row r="22" spans="1:43" x14ac:dyDescent="0.2">
      <c r="A22" s="77"/>
      <c r="B22" s="32"/>
      <c r="C22" s="32" t="s">
        <v>264</v>
      </c>
      <c r="D22" s="48">
        <v>0.3</v>
      </c>
      <c r="E22" s="48">
        <v>0.5714285714285714</v>
      </c>
      <c r="F22" s="48">
        <v>0.12857142857142856</v>
      </c>
      <c r="G22" s="32"/>
    </row>
    <row r="23" spans="1:43" x14ac:dyDescent="0.2">
      <c r="A23" s="77"/>
      <c r="B23" s="32"/>
      <c r="C23" s="111"/>
      <c r="D23" s="112"/>
      <c r="E23" s="112"/>
      <c r="F23" s="112"/>
      <c r="G23" s="32"/>
    </row>
    <row r="24" spans="1:43" s="74" customFormat="1" x14ac:dyDescent="0.2">
      <c r="A24" s="119"/>
      <c r="C24" s="120"/>
      <c r="D24" s="120"/>
      <c r="E24" s="120"/>
      <c r="F24" s="120"/>
    </row>
    <row r="25" spans="1:43" x14ac:dyDescent="0.2">
      <c r="A25" s="77"/>
      <c r="B25" s="32"/>
      <c r="C25" s="30" t="s">
        <v>50</v>
      </c>
      <c r="D25" s="31">
        <v>93</v>
      </c>
      <c r="E25" s="32"/>
      <c r="F25" s="32"/>
      <c r="G25" s="32"/>
    </row>
    <row r="26" spans="1:43" x14ac:dyDescent="0.2">
      <c r="A26" s="77"/>
      <c r="B26" s="32"/>
      <c r="D26" s="32"/>
      <c r="E26" s="32"/>
      <c r="F26" s="32"/>
      <c r="G26" s="32"/>
    </row>
    <row r="27" spans="1:43" x14ac:dyDescent="0.2">
      <c r="A27" s="77"/>
      <c r="B27" s="32"/>
      <c r="D27" s="32"/>
      <c r="E27" s="32"/>
      <c r="F27" s="32"/>
      <c r="G27" s="32"/>
    </row>
    <row r="28" spans="1:43" x14ac:dyDescent="0.2">
      <c r="A28" s="77"/>
      <c r="B28" s="32"/>
      <c r="D28" s="32"/>
      <c r="E28" s="32"/>
      <c r="F28" s="32"/>
      <c r="G28" s="32"/>
    </row>
    <row r="60" spans="3:3" x14ac:dyDescent="0.2">
      <c r="C60" s="25" t="s">
        <v>842</v>
      </c>
    </row>
  </sheetData>
  <conditionalFormatting sqref="D7:F14">
    <cfRule type="cellIs" dxfId="94" priority="16" operator="equal">
      <formula>0</formula>
    </cfRule>
  </conditionalFormatting>
  <conditionalFormatting sqref="P7:T13">
    <cfRule type="cellIs" dxfId="93" priority="15" operator="equal">
      <formula>0</formula>
    </cfRule>
  </conditionalFormatting>
  <conditionalFormatting sqref="W7:AA13">
    <cfRule type="cellIs" dxfId="92" priority="14" operator="equal">
      <formula>0</formula>
    </cfRule>
  </conditionalFormatting>
  <conditionalFormatting sqref="AD7:AH13">
    <cfRule type="cellIs" dxfId="91" priority="13" operator="equal">
      <formula>0</formula>
    </cfRule>
  </conditionalFormatting>
  <conditionalFormatting sqref="AK7:AO13">
    <cfRule type="cellIs" dxfId="90" priority="12" operator="equal">
      <formula>0</formula>
    </cfRule>
  </conditionalFormatting>
  <conditionalFormatting sqref="D15:F17">
    <cfRule type="cellIs" dxfId="89" priority="11" operator="equal">
      <formula>0</formula>
    </cfRule>
  </conditionalFormatting>
  <conditionalFormatting sqref="AK6:AN6">
    <cfRule type="cellIs" dxfId="88" priority="3" operator="equal">
      <formula>0</formula>
    </cfRule>
  </conditionalFormatting>
  <conditionalFormatting sqref="T6">
    <cfRule type="cellIs" dxfId="87" priority="10" operator="equal">
      <formula>0</formula>
    </cfRule>
  </conditionalFormatting>
  <conditionalFormatting sqref="AA6">
    <cfRule type="cellIs" dxfId="86" priority="9" operator="equal">
      <formula>0</formula>
    </cfRule>
  </conditionalFormatting>
  <conditionalFormatting sqref="P6:S6">
    <cfRule type="cellIs" dxfId="85" priority="8" operator="equal">
      <formula>0</formula>
    </cfRule>
  </conditionalFormatting>
  <conditionalFormatting sqref="W6:Z6">
    <cfRule type="cellIs" dxfId="84" priority="7" operator="equal">
      <formula>0</formula>
    </cfRule>
  </conditionalFormatting>
  <conditionalFormatting sqref="AH6">
    <cfRule type="cellIs" dxfId="83" priority="6" operator="equal">
      <formula>0</formula>
    </cfRule>
  </conditionalFormatting>
  <conditionalFormatting sqref="AD6:AG6">
    <cfRule type="cellIs" dxfId="82" priority="5" operator="equal">
      <formula>0</formula>
    </cfRule>
  </conditionalFormatting>
  <conditionalFormatting sqref="AO6">
    <cfRule type="cellIs" dxfId="81" priority="4" operator="equal">
      <formula>0</formula>
    </cfRule>
  </conditionalFormatting>
  <conditionalFormatting sqref="D21:F21">
    <cfRule type="cellIs" dxfId="80" priority="2" operator="equal">
      <formula>0</formula>
    </cfRule>
  </conditionalFormatting>
  <conditionalFormatting sqref="D22:F22">
    <cfRule type="cellIs" dxfId="79" priority="1" operator="equal">
      <formula>0</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32562-1DEE-44DB-8B1F-2DC877F95512}">
  <sheetPr>
    <tabColor rgb="FF59CBE8"/>
  </sheetPr>
  <dimension ref="A1:CT157"/>
  <sheetViews>
    <sheetView showGridLines="0" zoomScale="70" zoomScaleNormal="70" workbookViewId="0">
      <selection activeCell="O14" sqref="O14"/>
    </sheetView>
  </sheetViews>
  <sheetFormatPr defaultColWidth="8.5703125" defaultRowHeight="12.75" x14ac:dyDescent="0.2"/>
  <cols>
    <col min="1" max="2" width="8.5703125" style="42" customWidth="1"/>
    <col min="3" max="3" width="22.5703125" style="32" customWidth="1"/>
    <col min="4" max="4" width="13.5703125" style="32" customWidth="1"/>
    <col min="5" max="5" width="27.5703125" style="32" customWidth="1"/>
    <col min="6" max="6" width="8.5703125" style="32"/>
    <col min="7" max="7" width="23.42578125" style="32" customWidth="1"/>
    <col min="8" max="8" width="36" style="32" customWidth="1"/>
    <col min="9" max="16384" width="8.5703125" style="32"/>
  </cols>
  <sheetData>
    <row r="1" spans="1:10" s="29" customFormat="1" ht="20.25" x14ac:dyDescent="0.2">
      <c r="A1" s="26"/>
      <c r="B1" s="26"/>
      <c r="C1" s="29" t="s">
        <v>265</v>
      </c>
      <c r="D1" s="27" t="s">
        <v>266</v>
      </c>
    </row>
    <row r="2" spans="1:10" ht="12.6" customHeight="1" x14ac:dyDescent="0.2">
      <c r="A2" s="121"/>
      <c r="B2" s="121"/>
    </row>
    <row r="3" spans="1:10" ht="12.6" customHeight="1" x14ac:dyDescent="0.2">
      <c r="A3" s="121"/>
      <c r="B3" s="90"/>
    </row>
    <row r="4" spans="1:10" ht="12.6" customHeight="1" x14ac:dyDescent="0.2">
      <c r="A4" s="121"/>
      <c r="B4" s="122"/>
    </row>
    <row r="5" spans="1:10" s="30" customFormat="1" ht="13.35" customHeight="1" x14ac:dyDescent="0.2">
      <c r="A5" s="121"/>
      <c r="B5" s="121"/>
      <c r="C5" s="89"/>
      <c r="D5" s="89"/>
      <c r="E5" s="89"/>
      <c r="F5" s="89"/>
      <c r="G5" s="89"/>
      <c r="H5" s="32"/>
    </row>
    <row r="6" spans="1:10" s="30" customFormat="1" ht="13.35" customHeight="1" x14ac:dyDescent="0.2">
      <c r="A6" s="121"/>
      <c r="B6" s="121"/>
      <c r="C6" s="54" t="s">
        <v>267</v>
      </c>
      <c r="D6" s="54" t="s">
        <v>268</v>
      </c>
      <c r="E6" s="36" t="s">
        <v>156</v>
      </c>
      <c r="F6" s="36" t="s">
        <v>269</v>
      </c>
      <c r="G6" s="36" t="s">
        <v>270</v>
      </c>
      <c r="H6" s="32"/>
      <c r="J6" s="115"/>
    </row>
    <row r="7" spans="1:10" s="30" customFormat="1" x14ac:dyDescent="0.2">
      <c r="C7" s="77" t="s">
        <v>96</v>
      </c>
      <c r="D7" s="123" t="s">
        <v>271</v>
      </c>
      <c r="E7" s="62">
        <f>7/15</f>
        <v>0.46666666666666667</v>
      </c>
      <c r="F7" s="62">
        <f>4/15</f>
        <v>0.26666666666666666</v>
      </c>
      <c r="G7" s="62">
        <f>4/15</f>
        <v>0.26666666666666666</v>
      </c>
      <c r="H7" s="32"/>
    </row>
    <row r="8" spans="1:10" s="30" customFormat="1" x14ac:dyDescent="0.2">
      <c r="D8" s="123" t="s">
        <v>272</v>
      </c>
      <c r="E8" s="62">
        <v>0.42857142857142855</v>
      </c>
      <c r="F8" s="62">
        <v>0.5714285714285714</v>
      </c>
      <c r="G8" s="62">
        <v>0</v>
      </c>
      <c r="H8" s="32"/>
    </row>
    <row r="9" spans="1:10" s="30" customFormat="1" x14ac:dyDescent="0.2">
      <c r="C9" s="124"/>
      <c r="D9" s="125" t="s">
        <v>273</v>
      </c>
      <c r="E9" s="126">
        <v>0.18181818181818182</v>
      </c>
      <c r="F9" s="126">
        <v>0.72727272727272729</v>
      </c>
      <c r="G9" s="126">
        <v>9.0909090909090912E-2</v>
      </c>
      <c r="H9" s="32"/>
    </row>
    <row r="10" spans="1:10" s="30" customFormat="1" x14ac:dyDescent="0.2">
      <c r="D10" s="88"/>
      <c r="E10" s="31"/>
      <c r="F10" s="31"/>
      <c r="G10" s="31"/>
      <c r="H10" s="32"/>
    </row>
    <row r="11" spans="1:10" s="30" customFormat="1" x14ac:dyDescent="0.2">
      <c r="C11" s="77" t="s">
        <v>97</v>
      </c>
      <c r="D11" s="123" t="s">
        <v>274</v>
      </c>
      <c r="E11" s="62">
        <f>22/44</f>
        <v>0.5</v>
      </c>
      <c r="F11" s="62">
        <f>18/44</f>
        <v>0.40909090909090912</v>
      </c>
      <c r="G11" s="62">
        <f>4/44</f>
        <v>9.0909090909090912E-2</v>
      </c>
      <c r="H11" s="32"/>
    </row>
    <row r="12" spans="1:10" s="30" customFormat="1" x14ac:dyDescent="0.2">
      <c r="D12" s="123" t="s">
        <v>275</v>
      </c>
      <c r="E12" s="62">
        <v>0.6470588235294118</v>
      </c>
      <c r="F12" s="62">
        <v>0.29411764705882354</v>
      </c>
      <c r="G12" s="62">
        <v>5.8823529411764705E-2</v>
      </c>
      <c r="H12" s="32"/>
    </row>
    <row r="13" spans="1:10" s="30" customFormat="1" x14ac:dyDescent="0.2">
      <c r="C13" s="124"/>
      <c r="D13" s="125" t="s">
        <v>276</v>
      </c>
      <c r="E13" s="126">
        <v>0.39130434782608697</v>
      </c>
      <c r="F13" s="126">
        <v>0.54347826086956519</v>
      </c>
      <c r="G13" s="126">
        <v>6.5217391304347824E-2</v>
      </c>
      <c r="H13" s="32"/>
    </row>
    <row r="14" spans="1:10" s="30" customFormat="1" x14ac:dyDescent="0.2">
      <c r="D14" s="88"/>
      <c r="E14" s="31"/>
      <c r="F14" s="31"/>
      <c r="G14" s="31"/>
      <c r="H14" s="32"/>
    </row>
    <row r="15" spans="1:10" x14ac:dyDescent="0.2">
      <c r="C15" s="77" t="s">
        <v>98</v>
      </c>
      <c r="D15" s="123" t="s">
        <v>277</v>
      </c>
      <c r="E15" s="62">
        <f>2/22</f>
        <v>9.0909090909090912E-2</v>
      </c>
      <c r="F15" s="62">
        <f>12/22</f>
        <v>0.54545454545454541</v>
      </c>
      <c r="G15" s="62">
        <f>8/22</f>
        <v>0.36363636363636365</v>
      </c>
    </row>
    <row r="16" spans="1:10" s="30" customFormat="1" x14ac:dyDescent="0.2">
      <c r="D16" s="123" t="s">
        <v>278</v>
      </c>
      <c r="E16" s="62">
        <v>0.15384615384615385</v>
      </c>
      <c r="F16" s="62">
        <v>0.46153846153846156</v>
      </c>
      <c r="G16" s="62">
        <v>0.38461538461538464</v>
      </c>
      <c r="H16" s="32"/>
    </row>
    <row r="17" spans="3:7" x14ac:dyDescent="0.2">
      <c r="C17" s="124"/>
      <c r="D17" s="125" t="s">
        <v>279</v>
      </c>
      <c r="E17" s="126">
        <v>7.6923076923076927E-2</v>
      </c>
      <c r="F17" s="126">
        <v>0.53846153846153844</v>
      </c>
      <c r="G17" s="126">
        <v>0.38461538461538464</v>
      </c>
    </row>
    <row r="18" spans="3:7" x14ac:dyDescent="0.2">
      <c r="D18" s="77"/>
      <c r="E18" s="43"/>
      <c r="F18" s="43"/>
      <c r="G18" s="43"/>
    </row>
    <row r="19" spans="3:7" x14ac:dyDescent="0.2">
      <c r="C19" s="77" t="s">
        <v>90</v>
      </c>
      <c r="D19" s="123" t="s">
        <v>280</v>
      </c>
      <c r="E19" s="62">
        <f>31/81</f>
        <v>0.38271604938271603</v>
      </c>
      <c r="F19" s="62">
        <f>34/81</f>
        <v>0.41975308641975306</v>
      </c>
      <c r="G19" s="62">
        <f>16/81</f>
        <v>0.19753086419753085</v>
      </c>
    </row>
    <row r="20" spans="3:7" x14ac:dyDescent="0.2">
      <c r="D20" s="123" t="s">
        <v>281</v>
      </c>
      <c r="E20" s="62">
        <v>0.5</v>
      </c>
      <c r="F20" s="62">
        <v>0.37037037037037035</v>
      </c>
      <c r="G20" s="62">
        <v>0.12962962962962962</v>
      </c>
    </row>
    <row r="21" spans="3:7" x14ac:dyDescent="0.2">
      <c r="C21" s="185"/>
      <c r="D21" s="186" t="s">
        <v>282</v>
      </c>
      <c r="E21" s="128">
        <v>0.3</v>
      </c>
      <c r="F21" s="128">
        <v>0.5714285714285714</v>
      </c>
      <c r="G21" s="128">
        <v>0.12857142857142856</v>
      </c>
    </row>
    <row r="22" spans="3:7" x14ac:dyDescent="0.2">
      <c r="C22" s="187"/>
      <c r="D22" s="188"/>
      <c r="E22" s="187"/>
      <c r="F22" s="187"/>
      <c r="G22" s="187"/>
    </row>
    <row r="23" spans="3:7" x14ac:dyDescent="0.2">
      <c r="C23" s="42"/>
      <c r="D23" s="42"/>
      <c r="E23" s="42"/>
    </row>
    <row r="24" spans="3:7" x14ac:dyDescent="0.2">
      <c r="C24" s="42"/>
      <c r="D24" s="42"/>
      <c r="E24" s="42"/>
    </row>
    <row r="35" spans="1:98" s="43" customFormat="1" x14ac:dyDescent="0.2">
      <c r="A35" s="42"/>
      <c r="B35" s="4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row>
    <row r="36" spans="1:98" s="43" customFormat="1" x14ac:dyDescent="0.2">
      <c r="A36" s="42"/>
      <c r="B36" s="4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row>
    <row r="37" spans="1:98" s="43" customFormat="1" x14ac:dyDescent="0.2">
      <c r="A37" s="42"/>
      <c r="B37" s="4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row>
    <row r="38" spans="1:98" s="43" customFormat="1" x14ac:dyDescent="0.2">
      <c r="A38" s="42"/>
      <c r="B38" s="4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row>
    <row r="39" spans="1:98" s="43" customFormat="1" x14ac:dyDescent="0.2">
      <c r="A39" s="42"/>
      <c r="B39" s="4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row>
    <row r="40" spans="1:98" s="43" customFormat="1" x14ac:dyDescent="0.2">
      <c r="A40" s="42"/>
      <c r="B40" s="4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row>
    <row r="41" spans="1:98" s="43" customFormat="1" x14ac:dyDescent="0.2">
      <c r="A41" s="42"/>
      <c r="B41" s="4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row>
    <row r="42" spans="1:98" s="43" customFormat="1" x14ac:dyDescent="0.2">
      <c r="A42" s="42"/>
      <c r="B42" s="4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row>
    <row r="43" spans="1:98" s="43" customFormat="1" x14ac:dyDescent="0.2">
      <c r="A43" s="42"/>
      <c r="B43" s="4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row>
    <row r="44" spans="1:98" s="43" customFormat="1" x14ac:dyDescent="0.2">
      <c r="A44" s="4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row>
    <row r="45" spans="1:98" s="43" customFormat="1" x14ac:dyDescent="0.2">
      <c r="A45" s="4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row>
    <row r="46" spans="1:98" s="43" customFormat="1" x14ac:dyDescent="0.2">
      <c r="A46" s="4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row>
    <row r="47" spans="1:98" s="43" customFormat="1" x14ac:dyDescent="0.2">
      <c r="A47" s="42"/>
      <c r="B47" s="4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row>
    <row r="48" spans="1:98" s="43" customFormat="1" x14ac:dyDescent="0.2">
      <c r="A48" s="42"/>
      <c r="B48" s="4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row>
    <row r="49" spans="1:98" s="43" customFormat="1" x14ac:dyDescent="0.2">
      <c r="A49" s="42"/>
      <c r="B49" s="4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row>
    <row r="50" spans="1:98" s="43" customFormat="1" x14ac:dyDescent="0.2">
      <c r="A50" s="42"/>
      <c r="B50" s="4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row>
    <row r="51" spans="1:98" s="43" customFormat="1" x14ac:dyDescent="0.2">
      <c r="A51" s="42"/>
      <c r="B51" s="4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row>
    <row r="52" spans="1:98" s="43" customFormat="1" x14ac:dyDescent="0.2">
      <c r="A52" s="42"/>
      <c r="B52" s="4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row>
    <row r="53" spans="1:98" s="43" customFormat="1" x14ac:dyDescent="0.2">
      <c r="A53" s="42"/>
      <c r="B53" s="4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row>
    <row r="54" spans="1:98" s="43" customFormat="1" x14ac:dyDescent="0.2">
      <c r="A54" s="42"/>
      <c r="B54" s="4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row>
    <row r="55" spans="1:98" s="43" customFormat="1" x14ac:dyDescent="0.2">
      <c r="A55" s="42"/>
      <c r="B55" s="4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row>
    <row r="56" spans="1:98" s="43" customFormat="1" x14ac:dyDescent="0.2">
      <c r="A56" s="42"/>
      <c r="B56" s="4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row>
    <row r="57" spans="1:98" s="43" customFormat="1" x14ac:dyDescent="0.2">
      <c r="A57" s="42"/>
      <c r="B57" s="4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row>
    <row r="58" spans="1:98" s="43" customFormat="1" x14ac:dyDescent="0.2">
      <c r="A58" s="42"/>
      <c r="B58" s="4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row>
    <row r="59" spans="1:98" s="43" customFormat="1" x14ac:dyDescent="0.2">
      <c r="A59" s="42"/>
      <c r="B59" s="42"/>
      <c r="C59" s="25" t="s">
        <v>842</v>
      </c>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row>
    <row r="60" spans="1:98" s="43" customFormat="1" x14ac:dyDescent="0.2">
      <c r="A60" s="42"/>
      <c r="B60" s="4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row>
    <row r="61" spans="1:98" s="43" customFormat="1" x14ac:dyDescent="0.2">
      <c r="A61" s="42"/>
      <c r="B61" s="4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row>
    <row r="62" spans="1:98" s="43" customFormat="1" x14ac:dyDescent="0.2">
      <c r="A62" s="42"/>
      <c r="B62" s="4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row>
    <row r="63" spans="1:98" s="43" customFormat="1" x14ac:dyDescent="0.2">
      <c r="A63" s="42"/>
      <c r="B63" s="4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row>
    <row r="64" spans="1:98" s="43" customFormat="1" x14ac:dyDescent="0.2">
      <c r="A64" s="42"/>
      <c r="B64" s="4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row>
    <row r="65" spans="1:98" s="43" customFormat="1" x14ac:dyDescent="0.2">
      <c r="A65" s="42"/>
      <c r="B65" s="4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row>
    <row r="66" spans="1:98" s="43" customFormat="1" x14ac:dyDescent="0.2">
      <c r="A66" s="42"/>
      <c r="B66" s="4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row>
    <row r="67" spans="1:98" s="43" customFormat="1" x14ac:dyDescent="0.2">
      <c r="A67" s="42"/>
      <c r="B67" s="4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row>
    <row r="68" spans="1:98" s="43" customFormat="1" x14ac:dyDescent="0.2">
      <c r="A68" s="42"/>
      <c r="B68" s="4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row>
    <row r="69" spans="1:98" s="43" customFormat="1" x14ac:dyDescent="0.2">
      <c r="A69" s="42"/>
      <c r="B69" s="4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row>
    <row r="70" spans="1:98" s="43" customFormat="1" x14ac:dyDescent="0.2">
      <c r="A70" s="42"/>
      <c r="B70" s="4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row>
    <row r="71" spans="1:98" s="43" customFormat="1" x14ac:dyDescent="0.2">
      <c r="A71" s="42"/>
      <c r="B71" s="4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row>
    <row r="72" spans="1:98" s="43" customFormat="1" x14ac:dyDescent="0.2">
      <c r="A72" s="42"/>
      <c r="B72" s="4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row>
    <row r="73" spans="1:98" s="43" customFormat="1" x14ac:dyDescent="0.2">
      <c r="A73" s="42"/>
      <c r="B73" s="4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row>
    <row r="74" spans="1:98" s="43" customFormat="1" x14ac:dyDescent="0.2">
      <c r="A74" s="42"/>
      <c r="B74" s="4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row>
    <row r="75" spans="1:98" s="43" customFormat="1" x14ac:dyDescent="0.2">
      <c r="A75" s="42"/>
      <c r="B75" s="4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row>
    <row r="76" spans="1:98" s="43" customFormat="1" x14ac:dyDescent="0.2">
      <c r="A76" s="42"/>
      <c r="B76" s="4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row>
    <row r="77" spans="1:98" s="43" customFormat="1" x14ac:dyDescent="0.2">
      <c r="A77" s="42"/>
      <c r="B77" s="4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row>
    <row r="78" spans="1:98" s="43" customFormat="1" x14ac:dyDescent="0.2">
      <c r="A78" s="42"/>
      <c r="B78" s="4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row>
    <row r="79" spans="1:98" s="43" customFormat="1" x14ac:dyDescent="0.2">
      <c r="A79" s="42"/>
      <c r="B79" s="4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row>
    <row r="80" spans="1:98" s="43" customFormat="1" x14ac:dyDescent="0.2">
      <c r="A80" s="42"/>
      <c r="B80" s="4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row>
    <row r="81" spans="1:98" s="43" customFormat="1" x14ac:dyDescent="0.2">
      <c r="A81" s="42"/>
      <c r="B81" s="4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row>
    <row r="82" spans="1:98" s="43" customFormat="1" x14ac:dyDescent="0.2">
      <c r="A82" s="42"/>
      <c r="B82" s="4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row>
    <row r="83" spans="1:98" s="43" customFormat="1" x14ac:dyDescent="0.2">
      <c r="A83" s="42"/>
      <c r="B83" s="4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row>
    <row r="84" spans="1:98" s="43" customFormat="1" x14ac:dyDescent="0.2">
      <c r="A84" s="42"/>
      <c r="B84" s="4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row>
    <row r="85" spans="1:98" s="43" customFormat="1" x14ac:dyDescent="0.2">
      <c r="A85" s="42"/>
      <c r="B85" s="4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row>
    <row r="86" spans="1:98" s="43" customFormat="1" x14ac:dyDescent="0.2">
      <c r="A86" s="42"/>
      <c r="B86" s="4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row>
    <row r="87" spans="1:98" s="43" customFormat="1" x14ac:dyDescent="0.2">
      <c r="A87" s="42"/>
      <c r="B87" s="4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row>
    <row r="88" spans="1:98" s="43" customFormat="1" x14ac:dyDescent="0.2">
      <c r="A88" s="42"/>
      <c r="B88" s="4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row>
    <row r="89" spans="1:98" s="43" customFormat="1" x14ac:dyDescent="0.2">
      <c r="A89" s="42"/>
      <c r="B89" s="4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row>
    <row r="90" spans="1:98" s="43" customFormat="1" x14ac:dyDescent="0.2">
      <c r="A90" s="42"/>
      <c r="B90" s="4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row>
    <row r="91" spans="1:98" s="43" customFormat="1" x14ac:dyDescent="0.2">
      <c r="A91" s="42"/>
      <c r="B91" s="4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row>
    <row r="92" spans="1:98" s="43" customFormat="1" x14ac:dyDescent="0.2">
      <c r="A92" s="42"/>
      <c r="B92" s="4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row>
    <row r="93" spans="1:98" s="43" customFormat="1" x14ac:dyDescent="0.2">
      <c r="A93" s="42"/>
      <c r="B93" s="4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row>
    <row r="94" spans="1:98" s="43" customFormat="1" x14ac:dyDescent="0.2">
      <c r="A94" s="42"/>
      <c r="B94" s="4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row>
    <row r="95" spans="1:98" s="43" customFormat="1" x14ac:dyDescent="0.2">
      <c r="A95" s="42"/>
      <c r="B95" s="4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row>
    <row r="96" spans="1:98" s="43" customFormat="1" x14ac:dyDescent="0.2">
      <c r="A96" s="42"/>
      <c r="B96" s="4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row>
    <row r="97" spans="1:98" s="43" customFormat="1" x14ac:dyDescent="0.2">
      <c r="A97" s="42"/>
      <c r="B97" s="4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row>
    <row r="98" spans="1:98" s="43" customFormat="1" x14ac:dyDescent="0.2">
      <c r="A98" s="42"/>
      <c r="B98" s="4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row>
    <row r="99" spans="1:98" s="43" customFormat="1" x14ac:dyDescent="0.2">
      <c r="A99" s="42"/>
      <c r="B99" s="4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row>
    <row r="100" spans="1:98" s="43" customFormat="1" x14ac:dyDescent="0.2">
      <c r="A100" s="42"/>
      <c r="B100" s="4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row>
    <row r="101" spans="1:98" s="43" customFormat="1" x14ac:dyDescent="0.2">
      <c r="A101" s="42"/>
      <c r="B101" s="4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row>
    <row r="102" spans="1:98" s="43" customFormat="1" x14ac:dyDescent="0.2">
      <c r="A102" s="42"/>
      <c r="B102" s="4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row>
    <row r="103" spans="1:98" s="43" customFormat="1" x14ac:dyDescent="0.2">
      <c r="A103" s="42"/>
      <c r="B103" s="4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row>
    <row r="104" spans="1:98" s="43" customFormat="1" x14ac:dyDescent="0.2">
      <c r="A104" s="42"/>
      <c r="B104" s="4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row>
    <row r="105" spans="1:98" s="43" customFormat="1" x14ac:dyDescent="0.2">
      <c r="A105" s="42"/>
      <c r="B105" s="4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row>
    <row r="106" spans="1:98" s="43" customFormat="1" x14ac:dyDescent="0.2">
      <c r="A106" s="42"/>
      <c r="B106" s="4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row>
    <row r="107" spans="1:98" s="43" customFormat="1" x14ac:dyDescent="0.2">
      <c r="A107" s="42"/>
      <c r="B107" s="4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row>
    <row r="108" spans="1:98" s="43" customFormat="1" x14ac:dyDescent="0.2">
      <c r="A108" s="42"/>
      <c r="B108" s="4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row>
    <row r="109" spans="1:98" s="43" customFormat="1" x14ac:dyDescent="0.2">
      <c r="A109" s="42"/>
      <c r="B109" s="4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row>
    <row r="110" spans="1:98" s="43" customFormat="1" x14ac:dyDescent="0.2">
      <c r="A110" s="42"/>
      <c r="B110" s="4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row>
    <row r="111" spans="1:98" s="43" customFormat="1" x14ac:dyDescent="0.2">
      <c r="A111" s="42"/>
      <c r="B111" s="4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row>
    <row r="112" spans="1:98" s="43" customFormat="1" x14ac:dyDescent="0.2">
      <c r="A112" s="42"/>
      <c r="B112" s="4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row>
    <row r="113" spans="1:98" s="43" customFormat="1" x14ac:dyDescent="0.2">
      <c r="A113" s="42"/>
      <c r="B113" s="4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row>
    <row r="114" spans="1:98" s="43" customFormat="1" x14ac:dyDescent="0.2">
      <c r="A114" s="42"/>
      <c r="B114" s="4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row>
    <row r="115" spans="1:98" s="43" customFormat="1" x14ac:dyDescent="0.2">
      <c r="A115" s="42"/>
      <c r="B115" s="4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row>
    <row r="116" spans="1:98" s="43" customFormat="1" x14ac:dyDescent="0.2">
      <c r="A116" s="42"/>
      <c r="B116" s="4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row>
    <row r="117" spans="1:98" s="43" customFormat="1" x14ac:dyDescent="0.2">
      <c r="A117" s="42"/>
      <c r="B117" s="4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row>
    <row r="118" spans="1:98" s="43" customFormat="1" x14ac:dyDescent="0.2">
      <c r="A118" s="42"/>
      <c r="B118" s="4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row>
    <row r="119" spans="1:98" s="43" customFormat="1" x14ac:dyDescent="0.2">
      <c r="A119" s="42"/>
      <c r="B119" s="4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row>
    <row r="120" spans="1:98" s="43" customFormat="1" x14ac:dyDescent="0.2">
      <c r="A120" s="42"/>
      <c r="B120" s="4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row>
    <row r="121" spans="1:98" s="43" customFormat="1" x14ac:dyDescent="0.2">
      <c r="A121" s="42"/>
      <c r="B121" s="4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row>
    <row r="122" spans="1:98" s="43" customFormat="1" x14ac:dyDescent="0.2">
      <c r="A122" s="42"/>
      <c r="B122" s="4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row>
    <row r="123" spans="1:98" s="43" customFormat="1" x14ac:dyDescent="0.2">
      <c r="A123" s="42"/>
      <c r="B123" s="4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row>
    <row r="124" spans="1:98" s="43" customFormat="1" x14ac:dyDescent="0.2">
      <c r="A124" s="42"/>
      <c r="B124" s="4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row>
    <row r="125" spans="1:98" s="43" customFormat="1" x14ac:dyDescent="0.2">
      <c r="A125" s="42"/>
      <c r="B125" s="4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row>
    <row r="126" spans="1:98" s="43" customFormat="1" x14ac:dyDescent="0.2">
      <c r="A126" s="42"/>
      <c r="B126" s="4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row>
    <row r="127" spans="1:98" s="43" customFormat="1" x14ac:dyDescent="0.2">
      <c r="A127" s="42"/>
      <c r="B127" s="4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row>
    <row r="128" spans="1:98" s="43" customFormat="1" x14ac:dyDescent="0.2">
      <c r="A128" s="42"/>
      <c r="B128" s="4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row>
    <row r="129" spans="1:98" s="43" customFormat="1" x14ac:dyDescent="0.2">
      <c r="A129" s="42"/>
      <c r="B129" s="4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row>
    <row r="130" spans="1:98" s="43" customFormat="1" x14ac:dyDescent="0.2">
      <c r="A130" s="42"/>
      <c r="B130" s="4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row>
    <row r="131" spans="1:98" s="43" customFormat="1" x14ac:dyDescent="0.2">
      <c r="A131" s="42"/>
      <c r="B131" s="4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row>
    <row r="132" spans="1:98" s="43" customFormat="1" x14ac:dyDescent="0.2">
      <c r="A132" s="42"/>
      <c r="B132" s="4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row>
    <row r="133" spans="1:98" s="43" customFormat="1" x14ac:dyDescent="0.2">
      <c r="A133" s="42"/>
      <c r="B133" s="4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row>
    <row r="134" spans="1:98" s="43" customFormat="1" x14ac:dyDescent="0.2">
      <c r="A134" s="42"/>
      <c r="B134" s="4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row>
    <row r="135" spans="1:98" s="43" customFormat="1" x14ac:dyDescent="0.2">
      <c r="A135" s="42"/>
      <c r="B135" s="4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row>
    <row r="136" spans="1:98" s="43" customFormat="1" x14ac:dyDescent="0.2">
      <c r="A136" s="42"/>
      <c r="B136" s="4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row>
    <row r="137" spans="1:98" s="43" customFormat="1" x14ac:dyDescent="0.2">
      <c r="A137" s="42"/>
      <c r="B137" s="4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row>
    <row r="138" spans="1:98" s="43" customFormat="1" x14ac:dyDescent="0.2">
      <c r="A138" s="42"/>
      <c r="B138" s="4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row>
    <row r="139" spans="1:98" s="43" customFormat="1" x14ac:dyDescent="0.2">
      <c r="A139" s="42"/>
      <c r="B139" s="4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row>
    <row r="140" spans="1:98" s="43" customFormat="1" x14ac:dyDescent="0.2">
      <c r="A140" s="42"/>
      <c r="B140" s="4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row>
    <row r="141" spans="1:98" s="43" customFormat="1" x14ac:dyDescent="0.2">
      <c r="A141" s="42"/>
      <c r="B141" s="4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row>
    <row r="142" spans="1:98" s="43" customFormat="1" x14ac:dyDescent="0.2">
      <c r="A142" s="42"/>
      <c r="B142" s="4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row>
    <row r="143" spans="1:98" s="43" customFormat="1" x14ac:dyDescent="0.2">
      <c r="A143" s="42"/>
      <c r="B143" s="4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row>
    <row r="144" spans="1:98" s="43" customFormat="1" x14ac:dyDescent="0.2">
      <c r="A144" s="42"/>
      <c r="B144" s="4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row>
    <row r="145" spans="1:98" s="43" customFormat="1" x14ac:dyDescent="0.2">
      <c r="A145" s="42"/>
      <c r="B145" s="4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row>
    <row r="146" spans="1:98" s="43" customFormat="1" x14ac:dyDescent="0.2">
      <c r="A146" s="42"/>
      <c r="B146" s="4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row>
    <row r="147" spans="1:98" s="43" customFormat="1" x14ac:dyDescent="0.2">
      <c r="A147" s="42"/>
      <c r="B147" s="4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row>
    <row r="148" spans="1:98" s="43" customFormat="1" x14ac:dyDescent="0.2">
      <c r="A148" s="42"/>
      <c r="B148" s="4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row>
    <row r="149" spans="1:98" s="43" customFormat="1" x14ac:dyDescent="0.2">
      <c r="A149" s="42"/>
      <c r="B149" s="4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row>
    <row r="150" spans="1:98" s="43" customFormat="1" x14ac:dyDescent="0.2">
      <c r="A150" s="42"/>
      <c r="B150" s="4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row>
    <row r="151" spans="1:98" s="43" customFormat="1" x14ac:dyDescent="0.2">
      <c r="A151" s="42"/>
      <c r="B151" s="4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row>
    <row r="152" spans="1:98" s="43" customFormat="1" x14ac:dyDescent="0.2">
      <c r="A152" s="42"/>
      <c r="B152" s="4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row>
    <row r="153" spans="1:98" s="43" customFormat="1" x14ac:dyDescent="0.2">
      <c r="A153" s="42"/>
      <c r="B153" s="4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row>
    <row r="154" spans="1:98" s="43" customFormat="1" x14ac:dyDescent="0.2">
      <c r="A154" s="42"/>
      <c r="B154" s="4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row>
    <row r="155" spans="1:98" s="43" customFormat="1" x14ac:dyDescent="0.2">
      <c r="A155" s="42"/>
      <c r="B155" s="4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row>
    <row r="156" spans="1:98" s="43" customFormat="1" x14ac:dyDescent="0.2">
      <c r="A156" s="42"/>
      <c r="B156" s="4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row>
    <row r="157" spans="1:98" s="43" customFormat="1" x14ac:dyDescent="0.2">
      <c r="A157" s="42"/>
      <c r="B157" s="4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row>
  </sheetData>
  <conditionalFormatting sqref="E15:G15">
    <cfRule type="cellIs" dxfId="78" priority="6" operator="equal">
      <formula>0</formula>
    </cfRule>
  </conditionalFormatting>
  <conditionalFormatting sqref="E17:G17">
    <cfRule type="cellIs" dxfId="77" priority="5" operator="equal">
      <formula>0</formula>
    </cfRule>
  </conditionalFormatting>
  <conditionalFormatting sqref="E16:G16">
    <cfRule type="cellIs" dxfId="76" priority="4" operator="equal">
      <formula>0</formula>
    </cfRule>
  </conditionalFormatting>
  <conditionalFormatting sqref="E11:G13">
    <cfRule type="cellIs" dxfId="75" priority="3" operator="equal">
      <formula>0</formula>
    </cfRule>
  </conditionalFormatting>
  <conditionalFormatting sqref="E7:G9">
    <cfRule type="cellIs" dxfId="74" priority="2" operator="equal">
      <formula>0</formula>
    </cfRule>
  </conditionalFormatting>
  <hyperlinks>
    <hyperlink ref="C1" location="TableofContents!A1" display="TableofContents!A1" xr:uid="{EAF93712-2788-4AA2-9C12-636EFE1B96CF}"/>
  </hyperlink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1AC1C-CC6A-4335-9499-67083BABE132}">
  <sheetPr>
    <tabColor rgb="FF59CBE8"/>
  </sheetPr>
  <dimension ref="A1:CT163"/>
  <sheetViews>
    <sheetView showGridLines="0" zoomScale="70" zoomScaleNormal="70" workbookViewId="0">
      <selection activeCell="W42" sqref="W42"/>
    </sheetView>
  </sheetViews>
  <sheetFormatPr defaultColWidth="8.5703125" defaultRowHeight="12.75" x14ac:dyDescent="0.2"/>
  <cols>
    <col min="1" max="2" width="8.5703125" style="42" customWidth="1"/>
    <col min="3" max="3" width="28.5703125" style="32" customWidth="1"/>
    <col min="4" max="7" width="15.5703125" style="32" customWidth="1"/>
    <col min="8" max="8" width="36" style="32" customWidth="1"/>
    <col min="9" max="16384" width="8.5703125" style="32"/>
  </cols>
  <sheetData>
    <row r="1" spans="1:16" s="29" customFormat="1" ht="20.25" x14ac:dyDescent="0.2">
      <c r="A1" s="26"/>
      <c r="B1" s="26"/>
      <c r="C1" s="29" t="s">
        <v>283</v>
      </c>
      <c r="D1" s="27" t="s">
        <v>284</v>
      </c>
    </row>
    <row r="2" spans="1:16" ht="12.6" customHeight="1" x14ac:dyDescent="0.2">
      <c r="A2" s="127"/>
      <c r="B2" s="127"/>
      <c r="C2" s="30"/>
      <c r="D2" s="30"/>
      <c r="E2" s="30"/>
      <c r="F2" s="30"/>
    </row>
    <row r="3" spans="1:16" s="30" customFormat="1" ht="13.35" customHeight="1" x14ac:dyDescent="0.2">
      <c r="A3" s="127"/>
      <c r="B3" s="127"/>
    </row>
    <row r="4" spans="1:16" s="30" customFormat="1" ht="13.35" customHeight="1" x14ac:dyDescent="0.2">
      <c r="A4" s="127"/>
      <c r="B4" s="127"/>
    </row>
    <row r="5" spans="1:16" s="30" customFormat="1" ht="13.35" customHeight="1" x14ac:dyDescent="0.2">
      <c r="A5" s="127"/>
      <c r="B5" s="127"/>
      <c r="C5" s="89"/>
      <c r="D5" s="89"/>
      <c r="E5" s="89"/>
      <c r="F5" s="89"/>
      <c r="G5" s="89"/>
    </row>
    <row r="6" spans="1:16" s="30" customFormat="1" ht="13.35" customHeight="1" x14ac:dyDescent="0.2">
      <c r="A6" s="127"/>
      <c r="B6" s="127"/>
      <c r="C6" s="54" t="s">
        <v>36</v>
      </c>
      <c r="D6" s="54" t="s">
        <v>268</v>
      </c>
      <c r="E6" s="36" t="s">
        <v>156</v>
      </c>
      <c r="F6" s="36" t="s">
        <v>269</v>
      </c>
      <c r="G6" s="36" t="s">
        <v>270</v>
      </c>
    </row>
    <row r="7" spans="1:16" s="30" customFormat="1" ht="13.35" customHeight="1" x14ac:dyDescent="0.2">
      <c r="A7" s="127"/>
      <c r="B7" s="127"/>
      <c r="C7" s="225" t="s">
        <v>285</v>
      </c>
      <c r="D7" s="77" t="s">
        <v>286</v>
      </c>
      <c r="E7" s="128">
        <v>0.625</v>
      </c>
      <c r="F7" s="128">
        <v>0.3125</v>
      </c>
      <c r="G7" s="128">
        <v>6.25E-2</v>
      </c>
      <c r="H7" s="107"/>
      <c r="I7" s="107"/>
    </row>
    <row r="8" spans="1:16" s="30" customFormat="1" x14ac:dyDescent="0.2">
      <c r="C8" s="225"/>
      <c r="D8" s="77" t="s">
        <v>287</v>
      </c>
      <c r="E8" s="128">
        <v>0.63636363636363635</v>
      </c>
      <c r="F8" s="128">
        <v>0.36363636363636365</v>
      </c>
      <c r="G8" s="128">
        <v>0</v>
      </c>
      <c r="H8" s="107"/>
      <c r="I8" s="107"/>
      <c r="P8" s="38"/>
    </row>
    <row r="9" spans="1:16" s="30" customFormat="1" x14ac:dyDescent="0.2">
      <c r="C9" s="226"/>
      <c r="D9" s="129" t="s">
        <v>836</v>
      </c>
      <c r="E9" s="126">
        <v>0.56999999999999995</v>
      </c>
      <c r="F9" s="126">
        <v>0.36</v>
      </c>
      <c r="G9" s="126">
        <v>7.0000000000000007E-2</v>
      </c>
      <c r="H9" s="107"/>
      <c r="I9" s="107"/>
      <c r="P9" s="90"/>
    </row>
    <row r="10" spans="1:16" s="30" customFormat="1" x14ac:dyDescent="0.2">
      <c r="H10" s="107"/>
      <c r="I10" s="107"/>
      <c r="P10" s="38"/>
    </row>
    <row r="11" spans="1:16" s="30" customFormat="1" x14ac:dyDescent="0.2">
      <c r="C11" s="225" t="s">
        <v>288</v>
      </c>
      <c r="D11" s="77" t="s">
        <v>289</v>
      </c>
      <c r="E11" s="128">
        <v>0.25714285714285712</v>
      </c>
      <c r="F11" s="128">
        <v>0.48571428571428571</v>
      </c>
      <c r="G11" s="128">
        <v>0.25714285714285712</v>
      </c>
      <c r="H11" s="107"/>
      <c r="I11" s="107"/>
      <c r="P11" s="38"/>
    </row>
    <row r="12" spans="1:16" s="30" customFormat="1" x14ac:dyDescent="0.2">
      <c r="C12" s="225"/>
      <c r="D12" s="77" t="s">
        <v>290</v>
      </c>
      <c r="E12" s="128">
        <v>0.39285714285714285</v>
      </c>
      <c r="F12" s="128">
        <v>0.42857142857142855</v>
      </c>
      <c r="G12" s="128">
        <v>0.17857142857142858</v>
      </c>
      <c r="H12" s="107"/>
      <c r="I12" s="107"/>
    </row>
    <row r="13" spans="1:16" s="30" customFormat="1" x14ac:dyDescent="0.2">
      <c r="C13" s="226"/>
      <c r="D13" s="129" t="s">
        <v>837</v>
      </c>
      <c r="E13" s="126">
        <v>0.34</v>
      </c>
      <c r="F13" s="126">
        <v>0.53</v>
      </c>
      <c r="G13" s="126">
        <v>0.13</v>
      </c>
      <c r="H13" s="107"/>
      <c r="I13" s="107"/>
    </row>
    <row r="14" spans="1:16" s="30" customFormat="1" x14ac:dyDescent="0.2">
      <c r="H14" s="107"/>
      <c r="I14" s="107"/>
    </row>
    <row r="15" spans="1:16" s="30" customFormat="1" x14ac:dyDescent="0.2">
      <c r="C15" s="225" t="s">
        <v>291</v>
      </c>
      <c r="D15" s="77" t="s">
        <v>292</v>
      </c>
      <c r="E15" s="128">
        <v>0.6</v>
      </c>
      <c r="F15" s="128">
        <v>0.4</v>
      </c>
      <c r="G15" s="128">
        <v>0</v>
      </c>
      <c r="H15" s="107"/>
      <c r="I15" s="107"/>
    </row>
    <row r="16" spans="1:16" s="30" customFormat="1" x14ac:dyDescent="0.2">
      <c r="C16" s="225"/>
      <c r="D16" s="77" t="s">
        <v>293</v>
      </c>
      <c r="E16" s="128">
        <v>0.33333333333333331</v>
      </c>
      <c r="F16" s="128">
        <v>0.66666666666666663</v>
      </c>
      <c r="G16" s="128">
        <v>0</v>
      </c>
      <c r="H16" s="107"/>
      <c r="I16" s="107"/>
    </row>
    <row r="17" spans="1:9" s="30" customFormat="1" x14ac:dyDescent="0.2">
      <c r="C17" s="226"/>
      <c r="D17" s="129" t="s">
        <v>294</v>
      </c>
      <c r="E17" s="126">
        <v>0</v>
      </c>
      <c r="F17" s="126">
        <v>0.83333333333333337</v>
      </c>
      <c r="G17" s="126">
        <v>0.16666666666666666</v>
      </c>
      <c r="H17" s="107"/>
      <c r="I17" s="107"/>
    </row>
    <row r="18" spans="1:9" x14ac:dyDescent="0.2">
      <c r="A18" s="32"/>
      <c r="B18" s="32"/>
      <c r="C18" s="30"/>
      <c r="D18" s="30"/>
      <c r="E18" s="30"/>
      <c r="F18" s="30"/>
      <c r="G18" s="30"/>
      <c r="H18" s="107"/>
      <c r="I18" s="107"/>
    </row>
    <row r="19" spans="1:9" s="30" customFormat="1" x14ac:dyDescent="0.2">
      <c r="C19" s="225" t="s">
        <v>295</v>
      </c>
      <c r="D19" s="77" t="s">
        <v>296</v>
      </c>
      <c r="E19" s="128">
        <v>0.5</v>
      </c>
      <c r="F19" s="128">
        <v>0.42857142857142855</v>
      </c>
      <c r="G19" s="128">
        <v>7.1428571428571425E-2</v>
      </c>
      <c r="H19" s="107"/>
      <c r="I19" s="107"/>
    </row>
    <row r="20" spans="1:9" s="30" customFormat="1" x14ac:dyDescent="0.2">
      <c r="C20" s="225"/>
      <c r="D20" s="77" t="s">
        <v>297</v>
      </c>
      <c r="E20" s="128">
        <v>0.5</v>
      </c>
      <c r="F20" s="128">
        <v>0.35714285714285715</v>
      </c>
      <c r="G20" s="128">
        <v>0.14285714285714285</v>
      </c>
      <c r="H20" s="107"/>
      <c r="I20" s="107"/>
    </row>
    <row r="21" spans="1:9" s="30" customFormat="1" x14ac:dyDescent="0.2">
      <c r="C21" s="226"/>
      <c r="D21" s="129" t="s">
        <v>298</v>
      </c>
      <c r="E21" s="126">
        <v>0.88</v>
      </c>
      <c r="F21" s="126">
        <v>0.13</v>
      </c>
      <c r="G21" s="126">
        <v>0</v>
      </c>
      <c r="H21" s="107"/>
      <c r="I21" s="107"/>
    </row>
    <row r="22" spans="1:9" x14ac:dyDescent="0.2">
      <c r="H22" s="107"/>
      <c r="I22" s="107"/>
    </row>
    <row r="23" spans="1:9" x14ac:dyDescent="0.2">
      <c r="C23" s="225" t="s">
        <v>90</v>
      </c>
      <c r="D23" s="77" t="s">
        <v>299</v>
      </c>
      <c r="E23" s="62">
        <v>0.375</v>
      </c>
      <c r="F23" s="62">
        <v>0.42499999999999999</v>
      </c>
      <c r="G23" s="62">
        <v>0.2</v>
      </c>
      <c r="H23" s="107"/>
      <c r="I23" s="107"/>
    </row>
    <row r="24" spans="1:9" x14ac:dyDescent="0.2">
      <c r="C24" s="225"/>
      <c r="D24" s="77" t="s">
        <v>281</v>
      </c>
      <c r="E24" s="62">
        <v>0.5</v>
      </c>
      <c r="F24" s="62">
        <v>0.37037037037037035</v>
      </c>
      <c r="G24" s="62">
        <v>0.12962962962962962</v>
      </c>
      <c r="H24" s="107"/>
      <c r="I24" s="107"/>
    </row>
    <row r="25" spans="1:9" x14ac:dyDescent="0.2">
      <c r="C25" s="226"/>
      <c r="D25" s="129" t="s">
        <v>282</v>
      </c>
      <c r="E25" s="126">
        <v>0.3</v>
      </c>
      <c r="F25" s="126">
        <v>0.5714285714285714</v>
      </c>
      <c r="G25" s="126">
        <v>0.12857142857142856</v>
      </c>
      <c r="H25" s="107"/>
      <c r="I25" s="107"/>
    </row>
    <row r="26" spans="1:9" x14ac:dyDescent="0.2">
      <c r="C26" s="181"/>
      <c r="D26" s="181"/>
      <c r="E26" s="181"/>
      <c r="F26" s="181"/>
      <c r="G26" s="181"/>
      <c r="H26" s="30"/>
    </row>
    <row r="41" spans="1:98" s="43" customFormat="1" x14ac:dyDescent="0.2">
      <c r="A41" s="42"/>
      <c r="B41" s="4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row>
    <row r="42" spans="1:98" s="43" customFormat="1" x14ac:dyDescent="0.2">
      <c r="A42" s="42"/>
      <c r="B42" s="4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row>
    <row r="43" spans="1:98" s="43" customFormat="1" x14ac:dyDescent="0.2">
      <c r="A43" s="42"/>
      <c r="B43" s="4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row>
    <row r="44" spans="1:98" s="43" customFormat="1" x14ac:dyDescent="0.2">
      <c r="A44" s="42"/>
      <c r="B44" s="4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row>
    <row r="45" spans="1:98" s="43" customFormat="1" x14ac:dyDescent="0.2">
      <c r="A45" s="42"/>
      <c r="B45" s="4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row>
    <row r="46" spans="1:98" s="43" customFormat="1" x14ac:dyDescent="0.2">
      <c r="A46" s="42"/>
      <c r="B46" s="4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row>
    <row r="47" spans="1:98" s="43" customFormat="1" x14ac:dyDescent="0.2">
      <c r="A47" s="42"/>
      <c r="B47" s="4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row>
    <row r="48" spans="1:98" s="43" customFormat="1" x14ac:dyDescent="0.2">
      <c r="A48" s="42"/>
      <c r="B48" s="4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row>
    <row r="49" spans="1:98" s="43" customFormat="1" x14ac:dyDescent="0.2">
      <c r="A49" s="42"/>
      <c r="B49" s="4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row>
    <row r="50" spans="1:98" s="43" customFormat="1" x14ac:dyDescent="0.2">
      <c r="A50" s="42"/>
      <c r="B50" s="4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row>
    <row r="51" spans="1:98" s="43" customFormat="1" x14ac:dyDescent="0.2">
      <c r="A51" s="42"/>
      <c r="B51" s="4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row>
    <row r="52" spans="1:98" s="43" customFormat="1" x14ac:dyDescent="0.2">
      <c r="A52" s="42"/>
      <c r="B52" s="4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row>
    <row r="53" spans="1:98" s="43" customFormat="1" x14ac:dyDescent="0.2">
      <c r="A53" s="42"/>
      <c r="B53" s="4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row>
    <row r="54" spans="1:98" s="43" customFormat="1" x14ac:dyDescent="0.2">
      <c r="A54" s="42"/>
      <c r="B54" s="4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row>
    <row r="55" spans="1:98" s="43" customFormat="1" x14ac:dyDescent="0.2">
      <c r="A55" s="42"/>
      <c r="B55" s="4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row>
    <row r="56" spans="1:98" s="43" customFormat="1" x14ac:dyDescent="0.2">
      <c r="A56" s="42"/>
      <c r="B56" s="4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row>
    <row r="57" spans="1:98" s="43" customFormat="1" x14ac:dyDescent="0.2">
      <c r="A57" s="42"/>
      <c r="B57" s="4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row>
    <row r="58" spans="1:98" s="43" customFormat="1" x14ac:dyDescent="0.2">
      <c r="A58" s="42"/>
      <c r="B58" s="4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row>
    <row r="59" spans="1:98" s="43" customFormat="1" x14ac:dyDescent="0.2">
      <c r="A59" s="42"/>
      <c r="B59" s="4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row>
    <row r="60" spans="1:98" s="43" customFormat="1" x14ac:dyDescent="0.2">
      <c r="A60" s="42"/>
      <c r="B60" s="4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row>
    <row r="61" spans="1:98" s="43" customFormat="1" x14ac:dyDescent="0.2">
      <c r="A61" s="42"/>
      <c r="B61" s="4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row>
    <row r="62" spans="1:98" s="43" customFormat="1" x14ac:dyDescent="0.2">
      <c r="A62" s="42"/>
      <c r="B62" s="4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row>
    <row r="63" spans="1:98" s="43" customFormat="1" x14ac:dyDescent="0.2">
      <c r="A63" s="42"/>
      <c r="B63" s="4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row>
    <row r="64" spans="1:98" s="43" customFormat="1" x14ac:dyDescent="0.2">
      <c r="A64" s="42"/>
      <c r="B64" s="4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row>
    <row r="65" spans="1:98" s="43" customFormat="1" x14ac:dyDescent="0.2">
      <c r="A65" s="42"/>
      <c r="B65" s="4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row>
    <row r="66" spans="1:98" s="43" customFormat="1" x14ac:dyDescent="0.2">
      <c r="A66" s="42"/>
      <c r="B66" s="4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row>
    <row r="67" spans="1:98" s="43" customFormat="1" x14ac:dyDescent="0.2">
      <c r="A67" s="42"/>
      <c r="B67" s="4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row>
    <row r="68" spans="1:98" s="43" customFormat="1" x14ac:dyDescent="0.2">
      <c r="A68" s="42"/>
      <c r="B68" s="4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row>
    <row r="69" spans="1:98" s="43" customFormat="1" x14ac:dyDescent="0.2">
      <c r="A69" s="42"/>
      <c r="B69" s="42"/>
      <c r="C69" s="32" t="s">
        <v>300</v>
      </c>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row>
    <row r="70" spans="1:98" s="43" customFormat="1" x14ac:dyDescent="0.2">
      <c r="A70" s="42"/>
      <c r="B70" s="4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row>
    <row r="71" spans="1:98" s="43" customFormat="1" x14ac:dyDescent="0.2">
      <c r="A71" s="42"/>
      <c r="B71" s="42"/>
      <c r="C71" s="25" t="s">
        <v>842</v>
      </c>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row>
    <row r="72" spans="1:98" s="43" customFormat="1" x14ac:dyDescent="0.2">
      <c r="A72" s="42"/>
      <c r="B72" s="4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row>
    <row r="73" spans="1:98" s="43" customFormat="1" x14ac:dyDescent="0.2">
      <c r="A73" s="42"/>
      <c r="B73" s="4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row>
    <row r="74" spans="1:98" s="43" customFormat="1" x14ac:dyDescent="0.2">
      <c r="A74" s="42"/>
      <c r="B74" s="4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row>
    <row r="75" spans="1:98" s="43" customFormat="1" x14ac:dyDescent="0.2">
      <c r="A75" s="42"/>
      <c r="B75" s="4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row>
    <row r="76" spans="1:98" s="43" customFormat="1" x14ac:dyDescent="0.2">
      <c r="A76" s="42"/>
      <c r="B76" s="4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row>
    <row r="77" spans="1:98" s="43" customFormat="1" x14ac:dyDescent="0.2">
      <c r="A77" s="42"/>
      <c r="B77" s="4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row>
    <row r="78" spans="1:98" s="43" customFormat="1" x14ac:dyDescent="0.2">
      <c r="A78" s="42"/>
      <c r="B78" s="4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row>
    <row r="79" spans="1:98" s="43" customFormat="1" x14ac:dyDescent="0.2">
      <c r="A79" s="42"/>
      <c r="B79" s="4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row>
    <row r="80" spans="1:98" s="43" customFormat="1" x14ac:dyDescent="0.2">
      <c r="A80" s="42"/>
      <c r="B80" s="4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row>
    <row r="81" spans="1:98" s="43" customFormat="1" x14ac:dyDescent="0.2">
      <c r="A81" s="42"/>
      <c r="B81" s="4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row>
    <row r="82" spans="1:98" s="43" customFormat="1" x14ac:dyDescent="0.2">
      <c r="A82" s="42"/>
      <c r="B82" s="4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row>
    <row r="83" spans="1:98" s="43" customFormat="1" x14ac:dyDescent="0.2">
      <c r="A83" s="42"/>
      <c r="B83" s="4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row>
    <row r="84" spans="1:98" s="43" customFormat="1" x14ac:dyDescent="0.2">
      <c r="A84" s="42"/>
      <c r="B84" s="4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row>
    <row r="85" spans="1:98" s="43" customFormat="1" x14ac:dyDescent="0.2">
      <c r="A85" s="42"/>
      <c r="B85" s="4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row>
    <row r="86" spans="1:98" s="43" customFormat="1" x14ac:dyDescent="0.2">
      <c r="A86" s="42"/>
      <c r="B86" s="4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row>
    <row r="87" spans="1:98" s="43" customFormat="1" x14ac:dyDescent="0.2">
      <c r="A87" s="42"/>
      <c r="B87" s="4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row>
    <row r="88" spans="1:98" s="43" customFormat="1" x14ac:dyDescent="0.2">
      <c r="A88" s="42"/>
      <c r="B88" s="4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row>
    <row r="89" spans="1:98" s="43" customFormat="1" x14ac:dyDescent="0.2">
      <c r="A89" s="42"/>
      <c r="B89" s="4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row>
    <row r="90" spans="1:98" s="43" customFormat="1" x14ac:dyDescent="0.2">
      <c r="A90" s="42"/>
      <c r="B90" s="4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row>
    <row r="91" spans="1:98" s="43" customFormat="1" x14ac:dyDescent="0.2">
      <c r="A91" s="42"/>
      <c r="B91" s="4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row>
    <row r="92" spans="1:98" s="43" customFormat="1" x14ac:dyDescent="0.2">
      <c r="A92" s="42"/>
      <c r="B92" s="4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row>
    <row r="93" spans="1:98" s="43" customFormat="1" x14ac:dyDescent="0.2">
      <c r="A93" s="42"/>
      <c r="B93" s="4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row>
    <row r="94" spans="1:98" s="43" customFormat="1" x14ac:dyDescent="0.2">
      <c r="A94" s="42"/>
      <c r="B94" s="4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row>
    <row r="95" spans="1:98" s="43" customFormat="1" x14ac:dyDescent="0.2">
      <c r="A95" s="42"/>
      <c r="B95" s="4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row>
    <row r="96" spans="1:98" s="43" customFormat="1" x14ac:dyDescent="0.2">
      <c r="A96" s="42"/>
      <c r="B96" s="4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row>
    <row r="97" spans="1:98" s="43" customFormat="1" x14ac:dyDescent="0.2">
      <c r="A97" s="42"/>
      <c r="B97" s="4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row>
    <row r="98" spans="1:98" s="43" customFormat="1" x14ac:dyDescent="0.2">
      <c r="A98" s="42"/>
      <c r="B98" s="4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row>
    <row r="99" spans="1:98" s="43" customFormat="1" x14ac:dyDescent="0.2">
      <c r="A99" s="42"/>
      <c r="B99" s="4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row>
    <row r="100" spans="1:98" s="43" customFormat="1" x14ac:dyDescent="0.2">
      <c r="A100" s="42"/>
      <c r="B100" s="4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row>
    <row r="101" spans="1:98" s="43" customFormat="1" x14ac:dyDescent="0.2">
      <c r="A101" s="42"/>
      <c r="B101" s="4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row>
    <row r="102" spans="1:98" s="43" customFormat="1" x14ac:dyDescent="0.2">
      <c r="A102" s="42"/>
      <c r="B102" s="4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row>
    <row r="103" spans="1:98" s="43" customFormat="1" x14ac:dyDescent="0.2">
      <c r="A103" s="42"/>
      <c r="B103" s="4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row>
    <row r="104" spans="1:98" s="43" customFormat="1" x14ac:dyDescent="0.2">
      <c r="A104" s="42"/>
      <c r="B104" s="4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row>
    <row r="105" spans="1:98" s="43" customFormat="1" x14ac:dyDescent="0.2">
      <c r="A105" s="42"/>
      <c r="B105" s="4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row>
    <row r="106" spans="1:98" s="43" customFormat="1" x14ac:dyDescent="0.2">
      <c r="A106" s="42"/>
      <c r="B106" s="4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row>
    <row r="107" spans="1:98" s="43" customFormat="1" x14ac:dyDescent="0.2">
      <c r="A107" s="42"/>
      <c r="B107" s="4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row>
    <row r="108" spans="1:98" s="43" customFormat="1" x14ac:dyDescent="0.2">
      <c r="A108" s="42"/>
      <c r="B108" s="4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row>
    <row r="109" spans="1:98" s="43" customFormat="1" x14ac:dyDescent="0.2">
      <c r="A109" s="42"/>
      <c r="B109" s="4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row>
    <row r="110" spans="1:98" s="43" customFormat="1" x14ac:dyDescent="0.2">
      <c r="A110" s="42"/>
      <c r="B110" s="4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row>
    <row r="111" spans="1:98" s="43" customFormat="1" x14ac:dyDescent="0.2">
      <c r="A111" s="42"/>
      <c r="B111" s="4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row>
    <row r="112" spans="1:98" s="43" customFormat="1" x14ac:dyDescent="0.2">
      <c r="A112" s="42"/>
      <c r="B112" s="4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row>
    <row r="113" spans="1:98" s="43" customFormat="1" x14ac:dyDescent="0.2">
      <c r="A113" s="42"/>
      <c r="B113" s="4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row>
    <row r="114" spans="1:98" s="43" customFormat="1" x14ac:dyDescent="0.2">
      <c r="A114" s="42"/>
      <c r="B114" s="4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row>
    <row r="115" spans="1:98" s="43" customFormat="1" x14ac:dyDescent="0.2">
      <c r="A115" s="42"/>
      <c r="B115" s="4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row>
    <row r="116" spans="1:98" s="43" customFormat="1" x14ac:dyDescent="0.2">
      <c r="A116" s="42"/>
      <c r="B116" s="4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row>
    <row r="117" spans="1:98" s="43" customFormat="1" x14ac:dyDescent="0.2">
      <c r="A117" s="42"/>
      <c r="B117" s="4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row>
    <row r="118" spans="1:98" s="43" customFormat="1" x14ac:dyDescent="0.2">
      <c r="A118" s="42"/>
      <c r="B118" s="4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row>
    <row r="119" spans="1:98" s="43" customFormat="1" x14ac:dyDescent="0.2">
      <c r="A119" s="42"/>
      <c r="B119" s="4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row>
    <row r="120" spans="1:98" s="43" customFormat="1" x14ac:dyDescent="0.2">
      <c r="A120" s="42"/>
      <c r="B120" s="4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row>
    <row r="121" spans="1:98" s="43" customFormat="1" x14ac:dyDescent="0.2">
      <c r="A121" s="42"/>
      <c r="B121" s="4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row>
    <row r="122" spans="1:98" s="43" customFormat="1" x14ac:dyDescent="0.2">
      <c r="A122" s="42"/>
      <c r="B122" s="4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row>
    <row r="123" spans="1:98" s="43" customFormat="1" x14ac:dyDescent="0.2">
      <c r="A123" s="42"/>
      <c r="B123" s="4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row>
    <row r="124" spans="1:98" s="43" customFormat="1" x14ac:dyDescent="0.2">
      <c r="A124" s="42"/>
      <c r="B124" s="4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row>
    <row r="125" spans="1:98" s="43" customFormat="1" x14ac:dyDescent="0.2">
      <c r="A125" s="42"/>
      <c r="B125" s="4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row>
    <row r="126" spans="1:98" s="43" customFormat="1" x14ac:dyDescent="0.2">
      <c r="A126" s="42"/>
      <c r="B126" s="4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row>
    <row r="127" spans="1:98" s="43" customFormat="1" x14ac:dyDescent="0.2">
      <c r="A127" s="42"/>
      <c r="B127" s="4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row>
    <row r="128" spans="1:98" s="43" customFormat="1" x14ac:dyDescent="0.2">
      <c r="A128" s="42"/>
      <c r="B128" s="4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row>
    <row r="129" spans="1:98" s="43" customFormat="1" x14ac:dyDescent="0.2">
      <c r="A129" s="42"/>
      <c r="B129" s="4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row>
    <row r="130" spans="1:98" s="43" customFormat="1" x14ac:dyDescent="0.2">
      <c r="A130" s="42"/>
      <c r="B130" s="4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row>
    <row r="131" spans="1:98" s="43" customFormat="1" x14ac:dyDescent="0.2">
      <c r="A131" s="42"/>
      <c r="B131" s="4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row>
    <row r="132" spans="1:98" s="43" customFormat="1" x14ac:dyDescent="0.2">
      <c r="A132" s="42"/>
      <c r="B132" s="4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row>
    <row r="133" spans="1:98" s="43" customFormat="1" x14ac:dyDescent="0.2">
      <c r="A133" s="42"/>
      <c r="B133" s="4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row>
    <row r="134" spans="1:98" s="43" customFormat="1" x14ac:dyDescent="0.2">
      <c r="A134" s="42"/>
      <c r="B134" s="4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row>
    <row r="135" spans="1:98" s="43" customFormat="1" x14ac:dyDescent="0.2">
      <c r="A135" s="42"/>
      <c r="B135" s="4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row>
    <row r="136" spans="1:98" s="43" customFormat="1" x14ac:dyDescent="0.2">
      <c r="A136" s="42"/>
      <c r="B136" s="4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row>
    <row r="137" spans="1:98" s="43" customFormat="1" x14ac:dyDescent="0.2">
      <c r="A137" s="42"/>
      <c r="B137" s="4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row>
    <row r="138" spans="1:98" s="43" customFormat="1" x14ac:dyDescent="0.2">
      <c r="A138" s="42"/>
      <c r="B138" s="4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row>
    <row r="139" spans="1:98" s="43" customFormat="1" x14ac:dyDescent="0.2">
      <c r="A139" s="42"/>
      <c r="B139" s="4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row>
    <row r="140" spans="1:98" s="43" customFormat="1" x14ac:dyDescent="0.2">
      <c r="A140" s="42"/>
      <c r="B140" s="4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row>
    <row r="141" spans="1:98" s="43" customFormat="1" x14ac:dyDescent="0.2">
      <c r="A141" s="42"/>
      <c r="B141" s="4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row>
    <row r="142" spans="1:98" s="43" customFormat="1" x14ac:dyDescent="0.2">
      <c r="A142" s="42"/>
      <c r="B142" s="4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row>
    <row r="143" spans="1:98" s="43" customFormat="1" x14ac:dyDescent="0.2">
      <c r="A143" s="42"/>
      <c r="B143" s="4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row>
    <row r="144" spans="1:98" s="43" customFormat="1" x14ac:dyDescent="0.2">
      <c r="A144" s="42"/>
      <c r="B144" s="4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row>
    <row r="145" spans="1:98" s="43" customFormat="1" x14ac:dyDescent="0.2">
      <c r="A145" s="42"/>
      <c r="B145" s="4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row>
    <row r="146" spans="1:98" s="43" customFormat="1" x14ac:dyDescent="0.2">
      <c r="A146" s="42"/>
      <c r="B146" s="4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row>
    <row r="147" spans="1:98" s="43" customFormat="1" x14ac:dyDescent="0.2">
      <c r="A147" s="42"/>
      <c r="B147" s="4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row>
    <row r="148" spans="1:98" s="43" customFormat="1" x14ac:dyDescent="0.2">
      <c r="A148" s="42"/>
      <c r="B148" s="4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row>
    <row r="149" spans="1:98" s="43" customFormat="1" x14ac:dyDescent="0.2">
      <c r="A149" s="42"/>
      <c r="B149" s="4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row>
    <row r="150" spans="1:98" s="43" customFormat="1" x14ac:dyDescent="0.2">
      <c r="A150" s="42"/>
      <c r="B150" s="4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row>
    <row r="151" spans="1:98" s="43" customFormat="1" x14ac:dyDescent="0.2">
      <c r="A151" s="42"/>
      <c r="B151" s="4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row>
    <row r="152" spans="1:98" s="43" customFormat="1" x14ac:dyDescent="0.2">
      <c r="A152" s="42"/>
      <c r="B152" s="4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row>
    <row r="153" spans="1:98" s="43" customFormat="1" x14ac:dyDescent="0.2">
      <c r="A153" s="42"/>
      <c r="B153" s="4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row>
    <row r="154" spans="1:98" s="43" customFormat="1" x14ac:dyDescent="0.2">
      <c r="A154" s="42"/>
      <c r="B154" s="4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row>
    <row r="155" spans="1:98" s="43" customFormat="1" x14ac:dyDescent="0.2">
      <c r="A155" s="42"/>
      <c r="B155" s="4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row>
    <row r="156" spans="1:98" s="43" customFormat="1" x14ac:dyDescent="0.2">
      <c r="A156" s="42"/>
      <c r="B156" s="4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row>
    <row r="157" spans="1:98" s="43" customFormat="1" x14ac:dyDescent="0.2">
      <c r="A157" s="42"/>
      <c r="B157" s="4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row>
    <row r="158" spans="1:98" s="43" customFormat="1" x14ac:dyDescent="0.2">
      <c r="A158" s="42"/>
      <c r="B158" s="4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row>
    <row r="159" spans="1:98" s="43" customFormat="1" x14ac:dyDescent="0.2">
      <c r="A159" s="42"/>
      <c r="B159" s="4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row>
    <row r="160" spans="1:98" s="43" customFormat="1" x14ac:dyDescent="0.2">
      <c r="A160" s="42"/>
      <c r="B160" s="4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row>
    <row r="161" spans="1:98" s="43" customFormat="1" x14ac:dyDescent="0.2">
      <c r="A161" s="42"/>
      <c r="B161" s="4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row>
    <row r="162" spans="1:98" s="43" customFormat="1" x14ac:dyDescent="0.2">
      <c r="A162" s="42"/>
      <c r="B162" s="4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row>
    <row r="163" spans="1:98" s="43" customFormat="1" x14ac:dyDescent="0.2">
      <c r="A163" s="42"/>
      <c r="B163" s="4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row>
  </sheetData>
  <mergeCells count="5">
    <mergeCell ref="C15:C17"/>
    <mergeCell ref="C19:C21"/>
    <mergeCell ref="C11:C13"/>
    <mergeCell ref="C23:C25"/>
    <mergeCell ref="C7:C9"/>
  </mergeCells>
  <conditionalFormatting sqref="E20:G20">
    <cfRule type="cellIs" dxfId="73" priority="14" operator="equal">
      <formula>0</formula>
    </cfRule>
  </conditionalFormatting>
  <conditionalFormatting sqref="E21:G21">
    <cfRule type="cellIs" dxfId="72" priority="13" operator="equal">
      <formula>0</formula>
    </cfRule>
  </conditionalFormatting>
  <conditionalFormatting sqref="E7:G7">
    <cfRule type="cellIs" dxfId="71" priority="12" operator="equal">
      <formula>0</formula>
    </cfRule>
  </conditionalFormatting>
  <conditionalFormatting sqref="E8:G8">
    <cfRule type="cellIs" dxfId="70" priority="11" operator="equal">
      <formula>0</formula>
    </cfRule>
  </conditionalFormatting>
  <conditionalFormatting sqref="E9:G9">
    <cfRule type="cellIs" dxfId="69" priority="10" operator="equal">
      <formula>0</formula>
    </cfRule>
  </conditionalFormatting>
  <conditionalFormatting sqref="E11:G11">
    <cfRule type="cellIs" dxfId="68" priority="9" operator="equal">
      <formula>0</formula>
    </cfRule>
  </conditionalFormatting>
  <conditionalFormatting sqref="E12:G12">
    <cfRule type="cellIs" dxfId="67" priority="8" operator="equal">
      <formula>0</formula>
    </cfRule>
  </conditionalFormatting>
  <conditionalFormatting sqref="E13:G13">
    <cfRule type="cellIs" dxfId="66" priority="7" operator="equal">
      <formula>0</formula>
    </cfRule>
  </conditionalFormatting>
  <conditionalFormatting sqref="E15:G15">
    <cfRule type="cellIs" dxfId="65" priority="6" operator="equal">
      <formula>0</formula>
    </cfRule>
  </conditionalFormatting>
  <conditionalFormatting sqref="E16:G16">
    <cfRule type="cellIs" dxfId="64" priority="5" operator="equal">
      <formula>0</formula>
    </cfRule>
  </conditionalFormatting>
  <conditionalFormatting sqref="E17:G17">
    <cfRule type="cellIs" dxfId="63" priority="4" operator="equal">
      <formula>0</formula>
    </cfRule>
  </conditionalFormatting>
  <conditionalFormatting sqref="E19:G19">
    <cfRule type="cellIs" dxfId="62" priority="15" operator="equal">
      <formula>0</formula>
    </cfRule>
  </conditionalFormatting>
  <hyperlinks>
    <hyperlink ref="C1" location="TableofContents!A1" display="TableofContents!A1" xr:uid="{E832766F-C786-413D-A6E2-37328E81F9A5}"/>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E123-4A53-4E3C-B55A-829B63D471F1}">
  <sheetPr>
    <tabColor rgb="FF92D050"/>
  </sheetPr>
  <dimension ref="A1:AO108"/>
  <sheetViews>
    <sheetView showGridLines="0" topLeftCell="B1" zoomScale="70" zoomScaleNormal="70" workbookViewId="0">
      <selection activeCell="O29" sqref="O29"/>
    </sheetView>
  </sheetViews>
  <sheetFormatPr defaultColWidth="8.5703125" defaultRowHeight="12.75" x14ac:dyDescent="0.2"/>
  <cols>
    <col min="1" max="1" width="8.140625" style="51" customWidth="1"/>
    <col min="2" max="2" width="8.42578125" style="42" customWidth="1"/>
    <col min="3" max="3" width="18.85546875" style="32" customWidth="1"/>
    <col min="4" max="8" width="15.5703125" style="43" customWidth="1"/>
    <col min="9" max="11" width="15.5703125" style="32" customWidth="1"/>
    <col min="12" max="12" width="17.5703125" style="43" bestFit="1" customWidth="1"/>
    <col min="13" max="14" width="15.5703125" style="32" customWidth="1"/>
    <col min="15" max="16" width="26.42578125" style="32" customWidth="1"/>
    <col min="17" max="17" width="29.5703125" style="32" customWidth="1"/>
    <col min="18" max="18" width="16.42578125" style="32" customWidth="1"/>
    <col min="19" max="19" width="15.5703125" style="32" customWidth="1"/>
    <col min="20" max="20" width="28" style="32" customWidth="1"/>
    <col min="21" max="21" width="35.5703125" style="32" customWidth="1"/>
    <col min="22" max="22" width="25.42578125" style="32" customWidth="1"/>
    <col min="23" max="23" width="31.5703125" style="32" customWidth="1"/>
    <col min="24" max="24" width="20.42578125" style="32" customWidth="1"/>
    <col min="25" max="25" width="20.5703125" style="32" customWidth="1"/>
    <col min="26" max="26" width="28.5703125" style="32" customWidth="1"/>
    <col min="27" max="27" width="15.5703125" style="32" customWidth="1"/>
    <col min="28" max="28" width="8.5703125" style="32"/>
    <col min="29" max="29" width="32.42578125" style="32" customWidth="1"/>
    <col min="30" max="30" width="20.42578125" style="32" customWidth="1"/>
    <col min="31" max="31" width="26.42578125" style="32" customWidth="1"/>
    <col min="32" max="32" width="30.42578125" style="32" customWidth="1"/>
    <col min="33" max="33" width="32.5703125" style="32" customWidth="1"/>
    <col min="34" max="34" width="33.42578125" style="32" customWidth="1"/>
    <col min="35" max="35" width="35.5703125" style="32" customWidth="1"/>
    <col min="36" max="36" width="8.5703125" style="32"/>
    <col min="37" max="37" width="24.5703125" style="32" customWidth="1"/>
    <col min="38" max="38" width="28.42578125" style="32" customWidth="1"/>
    <col min="39" max="39" width="22" style="32" customWidth="1"/>
    <col min="40" max="40" width="34.5703125" style="32" customWidth="1"/>
    <col min="41" max="42" width="26.42578125" style="32" customWidth="1"/>
    <col min="43" max="43" width="30.42578125" style="32" customWidth="1"/>
    <col min="44" max="44" width="45.5703125" style="32" customWidth="1"/>
    <col min="45" max="16384" width="8.5703125" style="32"/>
  </cols>
  <sheetData>
    <row r="1" spans="1:15" s="29" customFormat="1" ht="20.25" x14ac:dyDescent="0.2">
      <c r="A1" s="45"/>
      <c r="B1" s="26"/>
      <c r="C1" s="29" t="s">
        <v>301</v>
      </c>
      <c r="D1" s="29" t="s">
        <v>302</v>
      </c>
      <c r="E1" s="28"/>
      <c r="F1" s="28"/>
      <c r="G1" s="28"/>
      <c r="H1" s="28"/>
      <c r="L1" s="28"/>
    </row>
    <row r="2" spans="1:15" ht="13.35" customHeight="1" x14ac:dyDescent="0.2">
      <c r="A2" s="30"/>
      <c r="B2" s="30"/>
      <c r="H2" s="32"/>
      <c r="M2" s="30"/>
      <c r="N2" s="30"/>
      <c r="O2" s="30"/>
    </row>
    <row r="3" spans="1:15" s="30" customFormat="1" ht="13.35" customHeight="1" x14ac:dyDescent="0.2">
      <c r="H3" s="32"/>
      <c r="K3" s="32"/>
    </row>
    <row r="4" spans="1:15" s="30" customFormat="1" ht="13.35" customHeight="1" x14ac:dyDescent="0.2"/>
    <row r="5" spans="1:15" s="30" customFormat="1" ht="13.35" customHeight="1" x14ac:dyDescent="0.2">
      <c r="C5" s="89"/>
      <c r="D5" s="210" t="s">
        <v>303</v>
      </c>
      <c r="E5" s="210"/>
      <c r="F5" s="210"/>
      <c r="G5" s="210"/>
      <c r="H5" s="210"/>
      <c r="I5" s="210"/>
      <c r="J5" s="210"/>
      <c r="K5" s="210"/>
      <c r="L5" s="210"/>
    </row>
    <row r="6" spans="1:15" s="30" customFormat="1" ht="13.35" customHeight="1" x14ac:dyDescent="0.2">
      <c r="C6" s="36" t="s">
        <v>843</v>
      </c>
      <c r="D6" s="36">
        <v>2016</v>
      </c>
      <c r="E6" s="36">
        <v>2017</v>
      </c>
      <c r="F6" s="36">
        <v>2018</v>
      </c>
      <c r="G6" s="36">
        <v>2019</v>
      </c>
      <c r="H6" s="36" t="s">
        <v>304</v>
      </c>
      <c r="I6" s="36" t="s">
        <v>305</v>
      </c>
      <c r="J6" s="36" t="s">
        <v>306</v>
      </c>
      <c r="K6" s="36"/>
      <c r="L6" s="36" t="s">
        <v>307</v>
      </c>
    </row>
    <row r="7" spans="1:15" s="30" customFormat="1" x14ac:dyDescent="0.2">
      <c r="C7" s="130" t="s">
        <v>308</v>
      </c>
      <c r="D7" s="62">
        <v>0.61799999999999999</v>
      </c>
      <c r="E7" s="62">
        <v>0.74099999999999999</v>
      </c>
      <c r="F7" s="62">
        <v>0.625</v>
      </c>
      <c r="G7" s="62">
        <v>0.63</v>
      </c>
      <c r="H7" s="62">
        <v>0.56999999999999995</v>
      </c>
      <c r="I7" s="62">
        <v>0.80645161290322576</v>
      </c>
      <c r="J7" s="62">
        <v>0.73809523809523814</v>
      </c>
      <c r="K7" s="31"/>
      <c r="L7" s="62">
        <v>0.6755066929997805</v>
      </c>
    </row>
    <row r="8" spans="1:15" s="30" customFormat="1" x14ac:dyDescent="0.2">
      <c r="C8" s="130" t="s">
        <v>153</v>
      </c>
      <c r="D8" s="62">
        <v>0.73499999999999999</v>
      </c>
      <c r="E8" s="62">
        <v>0.70699999999999996</v>
      </c>
      <c r="F8" s="62">
        <v>0.60699999999999998</v>
      </c>
      <c r="G8" s="62">
        <v>0.67</v>
      </c>
      <c r="H8" s="62">
        <v>0.67</v>
      </c>
      <c r="I8" s="62">
        <v>0.80645161290322576</v>
      </c>
      <c r="J8" s="62">
        <v>0.7142857142857143</v>
      </c>
      <c r="K8" s="31"/>
      <c r="L8" s="62">
        <v>0.70139104674127706</v>
      </c>
    </row>
    <row r="9" spans="1:15" s="30" customFormat="1" x14ac:dyDescent="0.2">
      <c r="C9" s="130" t="s">
        <v>309</v>
      </c>
      <c r="D9" s="62">
        <v>0.58799999999999997</v>
      </c>
      <c r="E9" s="62">
        <v>0.74099999999999999</v>
      </c>
      <c r="F9" s="62">
        <v>0.66100000000000003</v>
      </c>
      <c r="G9" s="62">
        <v>0.65</v>
      </c>
      <c r="H9" s="62">
        <v>0.63</v>
      </c>
      <c r="I9" s="62">
        <v>0.70967741935483875</v>
      </c>
      <c r="J9" s="62">
        <v>0.69047619047619047</v>
      </c>
      <c r="K9" s="31"/>
      <c r="L9" s="62">
        <v>0.66716480140443279</v>
      </c>
    </row>
    <row r="10" spans="1:15" s="30" customFormat="1" x14ac:dyDescent="0.2">
      <c r="C10" s="130" t="s">
        <v>310</v>
      </c>
      <c r="D10" s="62">
        <v>0.29399999999999998</v>
      </c>
      <c r="E10" s="62">
        <v>0.5</v>
      </c>
      <c r="F10" s="62">
        <v>0.33900000000000002</v>
      </c>
      <c r="G10" s="62">
        <v>0.33</v>
      </c>
      <c r="H10" s="62">
        <v>0.28999999999999998</v>
      </c>
      <c r="I10" s="62">
        <v>0.45</v>
      </c>
      <c r="J10" s="62">
        <v>0.61904761904761907</v>
      </c>
      <c r="K10" s="31"/>
      <c r="L10" s="62">
        <v>0.40314965986394563</v>
      </c>
    </row>
    <row r="11" spans="1:15" s="30" customFormat="1" x14ac:dyDescent="0.2">
      <c r="C11" s="130" t="s">
        <v>152</v>
      </c>
      <c r="D11" s="62">
        <v>0.39700000000000002</v>
      </c>
      <c r="E11" s="62">
        <v>0.53400000000000003</v>
      </c>
      <c r="F11" s="62">
        <v>0.33900000000000002</v>
      </c>
      <c r="G11" s="62">
        <v>0.35</v>
      </c>
      <c r="H11" s="62">
        <v>0.37</v>
      </c>
      <c r="I11" s="62">
        <v>0.52</v>
      </c>
      <c r="J11" s="62">
        <v>0.5714285714285714</v>
      </c>
      <c r="K11" s="31"/>
      <c r="L11" s="62">
        <v>0.44020408163265312</v>
      </c>
    </row>
    <row r="12" spans="1:15" s="30" customFormat="1" x14ac:dyDescent="0.2">
      <c r="C12" s="130" t="s">
        <v>311</v>
      </c>
      <c r="D12" s="62">
        <v>0.32400000000000001</v>
      </c>
      <c r="E12" s="62">
        <v>0.32800000000000001</v>
      </c>
      <c r="F12" s="62">
        <v>0.23200000000000001</v>
      </c>
      <c r="G12" s="62">
        <v>0.23</v>
      </c>
      <c r="H12" s="62">
        <v>0.18</v>
      </c>
      <c r="I12" s="62">
        <v>0.42</v>
      </c>
      <c r="J12" s="62">
        <v>0.47619047619047616</v>
      </c>
      <c r="K12" s="31"/>
      <c r="L12" s="62">
        <v>0.31288435374149659</v>
      </c>
    </row>
    <row r="13" spans="1:15" s="30" customFormat="1" x14ac:dyDescent="0.2">
      <c r="C13" s="130" t="s">
        <v>312</v>
      </c>
      <c r="D13" s="62">
        <v>0.26500000000000001</v>
      </c>
      <c r="E13" s="62">
        <v>0.379</v>
      </c>
      <c r="F13" s="62">
        <v>0.30399999999999999</v>
      </c>
      <c r="G13" s="62">
        <v>0.33</v>
      </c>
      <c r="H13" s="62">
        <v>0.25</v>
      </c>
      <c r="I13" s="62">
        <v>0.42</v>
      </c>
      <c r="J13" s="62">
        <v>0.45238095238095238</v>
      </c>
      <c r="K13" s="31"/>
      <c r="L13" s="62">
        <v>0.34291156462585037</v>
      </c>
    </row>
    <row r="14" spans="1:15" s="30" customFormat="1" x14ac:dyDescent="0.2">
      <c r="C14" s="130" t="s">
        <v>313</v>
      </c>
      <c r="D14" s="62">
        <v>0.33800000000000002</v>
      </c>
      <c r="E14" s="62">
        <v>0.41399999999999998</v>
      </c>
      <c r="F14" s="62">
        <v>0.26800000000000002</v>
      </c>
      <c r="G14" s="62">
        <v>0.33</v>
      </c>
      <c r="H14" s="62">
        <v>0.24</v>
      </c>
      <c r="I14" s="62">
        <v>0.35</v>
      </c>
      <c r="J14" s="62">
        <v>0.40476190476190477</v>
      </c>
      <c r="K14" s="31"/>
      <c r="L14" s="62">
        <v>0.33496598639455782</v>
      </c>
    </row>
    <row r="15" spans="1:15" s="30" customFormat="1" x14ac:dyDescent="0.2">
      <c r="C15" s="130" t="s">
        <v>314</v>
      </c>
      <c r="D15" s="62">
        <v>0.32400000000000001</v>
      </c>
      <c r="E15" s="62">
        <v>0.36199999999999999</v>
      </c>
      <c r="F15" s="62">
        <v>0.17899999999999999</v>
      </c>
      <c r="G15" s="62">
        <v>0.27</v>
      </c>
      <c r="H15" s="62">
        <v>0.25</v>
      </c>
      <c r="I15" s="62">
        <v>0.45</v>
      </c>
      <c r="J15" s="62">
        <v>0.35714285714285715</v>
      </c>
      <c r="K15" s="31"/>
      <c r="L15" s="62">
        <v>0.31316326530612243</v>
      </c>
    </row>
    <row r="16" spans="1:15" s="30" customFormat="1" x14ac:dyDescent="0.2">
      <c r="C16" s="130" t="s">
        <v>315</v>
      </c>
      <c r="D16" s="62">
        <v>0.25</v>
      </c>
      <c r="E16" s="62">
        <v>0.29299999999999998</v>
      </c>
      <c r="F16" s="62">
        <v>0.19600000000000001</v>
      </c>
      <c r="G16" s="62">
        <v>0.33</v>
      </c>
      <c r="H16" s="62">
        <v>0.16</v>
      </c>
      <c r="I16" s="62">
        <v>0.23</v>
      </c>
      <c r="J16" s="62">
        <v>0.30952380952380953</v>
      </c>
      <c r="K16" s="31"/>
      <c r="L16" s="62">
        <v>0.25264625850340133</v>
      </c>
    </row>
    <row r="17" spans="1:41" s="30" customFormat="1" x14ac:dyDescent="0.2">
      <c r="C17" s="131"/>
      <c r="D17" s="131"/>
      <c r="E17" s="131"/>
      <c r="F17" s="131"/>
      <c r="G17" s="131"/>
      <c r="H17" s="132"/>
      <c r="I17" s="132"/>
      <c r="J17" s="132"/>
      <c r="K17" s="132"/>
      <c r="L17" s="132"/>
      <c r="O17" s="32"/>
      <c r="P17" s="32"/>
    </row>
    <row r="18" spans="1:41" s="30" customFormat="1" x14ac:dyDescent="0.2">
      <c r="B18" s="42"/>
      <c r="F18" s="43"/>
      <c r="G18" s="43"/>
      <c r="H18" s="43"/>
      <c r="I18" s="32"/>
      <c r="J18" s="32"/>
      <c r="K18" s="32"/>
      <c r="L18" s="32"/>
      <c r="M18" s="32"/>
      <c r="O18" s="32"/>
      <c r="P18" s="32"/>
    </row>
    <row r="19" spans="1:41" s="30" customFormat="1" x14ac:dyDescent="0.2">
      <c r="B19" s="42"/>
      <c r="F19" s="43"/>
      <c r="G19" s="43"/>
      <c r="H19" s="43"/>
      <c r="I19" s="32"/>
      <c r="J19" s="32"/>
      <c r="K19" s="32"/>
      <c r="L19" s="43"/>
      <c r="M19" s="32"/>
      <c r="O19" s="32"/>
      <c r="P19" s="32"/>
    </row>
    <row r="20" spans="1:41" s="30" customFormat="1" x14ac:dyDescent="0.2">
      <c r="B20" s="42"/>
      <c r="F20" s="43"/>
      <c r="G20" s="43"/>
      <c r="H20" s="43"/>
      <c r="I20" s="32"/>
      <c r="J20" s="32"/>
      <c r="K20" s="32"/>
      <c r="L20" s="43"/>
      <c r="M20" s="32"/>
      <c r="O20" s="32"/>
      <c r="P20" s="32"/>
    </row>
    <row r="21" spans="1:41" s="30" customFormat="1" x14ac:dyDescent="0.2">
      <c r="B21" s="42"/>
      <c r="E21" s="43"/>
      <c r="F21" s="43"/>
      <c r="G21" s="43"/>
      <c r="H21" s="43"/>
      <c r="I21" s="32"/>
      <c r="J21" s="32"/>
      <c r="K21" s="32"/>
      <c r="L21" s="43"/>
      <c r="M21" s="32"/>
      <c r="O21" s="32"/>
      <c r="P21" s="32"/>
    </row>
    <row r="22" spans="1:41" s="30" customFormat="1" x14ac:dyDescent="0.2">
      <c r="B22" s="42"/>
      <c r="C22" s="32"/>
      <c r="D22" s="43"/>
      <c r="E22" s="43"/>
      <c r="F22" s="43"/>
      <c r="G22" s="43"/>
      <c r="H22" s="43"/>
      <c r="I22" s="32"/>
      <c r="J22" s="32"/>
      <c r="K22" s="32"/>
      <c r="L22" s="43"/>
      <c r="M22" s="32"/>
      <c r="O22" s="32"/>
      <c r="P22" s="32"/>
    </row>
    <row r="23" spans="1:41" s="30" customFormat="1" x14ac:dyDescent="0.2">
      <c r="B23" s="42"/>
      <c r="C23" s="32"/>
      <c r="D23" s="43"/>
      <c r="E23" s="43"/>
      <c r="F23" s="43"/>
      <c r="G23" s="43"/>
      <c r="H23" s="43"/>
      <c r="I23" s="32"/>
      <c r="J23" s="32"/>
      <c r="K23" s="32"/>
      <c r="L23" s="43"/>
      <c r="M23" s="32"/>
      <c r="O23" s="32"/>
      <c r="P23" s="32"/>
    </row>
    <row r="24" spans="1:41" s="30" customFormat="1" x14ac:dyDescent="0.2">
      <c r="B24" s="42"/>
      <c r="C24" s="32"/>
      <c r="D24" s="43"/>
      <c r="E24" s="43"/>
      <c r="F24" s="43"/>
      <c r="G24" s="43"/>
      <c r="H24" s="43"/>
      <c r="I24" s="32"/>
      <c r="J24" s="32"/>
      <c r="K24" s="32"/>
      <c r="L24" s="43"/>
      <c r="M24" s="32"/>
      <c r="O24" s="32"/>
      <c r="P24" s="32"/>
    </row>
    <row r="25" spans="1:41" s="30" customFormat="1" ht="14.25" x14ac:dyDescent="0.2">
      <c r="A25" s="133"/>
      <c r="B25" s="42"/>
      <c r="C25" s="32"/>
      <c r="D25" s="43"/>
      <c r="E25" s="43"/>
      <c r="F25" s="43"/>
      <c r="G25" s="43"/>
      <c r="H25" s="43"/>
      <c r="I25" s="32"/>
      <c r="J25" s="32"/>
      <c r="K25" s="32"/>
      <c r="L25" s="43"/>
      <c r="M25" s="32"/>
      <c r="O25" s="32"/>
      <c r="P25" s="32"/>
    </row>
    <row r="26" spans="1:41" s="30" customFormat="1" ht="14.25" x14ac:dyDescent="0.2">
      <c r="A26" s="133"/>
      <c r="B26" s="42"/>
      <c r="C26" s="32"/>
      <c r="D26" s="43"/>
      <c r="E26" s="43"/>
      <c r="F26" s="43"/>
      <c r="G26" s="43"/>
      <c r="H26" s="43"/>
      <c r="I26" s="32"/>
      <c r="J26" s="32"/>
      <c r="K26" s="32"/>
      <c r="L26" s="43"/>
      <c r="M26" s="32"/>
      <c r="O26" s="32"/>
      <c r="P26" s="32"/>
    </row>
    <row r="27" spans="1:41" s="30" customFormat="1" ht="14.25" x14ac:dyDescent="0.2">
      <c r="A27" s="133"/>
      <c r="B27" s="42"/>
      <c r="C27" s="32"/>
      <c r="D27" s="43"/>
      <c r="E27" s="43"/>
      <c r="F27" s="43"/>
      <c r="G27" s="43"/>
      <c r="H27" s="43"/>
      <c r="I27" s="32"/>
      <c r="J27" s="32"/>
      <c r="K27" s="32"/>
      <c r="L27" s="43"/>
      <c r="M27" s="32"/>
      <c r="O27" s="32"/>
      <c r="P27" s="32"/>
    </row>
    <row r="28" spans="1:41" ht="14.25" x14ac:dyDescent="0.2">
      <c r="A28" s="133"/>
      <c r="Q28" s="30"/>
      <c r="R28" s="30"/>
      <c r="S28" s="30"/>
      <c r="T28" s="30"/>
      <c r="U28" s="30"/>
      <c r="V28" s="30"/>
      <c r="W28" s="30"/>
      <c r="X28" s="30"/>
      <c r="Y28" s="30"/>
      <c r="Z28" s="30"/>
    </row>
    <row r="29" spans="1:41" s="30" customFormat="1" ht="14.25" x14ac:dyDescent="0.2">
      <c r="A29" s="133"/>
      <c r="B29" s="42"/>
      <c r="C29" s="32"/>
      <c r="D29" s="43"/>
      <c r="E29" s="43"/>
      <c r="F29" s="43"/>
      <c r="G29" s="43"/>
      <c r="H29" s="43"/>
      <c r="I29" s="32"/>
      <c r="J29" s="32"/>
      <c r="K29" s="32"/>
      <c r="L29" s="43"/>
      <c r="M29" s="32"/>
      <c r="O29" s="32"/>
      <c r="P29" s="32"/>
    </row>
    <row r="30" spans="1:41" s="30" customFormat="1" ht="14.25" x14ac:dyDescent="0.2">
      <c r="A30" s="133"/>
      <c r="B30" s="42"/>
      <c r="C30" s="32"/>
      <c r="D30" s="43"/>
      <c r="E30" s="43"/>
      <c r="F30" s="43"/>
      <c r="G30" s="43"/>
      <c r="H30" s="43"/>
      <c r="I30" s="32"/>
      <c r="J30" s="32"/>
      <c r="K30" s="32"/>
      <c r="L30" s="43"/>
      <c r="M30" s="32"/>
      <c r="O30" s="32"/>
      <c r="P30" s="32"/>
    </row>
    <row r="31" spans="1:41" s="30" customFormat="1" ht="14.25" x14ac:dyDescent="0.2">
      <c r="A31" s="133"/>
      <c r="B31" s="42"/>
      <c r="C31" s="32"/>
      <c r="D31" s="43"/>
      <c r="E31" s="43"/>
      <c r="F31" s="43"/>
      <c r="G31" s="43"/>
      <c r="H31" s="43"/>
      <c r="I31" s="32"/>
      <c r="J31" s="32"/>
      <c r="K31" s="32"/>
      <c r="L31" s="43"/>
      <c r="M31" s="32"/>
    </row>
    <row r="32" spans="1:41" s="103" customFormat="1" ht="14.25" x14ac:dyDescent="0.2">
      <c r="A32" s="133"/>
      <c r="B32" s="42"/>
      <c r="C32" s="32"/>
      <c r="D32" s="43"/>
      <c r="E32" s="43"/>
      <c r="F32" s="43"/>
      <c r="G32" s="43"/>
      <c r="H32" s="43"/>
      <c r="I32" s="32"/>
      <c r="J32" s="32"/>
      <c r="K32" s="32"/>
      <c r="L32" s="43"/>
      <c r="M32" s="32"/>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row>
    <row r="33" spans="1:41" ht="14.25" x14ac:dyDescent="0.2">
      <c r="A33" s="133"/>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row>
    <row r="34" spans="1:41" ht="14.25" x14ac:dyDescent="0.2">
      <c r="A34" s="133"/>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row>
    <row r="35" spans="1:41" ht="14.25" x14ac:dyDescent="0.2">
      <c r="A35" s="133"/>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row>
    <row r="36" spans="1:41" ht="14.25" x14ac:dyDescent="0.2">
      <c r="A36" s="133"/>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row>
    <row r="37" spans="1:41" ht="14.25" x14ac:dyDescent="0.2">
      <c r="A37" s="133"/>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row>
    <row r="38" spans="1:41" ht="14.25" x14ac:dyDescent="0.2">
      <c r="A38" s="133"/>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row>
    <row r="39" spans="1:41" ht="14.25" x14ac:dyDescent="0.2">
      <c r="A39" s="133"/>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row>
    <row r="40" spans="1:41" ht="14.25" x14ac:dyDescent="0.2">
      <c r="A40" s="133"/>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row>
    <row r="41" spans="1:41" ht="14.25" x14ac:dyDescent="0.2">
      <c r="A41" s="133"/>
      <c r="N41" s="31"/>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row>
    <row r="42" spans="1:41" ht="14.25" x14ac:dyDescent="0.2">
      <c r="A42" s="133"/>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row>
    <row r="43" spans="1:41" ht="14.25" x14ac:dyDescent="0.2">
      <c r="A43" s="133"/>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row>
    <row r="44" spans="1:41" ht="14.25" x14ac:dyDescent="0.2">
      <c r="A44" s="133"/>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row>
    <row r="45" spans="1:41" ht="14.25" x14ac:dyDescent="0.2">
      <c r="A45" s="133"/>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row>
    <row r="46" spans="1:41" ht="14.25" x14ac:dyDescent="0.2">
      <c r="A46" s="133"/>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row>
    <row r="47" spans="1:41" ht="14.25" x14ac:dyDescent="0.2">
      <c r="A47" s="133"/>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row>
    <row r="48" spans="1:41" x14ac:dyDescent="0.2">
      <c r="P48" s="30"/>
      <c r="Q48" s="30"/>
      <c r="R48" s="30"/>
      <c r="S48" s="30"/>
      <c r="T48" s="30"/>
      <c r="U48" s="30"/>
      <c r="V48" s="30"/>
      <c r="W48" s="30"/>
      <c r="X48" s="30"/>
      <c r="Y48" s="30"/>
    </row>
    <row r="49" spans="1:41" x14ac:dyDescent="0.2">
      <c r="P49" s="30"/>
      <c r="Q49" s="30"/>
      <c r="R49" s="30"/>
      <c r="S49" s="30"/>
      <c r="T49" s="30"/>
      <c r="U49" s="30"/>
      <c r="V49" s="30"/>
      <c r="W49" s="30"/>
      <c r="X49" s="30"/>
      <c r="Y49" s="30"/>
    </row>
    <row r="50" spans="1:41" x14ac:dyDescent="0.2">
      <c r="P50" s="30"/>
      <c r="Q50" s="30"/>
      <c r="R50" s="30"/>
      <c r="S50" s="30"/>
      <c r="T50" s="30"/>
      <c r="U50" s="30"/>
      <c r="V50" s="30"/>
      <c r="W50" s="30"/>
      <c r="X50" s="30"/>
      <c r="Y50" s="30"/>
    </row>
    <row r="51" spans="1:41" x14ac:dyDescent="0.2">
      <c r="C51" s="25" t="s">
        <v>842</v>
      </c>
      <c r="P51" s="30"/>
      <c r="Q51" s="30"/>
      <c r="R51" s="30"/>
      <c r="S51" s="30"/>
      <c r="T51" s="30"/>
      <c r="U51" s="30"/>
      <c r="V51" s="30"/>
      <c r="W51" s="30"/>
      <c r="X51" s="30"/>
      <c r="Y51" s="30"/>
    </row>
    <row r="52" spans="1:41" x14ac:dyDescent="0.2">
      <c r="P52" s="30"/>
      <c r="Q52" s="30"/>
      <c r="R52" s="30"/>
      <c r="S52" s="30"/>
      <c r="T52" s="30"/>
      <c r="U52" s="30"/>
      <c r="V52" s="30"/>
      <c r="W52" s="30"/>
      <c r="X52" s="30"/>
      <c r="Y52" s="30"/>
    </row>
    <row r="55" spans="1:41" x14ac:dyDescent="0.2">
      <c r="N55" s="30"/>
    </row>
    <row r="56" spans="1:41" x14ac:dyDescent="0.2">
      <c r="N56" s="30"/>
    </row>
    <row r="57" spans="1:41" x14ac:dyDescent="0.2">
      <c r="N57" s="30"/>
    </row>
    <row r="58" spans="1:41" x14ac:dyDescent="0.2">
      <c r="N58" s="30"/>
    </row>
    <row r="59" spans="1:41" x14ac:dyDescent="0.2">
      <c r="N59" s="30"/>
    </row>
    <row r="60" spans="1:41" x14ac:dyDescent="0.2">
      <c r="N60" s="30"/>
    </row>
    <row r="61" spans="1:41" x14ac:dyDescent="0.2">
      <c r="N61" s="30"/>
    </row>
    <row r="62" spans="1:41" s="42" customFormat="1" x14ac:dyDescent="0.2">
      <c r="A62" s="51"/>
      <c r="C62" s="32"/>
      <c r="D62" s="43"/>
      <c r="E62" s="43"/>
      <c r="F62" s="43"/>
      <c r="G62" s="43"/>
      <c r="H62" s="43"/>
      <c r="I62" s="32"/>
      <c r="J62" s="32"/>
      <c r="K62" s="32"/>
      <c r="L62" s="43"/>
      <c r="M62" s="32"/>
      <c r="N62" s="30"/>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s="42" customFormat="1" x14ac:dyDescent="0.2">
      <c r="A63" s="51"/>
      <c r="C63" s="32"/>
      <c r="D63" s="43"/>
      <c r="E63" s="43"/>
      <c r="F63" s="43"/>
      <c r="G63" s="43"/>
      <c r="H63" s="43"/>
      <c r="I63" s="32"/>
      <c r="J63" s="32"/>
      <c r="K63" s="32"/>
      <c r="L63" s="43"/>
      <c r="M63" s="32"/>
      <c r="N63" s="30"/>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s="42" customFormat="1" x14ac:dyDescent="0.2">
      <c r="A64" s="51"/>
      <c r="C64" s="32"/>
      <c r="D64" s="43"/>
      <c r="E64" s="43"/>
      <c r="F64" s="43"/>
      <c r="G64" s="43"/>
      <c r="H64" s="43"/>
      <c r="I64" s="32"/>
      <c r="J64" s="32"/>
      <c r="K64" s="32"/>
      <c r="L64" s="43"/>
      <c r="M64" s="32"/>
      <c r="N64" s="30"/>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s="42" customFormat="1" x14ac:dyDescent="0.2">
      <c r="A65" s="51"/>
      <c r="C65" s="32"/>
      <c r="D65" s="43"/>
      <c r="E65" s="43"/>
      <c r="F65" s="43"/>
      <c r="G65" s="43"/>
      <c r="H65" s="43"/>
      <c r="I65" s="32"/>
      <c r="J65" s="32"/>
      <c r="K65" s="32"/>
      <c r="L65" s="43"/>
      <c r="M65" s="32"/>
      <c r="N65" s="30"/>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s="42" customFormat="1" x14ac:dyDescent="0.2">
      <c r="A66" s="51"/>
      <c r="C66" s="32"/>
      <c r="D66" s="43"/>
      <c r="E66" s="43"/>
      <c r="F66" s="43"/>
      <c r="G66" s="43"/>
      <c r="H66" s="43"/>
      <c r="I66" s="32"/>
      <c r="J66" s="32"/>
      <c r="K66" s="32"/>
      <c r="L66" s="43"/>
      <c r="M66" s="32"/>
      <c r="N66" s="30"/>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s="42" customFormat="1" x14ac:dyDescent="0.2">
      <c r="A67" s="51"/>
      <c r="C67" s="32"/>
      <c r="D67" s="43"/>
      <c r="E67" s="43"/>
      <c r="F67" s="43"/>
      <c r="G67" s="43"/>
      <c r="H67" s="43"/>
      <c r="I67" s="32"/>
      <c r="J67" s="32"/>
      <c r="K67" s="32"/>
      <c r="L67" s="43"/>
      <c r="M67" s="32"/>
      <c r="N67" s="30"/>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s="42" customFormat="1" x14ac:dyDescent="0.2">
      <c r="A68" s="51"/>
      <c r="C68" s="32"/>
      <c r="D68" s="43"/>
      <c r="E68" s="43"/>
      <c r="F68" s="43"/>
      <c r="G68" s="43"/>
      <c r="H68" s="43"/>
      <c r="I68" s="32"/>
      <c r="J68" s="32"/>
      <c r="K68" s="32"/>
      <c r="L68" s="43"/>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s="42" customFormat="1" x14ac:dyDescent="0.2">
      <c r="A69" s="51"/>
      <c r="C69" s="32"/>
      <c r="D69" s="43"/>
      <c r="E69" s="43"/>
      <c r="F69" s="43"/>
      <c r="G69" s="43"/>
      <c r="H69" s="43"/>
      <c r="I69" s="32"/>
      <c r="J69" s="32"/>
      <c r="K69" s="32"/>
      <c r="L69" s="43"/>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s="42" customFormat="1" x14ac:dyDescent="0.2">
      <c r="A70" s="51"/>
      <c r="C70" s="32"/>
      <c r="D70" s="43"/>
      <c r="E70" s="43"/>
      <c r="F70" s="43"/>
      <c r="G70" s="43"/>
      <c r="H70" s="43"/>
      <c r="I70" s="32"/>
      <c r="J70" s="32"/>
      <c r="K70" s="32"/>
      <c r="L70" s="43"/>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s="42" customFormat="1" x14ac:dyDescent="0.2">
      <c r="A71" s="51"/>
      <c r="C71" s="32"/>
      <c r="D71" s="43"/>
      <c r="E71" s="43"/>
      <c r="F71" s="43"/>
      <c r="G71" s="43"/>
      <c r="H71" s="43"/>
      <c r="I71" s="32"/>
      <c r="J71" s="32"/>
      <c r="K71" s="32"/>
      <c r="L71" s="43"/>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s="42" customFormat="1" x14ac:dyDescent="0.2">
      <c r="A72" s="51"/>
      <c r="C72" s="32"/>
      <c r="D72" s="43"/>
      <c r="E72" s="43"/>
      <c r="F72" s="43"/>
      <c r="G72" s="43"/>
      <c r="H72" s="43"/>
      <c r="I72" s="32"/>
      <c r="J72" s="32"/>
      <c r="K72" s="32"/>
      <c r="L72" s="43"/>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s="42" customFormat="1" x14ac:dyDescent="0.2">
      <c r="A73" s="51"/>
      <c r="C73" s="32"/>
      <c r="D73" s="43"/>
      <c r="E73" s="43"/>
      <c r="F73" s="43"/>
      <c r="G73" s="43"/>
      <c r="H73" s="43"/>
      <c r="I73" s="32"/>
      <c r="J73" s="32"/>
      <c r="K73" s="32"/>
      <c r="L73" s="43"/>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s="42" customFormat="1" x14ac:dyDescent="0.2">
      <c r="A74" s="51"/>
      <c r="C74" s="32"/>
      <c r="D74" s="43"/>
      <c r="E74" s="43"/>
      <c r="F74" s="43"/>
      <c r="G74" s="43"/>
      <c r="H74" s="43"/>
      <c r="I74" s="32"/>
      <c r="J74" s="32"/>
      <c r="K74" s="32"/>
      <c r="L74" s="43"/>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s="42" customFormat="1" x14ac:dyDescent="0.2">
      <c r="A75" s="51"/>
      <c r="C75" s="32"/>
      <c r="D75" s="43"/>
      <c r="E75" s="43"/>
      <c r="F75" s="43"/>
      <c r="G75" s="43"/>
      <c r="H75" s="43"/>
      <c r="I75" s="32"/>
      <c r="J75" s="32"/>
      <c r="K75" s="32"/>
      <c r="L75" s="43"/>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s="42" customFormat="1" x14ac:dyDescent="0.2">
      <c r="A76" s="51"/>
      <c r="C76" s="32"/>
      <c r="D76" s="43"/>
      <c r="E76" s="43"/>
      <c r="F76" s="43"/>
      <c r="G76" s="43"/>
      <c r="H76" s="43"/>
      <c r="I76" s="32"/>
      <c r="J76" s="32"/>
      <c r="K76" s="32"/>
      <c r="L76" s="43"/>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s="42" customFormat="1" x14ac:dyDescent="0.2">
      <c r="A77" s="51"/>
      <c r="C77" s="32"/>
      <c r="D77" s="43"/>
      <c r="E77" s="43"/>
      <c r="F77" s="43"/>
      <c r="G77" s="43"/>
      <c r="H77" s="43"/>
      <c r="I77" s="32"/>
      <c r="J77" s="32"/>
      <c r="K77" s="32"/>
      <c r="L77" s="43"/>
      <c r="M77" s="32"/>
      <c r="N77" s="43"/>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s="42" customFormat="1" x14ac:dyDescent="0.2">
      <c r="A78" s="51"/>
      <c r="C78" s="32"/>
      <c r="D78" s="43"/>
      <c r="E78" s="43"/>
      <c r="F78" s="43"/>
      <c r="G78" s="43"/>
      <c r="H78" s="43"/>
      <c r="I78" s="32"/>
      <c r="J78" s="32"/>
      <c r="K78" s="32"/>
      <c r="L78" s="43"/>
      <c r="M78" s="32"/>
      <c r="N78" s="43"/>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s="42" customFormat="1" x14ac:dyDescent="0.2">
      <c r="A79" s="51"/>
      <c r="C79" s="32"/>
      <c r="D79" s="43"/>
      <c r="E79" s="43"/>
      <c r="F79" s="43"/>
      <c r="G79" s="43"/>
      <c r="H79" s="43"/>
      <c r="I79" s="32"/>
      <c r="J79" s="32"/>
      <c r="K79" s="32"/>
      <c r="L79" s="43"/>
      <c r="M79" s="32"/>
      <c r="N79" s="43"/>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s="42" customFormat="1" x14ac:dyDescent="0.2">
      <c r="A80" s="51"/>
      <c r="C80" s="32"/>
      <c r="D80" s="43"/>
      <c r="E80" s="43"/>
      <c r="F80" s="43"/>
      <c r="G80" s="43"/>
      <c r="H80" s="43"/>
      <c r="I80" s="32"/>
      <c r="J80" s="32"/>
      <c r="K80" s="32"/>
      <c r="L80" s="43"/>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row>
    <row r="81" spans="1:41" s="42" customFormat="1" x14ac:dyDescent="0.2">
      <c r="A81" s="51"/>
      <c r="C81" s="32"/>
      <c r="D81" s="43"/>
      <c r="E81" s="43"/>
      <c r="F81" s="43"/>
      <c r="G81" s="43"/>
      <c r="H81" s="43"/>
      <c r="I81" s="32"/>
      <c r="J81" s="32"/>
      <c r="K81" s="32"/>
      <c r="L81" s="43"/>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s="42" customFormat="1" x14ac:dyDescent="0.2">
      <c r="A82" s="51"/>
      <c r="C82" s="32"/>
      <c r="D82" s="43"/>
      <c r="E82" s="43"/>
      <c r="F82" s="43"/>
      <c r="G82" s="43"/>
      <c r="H82" s="43"/>
      <c r="I82" s="32"/>
      <c r="J82" s="32"/>
      <c r="K82" s="32"/>
      <c r="L82" s="43"/>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s="42" customFormat="1" x14ac:dyDescent="0.2">
      <c r="A83" s="51"/>
      <c r="C83" s="32"/>
      <c r="D83" s="43"/>
      <c r="E83" s="43"/>
      <c r="F83" s="43"/>
      <c r="G83" s="43"/>
      <c r="H83" s="43"/>
      <c r="I83" s="32"/>
      <c r="J83" s="32"/>
      <c r="K83" s="32"/>
      <c r="L83" s="43"/>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s="42" customFormat="1" x14ac:dyDescent="0.2">
      <c r="A84" s="51"/>
      <c r="C84" s="32"/>
      <c r="D84" s="43"/>
      <c r="E84" s="43"/>
      <c r="F84" s="43"/>
      <c r="G84" s="43"/>
      <c r="H84" s="43"/>
      <c r="I84" s="32"/>
      <c r="J84" s="32"/>
      <c r="K84" s="32"/>
      <c r="L84" s="43"/>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s="42" customFormat="1" x14ac:dyDescent="0.2">
      <c r="A85" s="51"/>
      <c r="C85" s="32"/>
      <c r="D85" s="43"/>
      <c r="E85" s="43"/>
      <c r="F85" s="43"/>
      <c r="G85" s="43"/>
      <c r="H85" s="43"/>
      <c r="I85" s="32"/>
      <c r="J85" s="32"/>
      <c r="K85" s="32"/>
      <c r="L85" s="43"/>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s="42" customFormat="1" x14ac:dyDescent="0.2">
      <c r="A86" s="51"/>
      <c r="C86" s="32"/>
      <c r="D86" s="43"/>
      <c r="E86" s="43"/>
      <c r="F86" s="43"/>
      <c r="G86" s="43"/>
      <c r="H86" s="43"/>
      <c r="I86" s="32"/>
      <c r="J86" s="32"/>
      <c r="K86" s="32"/>
      <c r="L86" s="43"/>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s="42" customFormat="1" x14ac:dyDescent="0.2">
      <c r="A87" s="51"/>
      <c r="C87" s="32"/>
      <c r="D87" s="43"/>
      <c r="E87" s="43"/>
      <c r="F87" s="43"/>
      <c r="G87" s="43"/>
      <c r="H87" s="43"/>
      <c r="I87" s="32"/>
      <c r="J87" s="32"/>
      <c r="K87" s="32"/>
      <c r="L87" s="43"/>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s="42" customFormat="1" x14ac:dyDescent="0.2">
      <c r="A88" s="51"/>
      <c r="C88" s="32"/>
      <c r="D88" s="43"/>
      <c r="E88" s="43"/>
      <c r="F88" s="43"/>
      <c r="G88" s="43"/>
      <c r="H88" s="43"/>
      <c r="I88" s="32"/>
      <c r="J88" s="32"/>
      <c r="K88" s="32"/>
      <c r="L88" s="43"/>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s="42" customFormat="1" x14ac:dyDescent="0.2">
      <c r="A89" s="51"/>
      <c r="C89" s="32"/>
      <c r="D89" s="43"/>
      <c r="E89" s="43"/>
      <c r="F89" s="43"/>
      <c r="G89" s="43"/>
      <c r="H89" s="43"/>
      <c r="I89" s="32"/>
      <c r="J89" s="32"/>
      <c r="K89" s="32"/>
      <c r="L89" s="43"/>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s="42" customFormat="1" x14ac:dyDescent="0.2">
      <c r="A90" s="51"/>
      <c r="C90" s="32"/>
      <c r="D90" s="43"/>
      <c r="E90" s="43"/>
      <c r="F90" s="43"/>
      <c r="G90" s="43"/>
      <c r="H90" s="43"/>
      <c r="I90" s="32"/>
      <c r="J90" s="32"/>
      <c r="K90" s="32"/>
      <c r="L90" s="43"/>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s="42" customFormat="1" x14ac:dyDescent="0.2">
      <c r="A91" s="51"/>
      <c r="C91" s="32"/>
      <c r="D91" s="43"/>
      <c r="E91" s="43"/>
      <c r="F91" s="43"/>
      <c r="G91" s="43"/>
      <c r="H91" s="43"/>
      <c r="I91" s="32"/>
      <c r="J91" s="32"/>
      <c r="K91" s="32"/>
      <c r="L91" s="43"/>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s="42" customFormat="1" x14ac:dyDescent="0.2">
      <c r="A92" s="51"/>
      <c r="C92" s="32"/>
      <c r="D92" s="43"/>
      <c r="E92" s="43"/>
      <c r="F92" s="43"/>
      <c r="G92" s="43"/>
      <c r="H92" s="43"/>
      <c r="I92" s="32"/>
      <c r="J92" s="32"/>
      <c r="K92" s="32"/>
      <c r="L92" s="43"/>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s="42" customFormat="1" x14ac:dyDescent="0.2">
      <c r="A93" s="51"/>
      <c r="C93" s="32"/>
      <c r="D93" s="43"/>
      <c r="E93" s="43"/>
      <c r="F93" s="43"/>
      <c r="G93" s="43"/>
      <c r="H93" s="43"/>
      <c r="I93" s="32"/>
      <c r="J93" s="32"/>
      <c r="K93" s="32"/>
      <c r="L93" s="43"/>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s="42" customFormat="1" x14ac:dyDescent="0.2">
      <c r="A94" s="51"/>
      <c r="C94" s="32"/>
      <c r="D94" s="43"/>
      <c r="E94" s="43"/>
      <c r="F94" s="43"/>
      <c r="G94" s="43"/>
      <c r="H94" s="43"/>
      <c r="I94" s="32"/>
      <c r="J94" s="32"/>
      <c r="K94" s="32"/>
      <c r="L94" s="43"/>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s="42" customFormat="1" x14ac:dyDescent="0.2">
      <c r="A95" s="51"/>
      <c r="C95" s="32"/>
      <c r="D95" s="43"/>
      <c r="E95" s="43"/>
      <c r="F95" s="43"/>
      <c r="G95" s="43"/>
      <c r="H95" s="43"/>
      <c r="I95" s="32"/>
      <c r="J95" s="32"/>
      <c r="K95" s="32"/>
      <c r="L95" s="43"/>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s="42" customFormat="1" x14ac:dyDescent="0.2">
      <c r="A96" s="51"/>
      <c r="C96" s="32"/>
      <c r="D96" s="43"/>
      <c r="E96" s="43"/>
      <c r="F96" s="43"/>
      <c r="G96" s="43"/>
      <c r="H96" s="43"/>
      <c r="I96" s="32"/>
      <c r="J96" s="32"/>
      <c r="K96" s="32"/>
      <c r="L96" s="43"/>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s="42" customFormat="1" x14ac:dyDescent="0.2">
      <c r="A97" s="51"/>
      <c r="C97" s="32"/>
      <c r="D97" s="43"/>
      <c r="E97" s="43"/>
      <c r="F97" s="43"/>
      <c r="G97" s="43"/>
      <c r="H97" s="43"/>
      <c r="I97" s="32"/>
      <c r="J97" s="32"/>
      <c r="K97" s="32"/>
      <c r="L97" s="43"/>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s="42" customFormat="1" x14ac:dyDescent="0.2">
      <c r="A98" s="51"/>
      <c r="C98" s="32"/>
      <c r="D98" s="43"/>
      <c r="E98" s="43"/>
      <c r="F98" s="43"/>
      <c r="G98" s="43"/>
      <c r="H98" s="43"/>
      <c r="I98" s="32"/>
      <c r="J98" s="32"/>
      <c r="K98" s="32"/>
      <c r="L98" s="43"/>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s="42" customFormat="1" x14ac:dyDescent="0.2">
      <c r="A99" s="51"/>
      <c r="C99" s="32"/>
      <c r="D99" s="43"/>
      <c r="E99" s="43"/>
      <c r="F99" s="43"/>
      <c r="G99" s="43"/>
      <c r="H99" s="43"/>
      <c r="I99" s="32"/>
      <c r="J99" s="32"/>
      <c r="K99" s="32"/>
      <c r="L99" s="43"/>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s="42" customFormat="1" x14ac:dyDescent="0.2">
      <c r="A100" s="51"/>
      <c r="C100" s="32"/>
      <c r="D100" s="43"/>
      <c r="E100" s="43"/>
      <c r="F100" s="43"/>
      <c r="G100" s="43"/>
      <c r="H100" s="43"/>
      <c r="I100" s="32"/>
      <c r="J100" s="32"/>
      <c r="K100" s="32"/>
      <c r="L100" s="43"/>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s="42" customFormat="1" x14ac:dyDescent="0.2">
      <c r="A101" s="51"/>
      <c r="C101" s="32"/>
      <c r="D101" s="43"/>
      <c r="E101" s="43"/>
      <c r="F101" s="43"/>
      <c r="G101" s="43"/>
      <c r="H101" s="43"/>
      <c r="I101" s="32"/>
      <c r="J101" s="32"/>
      <c r="K101" s="32"/>
      <c r="L101" s="43"/>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s="42" customFormat="1" x14ac:dyDescent="0.2">
      <c r="A102" s="51"/>
      <c r="C102" s="32"/>
      <c r="D102" s="43"/>
      <c r="E102" s="43"/>
      <c r="F102" s="43"/>
      <c r="G102" s="43"/>
      <c r="H102" s="43"/>
      <c r="I102" s="32"/>
      <c r="J102" s="32"/>
      <c r="K102" s="32"/>
      <c r="L102" s="43"/>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s="42" customFormat="1" x14ac:dyDescent="0.2">
      <c r="A103" s="51"/>
      <c r="C103" s="32"/>
      <c r="D103" s="43"/>
      <c r="E103" s="43"/>
      <c r="F103" s="43"/>
      <c r="G103" s="43"/>
      <c r="H103" s="43"/>
      <c r="I103" s="32"/>
      <c r="J103" s="32"/>
      <c r="K103" s="32"/>
      <c r="L103" s="43"/>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s="42" customFormat="1" x14ac:dyDescent="0.2">
      <c r="A104" s="51"/>
      <c r="C104" s="32"/>
      <c r="D104" s="43"/>
      <c r="E104" s="43"/>
      <c r="F104" s="43"/>
      <c r="G104" s="43"/>
      <c r="H104" s="43"/>
      <c r="I104" s="32"/>
      <c r="J104" s="32"/>
      <c r="K104" s="32"/>
      <c r="L104" s="43"/>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s="42" customFormat="1" x14ac:dyDescent="0.2">
      <c r="A105" s="51"/>
      <c r="C105" s="32"/>
      <c r="D105" s="43"/>
      <c r="E105" s="43"/>
      <c r="F105" s="43"/>
      <c r="G105" s="43"/>
      <c r="H105" s="43"/>
      <c r="I105" s="32"/>
      <c r="J105" s="32"/>
      <c r="K105" s="32"/>
      <c r="L105" s="43"/>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s="42" customFormat="1" x14ac:dyDescent="0.2">
      <c r="A106" s="51"/>
      <c r="C106" s="32"/>
      <c r="D106" s="43"/>
      <c r="E106" s="43"/>
      <c r="F106" s="43"/>
      <c r="G106" s="43"/>
      <c r="H106" s="43"/>
      <c r="I106" s="32"/>
      <c r="J106" s="32"/>
      <c r="K106" s="32"/>
      <c r="L106" s="43"/>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s="42" customFormat="1" x14ac:dyDescent="0.2">
      <c r="A107" s="51"/>
      <c r="C107" s="32"/>
      <c r="D107" s="43"/>
      <c r="E107" s="43"/>
      <c r="F107" s="43"/>
      <c r="G107" s="43"/>
      <c r="H107" s="43"/>
      <c r="I107" s="32"/>
      <c r="J107" s="32"/>
      <c r="K107" s="32"/>
      <c r="L107" s="43"/>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s="42" customFormat="1" x14ac:dyDescent="0.2">
      <c r="A108" s="51"/>
      <c r="C108" s="32"/>
      <c r="D108" s="43"/>
      <c r="E108" s="43"/>
      <c r="F108" s="43"/>
      <c r="G108" s="43"/>
      <c r="H108" s="43"/>
      <c r="I108" s="32"/>
      <c r="J108" s="32"/>
      <c r="K108" s="32"/>
      <c r="L108" s="43"/>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sheetData>
  <mergeCells count="1">
    <mergeCell ref="D5:L5"/>
  </mergeCells>
  <conditionalFormatting sqref="U47:Y52 P44:R52">
    <cfRule type="cellIs" dxfId="61" priority="1" operator="equal">
      <formula>0</formula>
    </cfRule>
  </conditionalFormatting>
  <hyperlinks>
    <hyperlink ref="C1" location="TableofContents!A1" display="TableofContents!A1" xr:uid="{6B7F05BB-406E-4C7A-9C66-9532447A571A}"/>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F246C-04D6-4C84-AAC1-72F88F251683}">
  <sheetPr>
    <tabColor rgb="FF92D050"/>
  </sheetPr>
  <dimension ref="A1:AO108"/>
  <sheetViews>
    <sheetView showGridLines="0" zoomScale="70" zoomScaleNormal="70" workbookViewId="0">
      <selection activeCell="O33" sqref="O33"/>
    </sheetView>
  </sheetViews>
  <sheetFormatPr defaultColWidth="8.5703125" defaultRowHeight="12.75" x14ac:dyDescent="0.2"/>
  <cols>
    <col min="1" max="1" width="8.140625" style="51" customWidth="1"/>
    <col min="2" max="2" width="7.85546875" style="42" customWidth="1"/>
    <col min="3" max="3" width="19.42578125" style="32" customWidth="1"/>
    <col min="4" max="4" width="22.5703125" style="43" customWidth="1"/>
    <col min="5" max="5" width="19.5703125" style="43" customWidth="1"/>
    <col min="6" max="6" width="18.85546875" style="43" customWidth="1"/>
    <col min="7" max="8" width="15.5703125" style="43" customWidth="1"/>
    <col min="9" max="11" width="15.5703125" style="32" customWidth="1"/>
    <col min="12" max="12" width="17.5703125" style="43" bestFit="1" customWidth="1"/>
    <col min="13" max="14" width="15.5703125" style="32" customWidth="1"/>
    <col min="15" max="16" width="26.42578125" style="32" customWidth="1"/>
    <col min="17" max="17" width="29.5703125" style="32" customWidth="1"/>
    <col min="18" max="18" width="16.42578125" style="32" customWidth="1"/>
    <col min="19" max="19" width="15.5703125" style="32" customWidth="1"/>
    <col min="20" max="20" width="28" style="32" customWidth="1"/>
    <col min="21" max="21" width="35.5703125" style="32" customWidth="1"/>
    <col min="22" max="22" width="25.42578125" style="32" customWidth="1"/>
    <col min="23" max="23" width="31.5703125" style="32" customWidth="1"/>
    <col min="24" max="24" width="20.42578125" style="32" customWidth="1"/>
    <col min="25" max="25" width="20.5703125" style="32" customWidth="1"/>
    <col min="26" max="26" width="28.5703125" style="32" customWidth="1"/>
    <col min="27" max="27" width="15.5703125" style="32" customWidth="1"/>
    <col min="28" max="28" width="8.5703125" style="32"/>
    <col min="29" max="29" width="32.42578125" style="32" customWidth="1"/>
    <col min="30" max="30" width="20.42578125" style="32" customWidth="1"/>
    <col min="31" max="31" width="26.42578125" style="32" customWidth="1"/>
    <col min="32" max="32" width="30.42578125" style="32" customWidth="1"/>
    <col min="33" max="33" width="32.5703125" style="32" customWidth="1"/>
    <col min="34" max="34" width="33.42578125" style="32" customWidth="1"/>
    <col min="35" max="35" width="35.5703125" style="32" customWidth="1"/>
    <col min="36" max="36" width="8.5703125" style="32"/>
    <col min="37" max="37" width="24.5703125" style="32" customWidth="1"/>
    <col min="38" max="38" width="28.42578125" style="32" customWidth="1"/>
    <col min="39" max="39" width="22" style="32" customWidth="1"/>
    <col min="40" max="40" width="34.5703125" style="32" customWidth="1"/>
    <col min="41" max="42" width="26.42578125" style="32" customWidth="1"/>
    <col min="43" max="43" width="30.42578125" style="32" customWidth="1"/>
    <col min="44" max="44" width="45.5703125" style="32" customWidth="1"/>
    <col min="45" max="16384" width="8.5703125" style="32"/>
  </cols>
  <sheetData>
    <row r="1" spans="1:15" s="29" customFormat="1" ht="20.25" x14ac:dyDescent="0.2">
      <c r="A1" s="45"/>
      <c r="B1" s="26"/>
      <c r="C1" s="29" t="s">
        <v>316</v>
      </c>
      <c r="D1" s="29" t="s">
        <v>317</v>
      </c>
      <c r="E1" s="28"/>
      <c r="F1" s="28"/>
      <c r="G1" s="28"/>
      <c r="H1" s="28"/>
      <c r="L1" s="28"/>
    </row>
    <row r="2" spans="1:15" ht="13.35" customHeight="1" x14ac:dyDescent="0.2">
      <c r="A2" s="30"/>
      <c r="B2" s="30"/>
      <c r="C2" s="30"/>
      <c r="D2" s="30"/>
      <c r="E2" s="30"/>
      <c r="F2" s="30"/>
      <c r="G2" s="30"/>
      <c r="H2" s="30"/>
      <c r="M2" s="30"/>
      <c r="N2" s="30"/>
      <c r="O2" s="30"/>
    </row>
    <row r="3" spans="1:15" s="30" customFormat="1" ht="13.35" customHeight="1" x14ac:dyDescent="0.2">
      <c r="H3" s="32"/>
      <c r="K3" s="32"/>
    </row>
    <row r="4" spans="1:15" s="30" customFormat="1" ht="13.35" customHeight="1" x14ac:dyDescent="0.2"/>
    <row r="5" spans="1:15" s="30" customFormat="1" ht="13.35" customHeight="1" x14ac:dyDescent="0.2">
      <c r="C5" s="89"/>
      <c r="D5" s="89"/>
      <c r="E5" s="89"/>
      <c r="F5" s="89"/>
    </row>
    <row r="6" spans="1:15" s="30" customFormat="1" ht="13.35" customHeight="1" x14ac:dyDescent="0.2">
      <c r="C6" s="36"/>
      <c r="D6" s="36" t="s">
        <v>318</v>
      </c>
      <c r="E6" s="36" t="s">
        <v>319</v>
      </c>
      <c r="F6" s="36" t="s">
        <v>147</v>
      </c>
    </row>
    <row r="7" spans="1:15" s="30" customFormat="1" x14ac:dyDescent="0.2">
      <c r="C7" s="130" t="s">
        <v>308</v>
      </c>
      <c r="D7" s="62">
        <v>0.67741935483870963</v>
      </c>
      <c r="E7" s="62">
        <v>0.90909090909090906</v>
      </c>
      <c r="F7" s="62">
        <v>0.73809523809523814</v>
      </c>
    </row>
    <row r="8" spans="1:15" s="30" customFormat="1" x14ac:dyDescent="0.2">
      <c r="C8" s="130" t="s">
        <v>153</v>
      </c>
      <c r="D8" s="62">
        <v>0.67741935483870963</v>
      </c>
      <c r="E8" s="62">
        <v>0.81818181818181823</v>
      </c>
      <c r="F8" s="62">
        <v>0.7142857142857143</v>
      </c>
    </row>
    <row r="9" spans="1:15" s="30" customFormat="1" x14ac:dyDescent="0.2">
      <c r="C9" s="130" t="s">
        <v>309</v>
      </c>
      <c r="D9" s="62">
        <v>0.58064516129032262</v>
      </c>
      <c r="E9" s="62">
        <v>1</v>
      </c>
      <c r="F9" s="62">
        <v>0.69047619047619047</v>
      </c>
    </row>
    <row r="10" spans="1:15" s="30" customFormat="1" x14ac:dyDescent="0.2">
      <c r="C10" s="130" t="s">
        <v>310</v>
      </c>
      <c r="D10" s="62">
        <v>0.61290322580645162</v>
      </c>
      <c r="E10" s="62">
        <v>0.63636363636363635</v>
      </c>
      <c r="F10" s="62">
        <v>0.61904761904761907</v>
      </c>
    </row>
    <row r="11" spans="1:15" s="30" customFormat="1" x14ac:dyDescent="0.2">
      <c r="C11" s="130" t="s">
        <v>152</v>
      </c>
      <c r="D11" s="62">
        <v>0.64516129032258063</v>
      </c>
      <c r="E11" s="62">
        <v>0.36363636363636365</v>
      </c>
      <c r="F11" s="62">
        <v>0.5714285714285714</v>
      </c>
    </row>
    <row r="12" spans="1:15" s="30" customFormat="1" x14ac:dyDescent="0.2">
      <c r="C12" s="130" t="s">
        <v>311</v>
      </c>
      <c r="D12" s="62">
        <v>0.5161290322580645</v>
      </c>
      <c r="E12" s="62">
        <v>0.36363636363636365</v>
      </c>
      <c r="F12" s="62">
        <v>0.47619047619047616</v>
      </c>
    </row>
    <row r="13" spans="1:15" s="30" customFormat="1" x14ac:dyDescent="0.2">
      <c r="C13" s="130" t="s">
        <v>312</v>
      </c>
      <c r="D13" s="62">
        <v>0.45161290322580644</v>
      </c>
      <c r="E13" s="62">
        <v>0.45454545454545453</v>
      </c>
      <c r="F13" s="62">
        <v>0.45238095238095238</v>
      </c>
    </row>
    <row r="14" spans="1:15" s="30" customFormat="1" x14ac:dyDescent="0.2">
      <c r="C14" s="130" t="s">
        <v>313</v>
      </c>
      <c r="D14" s="62">
        <v>0.45161290322580644</v>
      </c>
      <c r="E14" s="62">
        <v>0.27272727272727271</v>
      </c>
      <c r="F14" s="62">
        <v>0.40476190476190477</v>
      </c>
    </row>
    <row r="15" spans="1:15" s="30" customFormat="1" x14ac:dyDescent="0.2">
      <c r="C15" s="130" t="s">
        <v>314</v>
      </c>
      <c r="D15" s="62">
        <v>0.38709677419354838</v>
      </c>
      <c r="E15" s="62">
        <v>0.27272727272727271</v>
      </c>
      <c r="F15" s="62">
        <v>0.35714285714285715</v>
      </c>
    </row>
    <row r="16" spans="1:15" s="30" customFormat="1" x14ac:dyDescent="0.2">
      <c r="C16" s="130" t="s">
        <v>315</v>
      </c>
      <c r="D16" s="62">
        <v>0.32258064516129031</v>
      </c>
      <c r="E16" s="62">
        <v>0.27272727272727271</v>
      </c>
      <c r="F16" s="62">
        <v>0.30952380952380953</v>
      </c>
    </row>
    <row r="17" spans="1:41" s="30" customFormat="1" x14ac:dyDescent="0.2">
      <c r="C17" s="131"/>
      <c r="D17" s="131"/>
      <c r="E17" s="131"/>
      <c r="F17" s="131"/>
      <c r="O17" s="32"/>
      <c r="P17" s="32"/>
    </row>
    <row r="18" spans="1:41" s="30" customFormat="1" x14ac:dyDescent="0.2">
      <c r="B18" s="42"/>
      <c r="F18" s="43"/>
      <c r="G18" s="43"/>
      <c r="H18" s="43"/>
      <c r="I18" s="32"/>
      <c r="J18" s="32"/>
      <c r="K18" s="32"/>
      <c r="L18" s="32"/>
      <c r="M18" s="32"/>
      <c r="O18" s="32"/>
      <c r="P18" s="32"/>
    </row>
    <row r="19" spans="1:41" s="30" customFormat="1" x14ac:dyDescent="0.2">
      <c r="B19" s="42"/>
      <c r="F19" s="43"/>
      <c r="G19" s="43"/>
      <c r="H19" s="43"/>
      <c r="I19" s="32"/>
      <c r="J19" s="32"/>
      <c r="K19" s="32"/>
      <c r="L19" s="43"/>
      <c r="M19" s="32"/>
      <c r="O19" s="32"/>
      <c r="P19" s="32"/>
    </row>
    <row r="20" spans="1:41" s="30" customFormat="1" x14ac:dyDescent="0.2">
      <c r="B20" s="42"/>
      <c r="F20" s="43"/>
      <c r="G20" s="43"/>
      <c r="H20" s="43"/>
      <c r="I20" s="32"/>
      <c r="J20" s="32"/>
      <c r="K20" s="32"/>
      <c r="L20" s="43"/>
      <c r="M20" s="32"/>
      <c r="O20" s="32"/>
      <c r="P20" s="32"/>
    </row>
    <row r="21" spans="1:41" s="30" customFormat="1" x14ac:dyDescent="0.2">
      <c r="B21" s="42"/>
      <c r="E21" s="43"/>
      <c r="F21" s="43"/>
      <c r="G21" s="43"/>
      <c r="H21" s="43"/>
      <c r="I21" s="32"/>
      <c r="J21" s="32"/>
      <c r="K21" s="32"/>
      <c r="L21" s="43"/>
      <c r="M21" s="32"/>
      <c r="O21" s="32"/>
      <c r="P21" s="32"/>
    </row>
    <row r="22" spans="1:41" s="30" customFormat="1" x14ac:dyDescent="0.2">
      <c r="B22" s="42"/>
      <c r="C22" s="32"/>
      <c r="D22" s="43"/>
      <c r="E22" s="43"/>
      <c r="F22" s="43"/>
      <c r="G22" s="43"/>
      <c r="H22" s="43"/>
      <c r="I22" s="32"/>
      <c r="J22" s="32"/>
      <c r="K22" s="32"/>
      <c r="L22" s="43"/>
      <c r="M22" s="32"/>
      <c r="O22" s="32"/>
      <c r="P22" s="32"/>
    </row>
    <row r="23" spans="1:41" s="30" customFormat="1" x14ac:dyDescent="0.2">
      <c r="B23" s="42"/>
      <c r="C23" s="32"/>
      <c r="D23" s="43"/>
      <c r="E23" s="43"/>
      <c r="F23" s="43"/>
      <c r="G23" s="43"/>
      <c r="H23" s="43"/>
      <c r="I23" s="32"/>
      <c r="J23" s="32"/>
      <c r="K23" s="32"/>
      <c r="L23" s="43"/>
      <c r="M23" s="32"/>
      <c r="O23" s="32"/>
      <c r="P23" s="32"/>
    </row>
    <row r="24" spans="1:41" s="30" customFormat="1" x14ac:dyDescent="0.2">
      <c r="B24" s="42"/>
      <c r="C24" s="32"/>
      <c r="D24" s="43"/>
      <c r="E24" s="43"/>
      <c r="F24" s="43"/>
      <c r="G24" s="43"/>
      <c r="H24" s="43"/>
      <c r="I24" s="32"/>
      <c r="J24" s="32"/>
      <c r="K24" s="32"/>
      <c r="L24" s="43"/>
      <c r="M24" s="32"/>
      <c r="O24" s="32"/>
      <c r="P24" s="32"/>
    </row>
    <row r="25" spans="1:41" s="30" customFormat="1" ht="14.25" x14ac:dyDescent="0.2">
      <c r="A25" s="133"/>
      <c r="B25" s="42"/>
      <c r="C25" s="32"/>
      <c r="D25" s="43"/>
      <c r="E25" s="43"/>
      <c r="F25" s="43"/>
      <c r="G25" s="43"/>
      <c r="H25" s="43"/>
      <c r="I25" s="32"/>
      <c r="J25" s="32"/>
      <c r="K25" s="32"/>
      <c r="L25" s="43"/>
      <c r="M25" s="32"/>
      <c r="O25" s="32"/>
      <c r="P25" s="32"/>
    </row>
    <row r="26" spans="1:41" s="30" customFormat="1" ht="14.25" x14ac:dyDescent="0.2">
      <c r="A26" s="133"/>
      <c r="B26" s="42"/>
      <c r="C26" s="32"/>
      <c r="D26" s="43"/>
      <c r="E26" s="43"/>
      <c r="F26" s="43"/>
      <c r="G26" s="43"/>
      <c r="H26" s="43"/>
      <c r="I26" s="32"/>
      <c r="J26" s="32"/>
      <c r="K26" s="32"/>
      <c r="L26" s="43"/>
      <c r="M26" s="32"/>
      <c r="O26" s="32"/>
      <c r="P26" s="32"/>
    </row>
    <row r="27" spans="1:41" s="30" customFormat="1" ht="14.25" x14ac:dyDescent="0.2">
      <c r="A27" s="133"/>
      <c r="B27" s="42"/>
      <c r="C27" s="32"/>
      <c r="D27" s="43"/>
      <c r="E27" s="43"/>
      <c r="F27" s="43"/>
      <c r="G27" s="43"/>
      <c r="H27" s="43"/>
      <c r="I27" s="32"/>
      <c r="J27" s="32"/>
      <c r="K27" s="32"/>
      <c r="L27" s="43"/>
      <c r="M27" s="32"/>
      <c r="O27" s="32"/>
      <c r="P27" s="32"/>
    </row>
    <row r="28" spans="1:41" ht="14.25" x14ac:dyDescent="0.2">
      <c r="A28" s="133"/>
      <c r="Q28" s="30"/>
      <c r="R28" s="30"/>
      <c r="S28" s="30"/>
      <c r="T28" s="30"/>
      <c r="U28" s="30"/>
      <c r="V28" s="30"/>
      <c r="W28" s="30"/>
      <c r="X28" s="30"/>
      <c r="Y28" s="30"/>
      <c r="Z28" s="30"/>
    </row>
    <row r="29" spans="1:41" s="30" customFormat="1" ht="14.25" x14ac:dyDescent="0.2">
      <c r="A29" s="133"/>
      <c r="B29" s="42"/>
      <c r="C29" s="32"/>
      <c r="D29" s="43"/>
      <c r="E29" s="43"/>
      <c r="F29" s="43"/>
      <c r="G29" s="43"/>
      <c r="H29" s="43"/>
      <c r="I29" s="32"/>
      <c r="J29" s="32"/>
      <c r="K29" s="32"/>
      <c r="L29" s="43"/>
      <c r="M29" s="32"/>
      <c r="O29" s="32"/>
      <c r="P29" s="32"/>
    </row>
    <row r="30" spans="1:41" s="30" customFormat="1" ht="14.25" x14ac:dyDescent="0.2">
      <c r="A30" s="133"/>
      <c r="B30" s="42"/>
      <c r="C30" s="32"/>
      <c r="D30" s="43"/>
      <c r="E30" s="43"/>
      <c r="F30" s="43"/>
      <c r="G30" s="43"/>
      <c r="H30" s="43"/>
      <c r="I30" s="32"/>
      <c r="J30" s="32"/>
      <c r="K30" s="32"/>
      <c r="L30" s="43"/>
      <c r="M30" s="32"/>
      <c r="O30" s="32"/>
      <c r="P30" s="32"/>
    </row>
    <row r="31" spans="1:41" s="30" customFormat="1" ht="14.25" x14ac:dyDescent="0.2">
      <c r="A31" s="133"/>
      <c r="B31" s="42"/>
      <c r="C31" s="32"/>
      <c r="D31" s="43"/>
      <c r="E31" s="43"/>
      <c r="F31" s="43"/>
      <c r="G31" s="43"/>
      <c r="H31" s="43"/>
      <c r="I31" s="32"/>
      <c r="J31" s="32"/>
      <c r="K31" s="32"/>
      <c r="L31" s="43"/>
      <c r="M31" s="32"/>
    </row>
    <row r="32" spans="1:41" s="103" customFormat="1" ht="14.25" x14ac:dyDescent="0.2">
      <c r="A32" s="133"/>
      <c r="B32" s="42"/>
      <c r="C32" s="32"/>
      <c r="D32" s="43"/>
      <c r="E32" s="43"/>
      <c r="F32" s="43"/>
      <c r="G32" s="43"/>
      <c r="H32" s="43"/>
      <c r="I32" s="32"/>
      <c r="J32" s="32"/>
      <c r="K32" s="32"/>
      <c r="L32" s="43"/>
      <c r="M32" s="32"/>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row>
    <row r="33" spans="1:41" ht="14.25" x14ac:dyDescent="0.2">
      <c r="A33" s="133"/>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row>
    <row r="34" spans="1:41" ht="14.25" x14ac:dyDescent="0.2">
      <c r="A34" s="133"/>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row>
    <row r="35" spans="1:41" ht="14.25" x14ac:dyDescent="0.2">
      <c r="A35" s="133"/>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row>
    <row r="36" spans="1:41" ht="14.25" x14ac:dyDescent="0.2">
      <c r="A36" s="133"/>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row>
    <row r="37" spans="1:41" ht="14.25" x14ac:dyDescent="0.2">
      <c r="A37" s="133"/>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row>
    <row r="38" spans="1:41" ht="14.25" x14ac:dyDescent="0.2">
      <c r="A38" s="133"/>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row>
    <row r="39" spans="1:41" ht="14.25" x14ac:dyDescent="0.2">
      <c r="A39" s="133"/>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row>
    <row r="40" spans="1:41" ht="14.25" x14ac:dyDescent="0.2">
      <c r="A40" s="133"/>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row>
    <row r="41" spans="1:41" ht="14.25" x14ac:dyDescent="0.2">
      <c r="A41" s="133"/>
      <c r="N41" s="31"/>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row>
    <row r="42" spans="1:41" ht="14.25" x14ac:dyDescent="0.2">
      <c r="A42" s="133"/>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row>
    <row r="43" spans="1:41" ht="14.25" x14ac:dyDescent="0.2">
      <c r="A43" s="133"/>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row>
    <row r="44" spans="1:41" ht="14.25" x14ac:dyDescent="0.2">
      <c r="A44" s="133"/>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row>
    <row r="45" spans="1:41" ht="14.25" x14ac:dyDescent="0.2">
      <c r="A45" s="133"/>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row>
    <row r="46" spans="1:41" ht="14.25" x14ac:dyDescent="0.2">
      <c r="A46" s="133"/>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row>
    <row r="47" spans="1:41" ht="14.25" x14ac:dyDescent="0.2">
      <c r="A47" s="133"/>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row>
    <row r="48" spans="1:41" x14ac:dyDescent="0.2">
      <c r="P48" s="30"/>
      <c r="Q48" s="30"/>
      <c r="R48" s="30"/>
      <c r="S48" s="30"/>
      <c r="T48" s="30"/>
      <c r="U48" s="30"/>
      <c r="V48" s="30"/>
      <c r="W48" s="30"/>
      <c r="X48" s="30"/>
      <c r="Y48" s="30"/>
    </row>
    <row r="49" spans="1:41" x14ac:dyDescent="0.2">
      <c r="P49" s="30"/>
      <c r="Q49" s="30"/>
      <c r="R49" s="30"/>
      <c r="S49" s="30"/>
      <c r="T49" s="30"/>
      <c r="U49" s="30"/>
      <c r="V49" s="30"/>
      <c r="W49" s="30"/>
      <c r="X49" s="30"/>
      <c r="Y49" s="30"/>
    </row>
    <row r="50" spans="1:41" x14ac:dyDescent="0.2">
      <c r="P50" s="30"/>
      <c r="Q50" s="30"/>
      <c r="R50" s="30"/>
      <c r="S50" s="30"/>
      <c r="T50" s="30"/>
      <c r="U50" s="30"/>
      <c r="V50" s="30"/>
      <c r="W50" s="30"/>
      <c r="X50" s="30"/>
      <c r="Y50" s="30"/>
    </row>
    <row r="51" spans="1:41" x14ac:dyDescent="0.2">
      <c r="P51" s="30"/>
      <c r="Q51" s="30"/>
      <c r="R51" s="30"/>
      <c r="S51" s="30"/>
      <c r="T51" s="30"/>
      <c r="U51" s="30"/>
      <c r="V51" s="30"/>
      <c r="W51" s="30"/>
      <c r="X51" s="30"/>
      <c r="Y51" s="30"/>
    </row>
    <row r="52" spans="1:41" x14ac:dyDescent="0.2">
      <c r="C52" s="25" t="s">
        <v>842</v>
      </c>
      <c r="P52" s="30"/>
      <c r="Q52" s="30"/>
      <c r="R52" s="30"/>
      <c r="S52" s="30"/>
      <c r="T52" s="30"/>
      <c r="U52" s="30"/>
      <c r="V52" s="30"/>
      <c r="W52" s="30"/>
      <c r="X52" s="30"/>
      <c r="Y52" s="30"/>
    </row>
    <row r="55" spans="1:41" x14ac:dyDescent="0.2">
      <c r="N55" s="30"/>
    </row>
    <row r="56" spans="1:41" x14ac:dyDescent="0.2">
      <c r="N56" s="30"/>
    </row>
    <row r="57" spans="1:41" x14ac:dyDescent="0.2">
      <c r="N57" s="30"/>
    </row>
    <row r="58" spans="1:41" x14ac:dyDescent="0.2">
      <c r="N58" s="30"/>
    </row>
    <row r="59" spans="1:41" x14ac:dyDescent="0.2">
      <c r="N59" s="30"/>
    </row>
    <row r="60" spans="1:41" x14ac:dyDescent="0.2">
      <c r="N60" s="30"/>
    </row>
    <row r="61" spans="1:41" x14ac:dyDescent="0.2">
      <c r="N61" s="30"/>
    </row>
    <row r="62" spans="1:41" s="42" customFormat="1" x14ac:dyDescent="0.2">
      <c r="A62" s="51"/>
      <c r="C62" s="32"/>
      <c r="D62" s="43"/>
      <c r="E62" s="43"/>
      <c r="F62" s="43"/>
      <c r="G62" s="43"/>
      <c r="H62" s="43"/>
      <c r="I62" s="32"/>
      <c r="J62" s="32"/>
      <c r="K62" s="32"/>
      <c r="L62" s="43"/>
      <c r="M62" s="32"/>
      <c r="N62" s="30"/>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s="42" customFormat="1" x14ac:dyDescent="0.2">
      <c r="A63" s="51"/>
      <c r="C63" s="32"/>
      <c r="D63" s="43"/>
      <c r="E63" s="43"/>
      <c r="F63" s="43"/>
      <c r="G63" s="43"/>
      <c r="H63" s="43"/>
      <c r="I63" s="32"/>
      <c r="J63" s="32"/>
      <c r="K63" s="32"/>
      <c r="L63" s="43"/>
      <c r="M63" s="32"/>
      <c r="N63" s="30"/>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s="42" customFormat="1" x14ac:dyDescent="0.2">
      <c r="A64" s="51"/>
      <c r="C64" s="32"/>
      <c r="D64" s="43"/>
      <c r="E64" s="43"/>
      <c r="F64" s="43"/>
      <c r="G64" s="43"/>
      <c r="H64" s="43"/>
      <c r="I64" s="32"/>
      <c r="J64" s="32"/>
      <c r="K64" s="32"/>
      <c r="L64" s="43"/>
      <c r="M64" s="32"/>
      <c r="N64" s="30"/>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s="42" customFormat="1" x14ac:dyDescent="0.2">
      <c r="A65" s="51"/>
      <c r="C65" s="32"/>
      <c r="D65" s="43"/>
      <c r="E65" s="43"/>
      <c r="F65" s="43"/>
      <c r="G65" s="43"/>
      <c r="H65" s="43"/>
      <c r="I65" s="32"/>
      <c r="J65" s="32"/>
      <c r="K65" s="32"/>
      <c r="L65" s="43"/>
      <c r="M65" s="32"/>
      <c r="N65" s="30"/>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s="42" customFormat="1" x14ac:dyDescent="0.2">
      <c r="A66" s="51"/>
      <c r="C66" s="32"/>
      <c r="D66" s="43"/>
      <c r="E66" s="43"/>
      <c r="F66" s="43"/>
      <c r="G66" s="43"/>
      <c r="H66" s="43"/>
      <c r="I66" s="32"/>
      <c r="J66" s="32"/>
      <c r="K66" s="32"/>
      <c r="L66" s="43"/>
      <c r="M66" s="32"/>
      <c r="N66" s="30"/>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s="42" customFormat="1" x14ac:dyDescent="0.2">
      <c r="A67" s="51"/>
      <c r="C67" s="32"/>
      <c r="D67" s="43"/>
      <c r="E67" s="43"/>
      <c r="F67" s="43"/>
      <c r="G67" s="43"/>
      <c r="H67" s="43"/>
      <c r="I67" s="32"/>
      <c r="J67" s="32"/>
      <c r="K67" s="32"/>
      <c r="L67" s="43"/>
      <c r="M67" s="32"/>
      <c r="N67" s="30"/>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s="42" customFormat="1" x14ac:dyDescent="0.2">
      <c r="A68" s="51"/>
      <c r="C68" s="32"/>
      <c r="D68" s="43"/>
      <c r="E68" s="43"/>
      <c r="F68" s="43"/>
      <c r="G68" s="43"/>
      <c r="H68" s="43"/>
      <c r="I68" s="32"/>
      <c r="J68" s="32"/>
      <c r="K68" s="32"/>
      <c r="L68" s="43"/>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s="42" customFormat="1" x14ac:dyDescent="0.2">
      <c r="A69" s="51"/>
      <c r="C69" s="32"/>
      <c r="D69" s="43"/>
      <c r="E69" s="43"/>
      <c r="F69" s="43"/>
      <c r="G69" s="43"/>
      <c r="H69" s="43"/>
      <c r="I69" s="32"/>
      <c r="J69" s="32"/>
      <c r="K69" s="32"/>
      <c r="L69" s="43"/>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s="42" customFormat="1" x14ac:dyDescent="0.2">
      <c r="A70" s="51"/>
      <c r="C70" s="32"/>
      <c r="D70" s="43"/>
      <c r="E70" s="43"/>
      <c r="F70" s="43"/>
      <c r="G70" s="43"/>
      <c r="H70" s="43"/>
      <c r="I70" s="32"/>
      <c r="J70" s="32"/>
      <c r="K70" s="32"/>
      <c r="L70" s="43"/>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s="42" customFormat="1" x14ac:dyDescent="0.2">
      <c r="A71" s="51"/>
      <c r="C71" s="32"/>
      <c r="D71" s="43"/>
      <c r="E71" s="43"/>
      <c r="F71" s="43"/>
      <c r="G71" s="43"/>
      <c r="H71" s="43"/>
      <c r="I71" s="32"/>
      <c r="J71" s="32"/>
      <c r="K71" s="32"/>
      <c r="L71" s="43"/>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s="42" customFormat="1" x14ac:dyDescent="0.2">
      <c r="A72" s="51"/>
      <c r="C72" s="32"/>
      <c r="D72" s="43"/>
      <c r="E72" s="43"/>
      <c r="F72" s="43"/>
      <c r="G72" s="43"/>
      <c r="H72" s="43"/>
      <c r="I72" s="32"/>
      <c r="J72" s="32"/>
      <c r="K72" s="32"/>
      <c r="L72" s="43"/>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s="42" customFormat="1" x14ac:dyDescent="0.2">
      <c r="A73" s="51"/>
      <c r="C73" s="32"/>
      <c r="D73" s="43"/>
      <c r="E73" s="43"/>
      <c r="F73" s="43"/>
      <c r="G73" s="43"/>
      <c r="H73" s="43"/>
      <c r="I73" s="32"/>
      <c r="J73" s="32"/>
      <c r="K73" s="32"/>
      <c r="L73" s="43"/>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s="42" customFormat="1" x14ac:dyDescent="0.2">
      <c r="A74" s="51"/>
      <c r="C74" s="32"/>
      <c r="D74" s="43"/>
      <c r="E74" s="43"/>
      <c r="F74" s="43"/>
      <c r="G74" s="43"/>
      <c r="H74" s="43"/>
      <c r="I74" s="32"/>
      <c r="J74" s="32"/>
      <c r="K74" s="32"/>
      <c r="L74" s="43"/>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s="42" customFormat="1" x14ac:dyDescent="0.2">
      <c r="A75" s="51"/>
      <c r="C75" s="32"/>
      <c r="D75" s="43"/>
      <c r="E75" s="43"/>
      <c r="F75" s="43"/>
      <c r="G75" s="43"/>
      <c r="H75" s="43"/>
      <c r="I75" s="32"/>
      <c r="J75" s="32"/>
      <c r="K75" s="32"/>
      <c r="L75" s="43"/>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s="42" customFormat="1" x14ac:dyDescent="0.2">
      <c r="A76" s="51"/>
      <c r="C76" s="32"/>
      <c r="D76" s="43"/>
      <c r="E76" s="43"/>
      <c r="F76" s="43"/>
      <c r="G76" s="43"/>
      <c r="H76" s="43"/>
      <c r="I76" s="32"/>
      <c r="J76" s="32"/>
      <c r="K76" s="32"/>
      <c r="L76" s="43"/>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s="42" customFormat="1" x14ac:dyDescent="0.2">
      <c r="A77" s="51"/>
      <c r="C77" s="32"/>
      <c r="D77" s="43"/>
      <c r="E77" s="43"/>
      <c r="F77" s="43"/>
      <c r="G77" s="43"/>
      <c r="H77" s="43"/>
      <c r="I77" s="32"/>
      <c r="J77" s="32"/>
      <c r="K77" s="32"/>
      <c r="L77" s="43"/>
      <c r="M77" s="32"/>
      <c r="N77" s="43"/>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s="42" customFormat="1" x14ac:dyDescent="0.2">
      <c r="A78" s="51"/>
      <c r="C78" s="32"/>
      <c r="D78" s="43"/>
      <c r="E78" s="43"/>
      <c r="F78" s="43"/>
      <c r="G78" s="43"/>
      <c r="H78" s="43"/>
      <c r="I78" s="32"/>
      <c r="J78" s="32"/>
      <c r="K78" s="32"/>
      <c r="L78" s="43"/>
      <c r="M78" s="32"/>
      <c r="N78" s="43"/>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s="42" customFormat="1" x14ac:dyDescent="0.2">
      <c r="A79" s="51"/>
      <c r="C79" s="32"/>
      <c r="D79" s="43"/>
      <c r="E79" s="43"/>
      <c r="F79" s="43"/>
      <c r="G79" s="43"/>
      <c r="H79" s="43"/>
      <c r="I79" s="32"/>
      <c r="J79" s="32"/>
      <c r="K79" s="32"/>
      <c r="L79" s="43"/>
      <c r="M79" s="32"/>
      <c r="N79" s="43"/>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s="42" customFormat="1" x14ac:dyDescent="0.2">
      <c r="A80" s="51"/>
      <c r="C80" s="32"/>
      <c r="D80" s="43"/>
      <c r="E80" s="43"/>
      <c r="F80" s="43"/>
      <c r="G80" s="43"/>
      <c r="H80" s="43"/>
      <c r="I80" s="32"/>
      <c r="J80" s="32"/>
      <c r="K80" s="32"/>
      <c r="L80" s="43"/>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row>
    <row r="81" spans="1:41" s="42" customFormat="1" x14ac:dyDescent="0.2">
      <c r="A81" s="51"/>
      <c r="C81" s="32"/>
      <c r="D81" s="43"/>
      <c r="E81" s="43"/>
      <c r="F81" s="43"/>
      <c r="G81" s="43"/>
      <c r="H81" s="43"/>
      <c r="I81" s="32"/>
      <c r="J81" s="32"/>
      <c r="K81" s="32"/>
      <c r="L81" s="43"/>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s="42" customFormat="1" x14ac:dyDescent="0.2">
      <c r="A82" s="51"/>
      <c r="C82" s="32"/>
      <c r="D82" s="43"/>
      <c r="E82" s="43"/>
      <c r="F82" s="43"/>
      <c r="G82" s="43"/>
      <c r="H82" s="43"/>
      <c r="I82" s="32"/>
      <c r="J82" s="32"/>
      <c r="K82" s="32"/>
      <c r="L82" s="43"/>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s="42" customFormat="1" x14ac:dyDescent="0.2">
      <c r="A83" s="51"/>
      <c r="C83" s="32"/>
      <c r="D83" s="43"/>
      <c r="E83" s="43"/>
      <c r="F83" s="43"/>
      <c r="G83" s="43"/>
      <c r="H83" s="43"/>
      <c r="I83" s="32"/>
      <c r="J83" s="32"/>
      <c r="K83" s="32"/>
      <c r="L83" s="43"/>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s="42" customFormat="1" x14ac:dyDescent="0.2">
      <c r="A84" s="51"/>
      <c r="C84" s="32"/>
      <c r="D84" s="43"/>
      <c r="E84" s="43"/>
      <c r="F84" s="43"/>
      <c r="G84" s="43"/>
      <c r="H84" s="43"/>
      <c r="I84" s="32"/>
      <c r="J84" s="32"/>
      <c r="K84" s="32"/>
      <c r="L84" s="43"/>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s="42" customFormat="1" x14ac:dyDescent="0.2">
      <c r="A85" s="51"/>
      <c r="C85" s="32"/>
      <c r="D85" s="43"/>
      <c r="E85" s="43"/>
      <c r="F85" s="43"/>
      <c r="G85" s="43"/>
      <c r="H85" s="43"/>
      <c r="I85" s="32"/>
      <c r="J85" s="32"/>
      <c r="K85" s="32"/>
      <c r="L85" s="43"/>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s="42" customFormat="1" x14ac:dyDescent="0.2">
      <c r="A86" s="51"/>
      <c r="C86" s="32"/>
      <c r="D86" s="43"/>
      <c r="E86" s="43"/>
      <c r="F86" s="43"/>
      <c r="G86" s="43"/>
      <c r="H86" s="43"/>
      <c r="I86" s="32"/>
      <c r="J86" s="32"/>
      <c r="K86" s="32"/>
      <c r="L86" s="43"/>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s="42" customFormat="1" x14ac:dyDescent="0.2">
      <c r="A87" s="51"/>
      <c r="C87" s="32"/>
      <c r="D87" s="43"/>
      <c r="E87" s="43"/>
      <c r="F87" s="43"/>
      <c r="G87" s="43"/>
      <c r="H87" s="43"/>
      <c r="I87" s="32"/>
      <c r="J87" s="32"/>
      <c r="K87" s="32"/>
      <c r="L87" s="43"/>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s="42" customFormat="1" x14ac:dyDescent="0.2">
      <c r="A88" s="51"/>
      <c r="C88" s="32"/>
      <c r="D88" s="43"/>
      <c r="E88" s="43"/>
      <c r="F88" s="43"/>
      <c r="G88" s="43"/>
      <c r="H88" s="43"/>
      <c r="I88" s="32"/>
      <c r="J88" s="32"/>
      <c r="K88" s="32"/>
      <c r="L88" s="43"/>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s="42" customFormat="1" x14ac:dyDescent="0.2">
      <c r="A89" s="51"/>
      <c r="C89" s="32"/>
      <c r="D89" s="43"/>
      <c r="E89" s="43"/>
      <c r="F89" s="43"/>
      <c r="G89" s="43"/>
      <c r="H89" s="43"/>
      <c r="I89" s="32"/>
      <c r="J89" s="32"/>
      <c r="K89" s="32"/>
      <c r="L89" s="43"/>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s="42" customFormat="1" x14ac:dyDescent="0.2">
      <c r="A90" s="51"/>
      <c r="C90" s="32"/>
      <c r="D90" s="43"/>
      <c r="E90" s="43"/>
      <c r="F90" s="43"/>
      <c r="G90" s="43"/>
      <c r="H90" s="43"/>
      <c r="I90" s="32"/>
      <c r="J90" s="32"/>
      <c r="K90" s="32"/>
      <c r="L90" s="43"/>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s="42" customFormat="1" x14ac:dyDescent="0.2">
      <c r="A91" s="51"/>
      <c r="C91" s="32"/>
      <c r="D91" s="43"/>
      <c r="E91" s="43"/>
      <c r="F91" s="43"/>
      <c r="G91" s="43"/>
      <c r="H91" s="43"/>
      <c r="I91" s="32"/>
      <c r="J91" s="32"/>
      <c r="K91" s="32"/>
      <c r="L91" s="43"/>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s="42" customFormat="1" x14ac:dyDescent="0.2">
      <c r="A92" s="51"/>
      <c r="C92" s="32"/>
      <c r="D92" s="43"/>
      <c r="E92" s="43"/>
      <c r="F92" s="43"/>
      <c r="G92" s="43"/>
      <c r="H92" s="43"/>
      <c r="I92" s="32"/>
      <c r="J92" s="32"/>
      <c r="K92" s="32"/>
      <c r="L92" s="43"/>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s="42" customFormat="1" x14ac:dyDescent="0.2">
      <c r="A93" s="51"/>
      <c r="C93" s="32"/>
      <c r="D93" s="43"/>
      <c r="E93" s="43"/>
      <c r="F93" s="43"/>
      <c r="G93" s="43"/>
      <c r="H93" s="43"/>
      <c r="I93" s="32"/>
      <c r="J93" s="32"/>
      <c r="K93" s="32"/>
      <c r="L93" s="43"/>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s="42" customFormat="1" x14ac:dyDescent="0.2">
      <c r="A94" s="51"/>
      <c r="C94" s="32"/>
      <c r="D94" s="43"/>
      <c r="E94" s="43"/>
      <c r="F94" s="43"/>
      <c r="G94" s="43"/>
      <c r="H94" s="43"/>
      <c r="I94" s="32"/>
      <c r="J94" s="32"/>
      <c r="K94" s="32"/>
      <c r="L94" s="43"/>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s="42" customFormat="1" x14ac:dyDescent="0.2">
      <c r="A95" s="51"/>
      <c r="C95" s="32"/>
      <c r="D95" s="43"/>
      <c r="E95" s="43"/>
      <c r="F95" s="43"/>
      <c r="G95" s="43"/>
      <c r="H95" s="43"/>
      <c r="I95" s="32"/>
      <c r="J95" s="32"/>
      <c r="K95" s="32"/>
      <c r="L95" s="43"/>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s="42" customFormat="1" x14ac:dyDescent="0.2">
      <c r="A96" s="51"/>
      <c r="C96" s="32"/>
      <c r="D96" s="43"/>
      <c r="E96" s="43"/>
      <c r="F96" s="43"/>
      <c r="G96" s="43"/>
      <c r="H96" s="43"/>
      <c r="I96" s="32"/>
      <c r="J96" s="32"/>
      <c r="K96" s="32"/>
      <c r="L96" s="43"/>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s="42" customFormat="1" x14ac:dyDescent="0.2">
      <c r="A97" s="51"/>
      <c r="C97" s="32"/>
      <c r="D97" s="43"/>
      <c r="E97" s="43"/>
      <c r="F97" s="43"/>
      <c r="G97" s="43"/>
      <c r="H97" s="43"/>
      <c r="I97" s="32"/>
      <c r="J97" s="32"/>
      <c r="K97" s="32"/>
      <c r="L97" s="43"/>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s="42" customFormat="1" x14ac:dyDescent="0.2">
      <c r="A98" s="51"/>
      <c r="C98" s="32"/>
      <c r="D98" s="43"/>
      <c r="E98" s="43"/>
      <c r="F98" s="43"/>
      <c r="G98" s="43"/>
      <c r="H98" s="43"/>
      <c r="I98" s="32"/>
      <c r="J98" s="32"/>
      <c r="K98" s="32"/>
      <c r="L98" s="43"/>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s="42" customFormat="1" x14ac:dyDescent="0.2">
      <c r="A99" s="51"/>
      <c r="C99" s="32"/>
      <c r="D99" s="43"/>
      <c r="E99" s="43"/>
      <c r="F99" s="43"/>
      <c r="G99" s="43"/>
      <c r="H99" s="43"/>
      <c r="I99" s="32"/>
      <c r="J99" s="32"/>
      <c r="K99" s="32"/>
      <c r="L99" s="43"/>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s="42" customFormat="1" x14ac:dyDescent="0.2">
      <c r="A100" s="51"/>
      <c r="C100" s="32"/>
      <c r="D100" s="43"/>
      <c r="E100" s="43"/>
      <c r="F100" s="43"/>
      <c r="G100" s="43"/>
      <c r="H100" s="43"/>
      <c r="I100" s="32"/>
      <c r="J100" s="32"/>
      <c r="K100" s="32"/>
      <c r="L100" s="43"/>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s="42" customFormat="1" x14ac:dyDescent="0.2">
      <c r="A101" s="51"/>
      <c r="C101" s="32"/>
      <c r="D101" s="43"/>
      <c r="E101" s="43"/>
      <c r="F101" s="43"/>
      <c r="G101" s="43"/>
      <c r="H101" s="43"/>
      <c r="I101" s="32"/>
      <c r="J101" s="32"/>
      <c r="K101" s="32"/>
      <c r="L101" s="43"/>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s="42" customFormat="1" x14ac:dyDescent="0.2">
      <c r="A102" s="51"/>
      <c r="C102" s="32"/>
      <c r="D102" s="43"/>
      <c r="E102" s="43"/>
      <c r="F102" s="43"/>
      <c r="G102" s="43"/>
      <c r="H102" s="43"/>
      <c r="I102" s="32"/>
      <c r="J102" s="32"/>
      <c r="K102" s="32"/>
      <c r="L102" s="43"/>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s="42" customFormat="1" x14ac:dyDescent="0.2">
      <c r="A103" s="51"/>
      <c r="C103" s="32"/>
      <c r="D103" s="43"/>
      <c r="E103" s="43"/>
      <c r="F103" s="43"/>
      <c r="G103" s="43"/>
      <c r="H103" s="43"/>
      <c r="I103" s="32"/>
      <c r="J103" s="32"/>
      <c r="K103" s="32"/>
      <c r="L103" s="43"/>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s="42" customFormat="1" x14ac:dyDescent="0.2">
      <c r="A104" s="51"/>
      <c r="C104" s="32"/>
      <c r="D104" s="43"/>
      <c r="E104" s="43"/>
      <c r="F104" s="43"/>
      <c r="G104" s="43"/>
      <c r="H104" s="43"/>
      <c r="I104" s="32"/>
      <c r="J104" s="32"/>
      <c r="K104" s="32"/>
      <c r="L104" s="43"/>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s="42" customFormat="1" x14ac:dyDescent="0.2">
      <c r="A105" s="51"/>
      <c r="C105" s="32"/>
      <c r="D105" s="43"/>
      <c r="E105" s="43"/>
      <c r="F105" s="43"/>
      <c r="G105" s="43"/>
      <c r="H105" s="43"/>
      <c r="I105" s="32"/>
      <c r="J105" s="32"/>
      <c r="K105" s="32"/>
      <c r="L105" s="43"/>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s="42" customFormat="1" x14ac:dyDescent="0.2">
      <c r="A106" s="51"/>
      <c r="C106" s="32"/>
      <c r="D106" s="43"/>
      <c r="E106" s="43"/>
      <c r="F106" s="43"/>
      <c r="G106" s="43"/>
      <c r="H106" s="43"/>
      <c r="I106" s="32"/>
      <c r="J106" s="32"/>
      <c r="K106" s="32"/>
      <c r="L106" s="43"/>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s="42" customFormat="1" x14ac:dyDescent="0.2">
      <c r="A107" s="51"/>
      <c r="C107" s="32"/>
      <c r="D107" s="43"/>
      <c r="E107" s="43"/>
      <c r="F107" s="43"/>
      <c r="G107" s="43"/>
      <c r="H107" s="43"/>
      <c r="I107" s="32"/>
      <c r="J107" s="32"/>
      <c r="K107" s="32"/>
      <c r="L107" s="43"/>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s="42" customFormat="1" x14ac:dyDescent="0.2">
      <c r="A108" s="51"/>
      <c r="C108" s="32"/>
      <c r="D108" s="43"/>
      <c r="E108" s="43"/>
      <c r="F108" s="43"/>
      <c r="G108" s="43"/>
      <c r="H108" s="43"/>
      <c r="I108" s="32"/>
      <c r="J108" s="32"/>
      <c r="K108" s="32"/>
      <c r="L108" s="43"/>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sheetData>
  <conditionalFormatting sqref="U47:Y52 P44:R52">
    <cfRule type="cellIs" dxfId="60" priority="1" operator="equal">
      <formula>0</formula>
    </cfRule>
  </conditionalFormatting>
  <hyperlinks>
    <hyperlink ref="C1" location="TableofContents!A1" display="TableofContents!A1" xr:uid="{C7082C85-FADE-41F4-A020-7AF0473FB734}"/>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679C-9CA2-45C2-8992-5781FF40F7C4}">
  <sheetPr>
    <tabColor rgb="FF92D050"/>
  </sheetPr>
  <dimension ref="A1:AN52"/>
  <sheetViews>
    <sheetView showGridLines="0" zoomScale="70" zoomScaleNormal="70" workbookViewId="0">
      <selection activeCell="P17" sqref="P17"/>
    </sheetView>
  </sheetViews>
  <sheetFormatPr defaultColWidth="8.5703125" defaultRowHeight="12.75" x14ac:dyDescent="0.2"/>
  <cols>
    <col min="1" max="1" width="7.85546875" style="51" customWidth="1"/>
    <col min="2" max="2" width="8.85546875" style="42" customWidth="1"/>
    <col min="3" max="3" width="21.42578125" style="32" customWidth="1"/>
    <col min="4" max="8" width="15.5703125" style="43" customWidth="1"/>
    <col min="9" max="10" width="15.5703125" style="32" customWidth="1"/>
    <col min="11" max="11" width="15.5703125" style="43" customWidth="1"/>
    <col min="12" max="14" width="15.5703125" style="32" customWidth="1"/>
    <col min="15" max="15" width="26.42578125" style="32" customWidth="1"/>
    <col min="16" max="16" width="29.5703125" style="32" customWidth="1"/>
    <col min="17" max="17" width="16.42578125" style="32" customWidth="1"/>
    <col min="18" max="18" width="15.5703125" style="32" customWidth="1"/>
    <col min="19" max="19" width="28" style="32" customWidth="1"/>
    <col min="20" max="20" width="35.5703125" style="32" customWidth="1"/>
    <col min="21" max="21" width="25.42578125" style="32" customWidth="1"/>
    <col min="22" max="22" width="31.5703125" style="32" customWidth="1"/>
    <col min="23" max="23" width="20.42578125" style="32" customWidth="1"/>
    <col min="24" max="24" width="20.5703125" style="32" customWidth="1"/>
    <col min="25" max="25" width="28.5703125" style="32" customWidth="1"/>
    <col min="26" max="26" width="15.5703125" style="32" customWidth="1"/>
    <col min="27" max="27" width="8.5703125" style="32"/>
    <col min="28" max="28" width="32.42578125" style="32" customWidth="1"/>
    <col min="29" max="29" width="20.42578125" style="32" customWidth="1"/>
    <col min="30" max="30" width="26.42578125" style="32" customWidth="1"/>
    <col min="31" max="31" width="30.42578125" style="32" customWidth="1"/>
    <col min="32" max="32" width="32.5703125" style="32" customWidth="1"/>
    <col min="33" max="33" width="33.42578125" style="32" customWidth="1"/>
    <col min="34" max="34" width="35.5703125" style="32" customWidth="1"/>
    <col min="35" max="35" width="8.5703125" style="32"/>
    <col min="36" max="36" width="24.5703125" style="32" customWidth="1"/>
    <col min="37" max="37" width="28.42578125" style="32" customWidth="1"/>
    <col min="38" max="38" width="22" style="32" customWidth="1"/>
    <col min="39" max="39" width="34.5703125" style="32" customWidth="1"/>
    <col min="40" max="41" width="26.42578125" style="32" customWidth="1"/>
    <col min="42" max="42" width="30.42578125" style="32" customWidth="1"/>
    <col min="43" max="43" width="45.5703125" style="32" customWidth="1"/>
    <col min="44" max="16384" width="8.5703125" style="32"/>
  </cols>
  <sheetData>
    <row r="1" spans="1:14" s="29" customFormat="1" ht="20.25" x14ac:dyDescent="0.2">
      <c r="A1" s="45"/>
      <c r="B1" s="26"/>
      <c r="C1" s="29" t="s">
        <v>320</v>
      </c>
      <c r="D1" s="29" t="s">
        <v>321</v>
      </c>
      <c r="E1" s="28"/>
      <c r="F1" s="28"/>
      <c r="G1" s="28"/>
      <c r="H1" s="28"/>
      <c r="K1" s="28"/>
    </row>
    <row r="2" spans="1:14" s="30" customFormat="1" ht="13.35" customHeight="1" x14ac:dyDescent="0.2">
      <c r="K2" s="31"/>
    </row>
    <row r="3" spans="1:14" s="30" customFormat="1" ht="13.35" customHeight="1" x14ac:dyDescent="0.2">
      <c r="D3" s="31"/>
      <c r="E3" s="31"/>
      <c r="F3" s="31"/>
      <c r="G3" s="31"/>
      <c r="H3" s="31"/>
      <c r="K3" s="32"/>
      <c r="L3" s="32"/>
      <c r="N3" s="32"/>
    </row>
    <row r="4" spans="1:14" s="30" customFormat="1" ht="13.35" customHeight="1" x14ac:dyDescent="0.2">
      <c r="H4" s="32"/>
      <c r="K4" s="32"/>
      <c r="L4" s="32"/>
      <c r="N4" s="32"/>
    </row>
    <row r="5" spans="1:14" s="30" customFormat="1" ht="13.35" customHeight="1" x14ac:dyDescent="0.2">
      <c r="C5" s="210" t="s">
        <v>303</v>
      </c>
      <c r="D5" s="210"/>
      <c r="E5" s="210"/>
      <c r="F5" s="210"/>
      <c r="G5" s="210"/>
      <c r="H5" s="210"/>
      <c r="I5" s="210"/>
      <c r="J5" s="210"/>
      <c r="K5" s="210"/>
      <c r="L5" s="32"/>
    </row>
    <row r="6" spans="1:14" s="30" customFormat="1" x14ac:dyDescent="0.2">
      <c r="C6" s="36" t="s">
        <v>843</v>
      </c>
      <c r="D6" s="36">
        <v>2016</v>
      </c>
      <c r="E6" s="36">
        <v>2017</v>
      </c>
      <c r="F6" s="36">
        <v>2018</v>
      </c>
      <c r="G6" s="36">
        <v>2019</v>
      </c>
      <c r="H6" s="36" t="s">
        <v>304</v>
      </c>
      <c r="I6" s="36" t="s">
        <v>305</v>
      </c>
      <c r="J6" s="36" t="s">
        <v>306</v>
      </c>
      <c r="K6" s="36" t="s">
        <v>307</v>
      </c>
      <c r="L6" s="32"/>
    </row>
    <row r="7" spans="1:14" s="30" customFormat="1" x14ac:dyDescent="0.2">
      <c r="C7" s="130" t="s">
        <v>245</v>
      </c>
      <c r="D7" s="62">
        <v>0.58799999999999997</v>
      </c>
      <c r="E7" s="62">
        <v>0.60299999999999998</v>
      </c>
      <c r="F7" s="62">
        <v>0.64300000000000002</v>
      </c>
      <c r="G7" s="62">
        <v>0.60416666666666663</v>
      </c>
      <c r="H7" s="62">
        <v>0.72499999999999998</v>
      </c>
      <c r="I7" s="62">
        <v>0.83899999999999997</v>
      </c>
      <c r="J7" s="62">
        <v>0.7142857142857143</v>
      </c>
      <c r="K7" s="134">
        <f>AVERAGE(D7:J7)</f>
        <v>0.67377891156462588</v>
      </c>
      <c r="L7" s="32"/>
    </row>
    <row r="8" spans="1:14" s="30" customFormat="1" x14ac:dyDescent="0.2">
      <c r="C8" s="130" t="s">
        <v>176</v>
      </c>
      <c r="D8" s="62">
        <v>0.88200000000000001</v>
      </c>
      <c r="E8" s="62">
        <v>0.82799999999999996</v>
      </c>
      <c r="F8" s="62">
        <v>0.89300000000000002</v>
      </c>
      <c r="G8" s="62">
        <v>0.9375</v>
      </c>
      <c r="H8" s="62">
        <v>0.84299999999999997</v>
      </c>
      <c r="I8" s="62">
        <v>0.83899999999999997</v>
      </c>
      <c r="J8" s="62">
        <v>0.69047619047619047</v>
      </c>
      <c r="K8" s="134">
        <f t="shared" ref="K8:K14" si="0">AVERAGE(D8:J8)</f>
        <v>0.84471088435374153</v>
      </c>
      <c r="L8" s="32"/>
    </row>
    <row r="9" spans="1:14" s="30" customFormat="1" x14ac:dyDescent="0.2">
      <c r="C9" s="130" t="s">
        <v>179</v>
      </c>
      <c r="D9" s="62">
        <v>0.54400000000000004</v>
      </c>
      <c r="E9" s="62">
        <v>0.58599999999999997</v>
      </c>
      <c r="F9" s="62">
        <v>0.73199999999999998</v>
      </c>
      <c r="G9" s="62">
        <v>0.70833333333333337</v>
      </c>
      <c r="H9" s="62">
        <v>0.72499999999999998</v>
      </c>
      <c r="I9" s="62">
        <v>0.83899999999999997</v>
      </c>
      <c r="J9" s="62">
        <v>0.69047619047619047</v>
      </c>
      <c r="K9" s="134">
        <f t="shared" si="0"/>
        <v>0.68925850340136052</v>
      </c>
      <c r="L9" s="32"/>
    </row>
    <row r="10" spans="1:14" s="30" customFormat="1" x14ac:dyDescent="0.2">
      <c r="C10" s="130" t="s">
        <v>177</v>
      </c>
      <c r="D10" s="62">
        <v>0.77900000000000003</v>
      </c>
      <c r="E10" s="62">
        <v>0.75900000000000001</v>
      </c>
      <c r="F10" s="62">
        <v>0.75</v>
      </c>
      <c r="G10" s="62">
        <v>0.75</v>
      </c>
      <c r="H10" s="62">
        <v>0.43099999999999999</v>
      </c>
      <c r="I10" s="62">
        <v>0.28999999999999998</v>
      </c>
      <c r="J10" s="62">
        <v>0.35714285714285715</v>
      </c>
      <c r="K10" s="134">
        <f t="shared" si="0"/>
        <v>0.58802040816326528</v>
      </c>
      <c r="L10" s="32"/>
    </row>
    <row r="11" spans="1:14" s="30" customFormat="1" x14ac:dyDescent="0.2">
      <c r="C11" s="130" t="s">
        <v>322</v>
      </c>
      <c r="D11" s="62">
        <v>0.29399999999999998</v>
      </c>
      <c r="E11" s="62">
        <v>0.25900000000000001</v>
      </c>
      <c r="F11" s="62">
        <v>0.33900000000000002</v>
      </c>
      <c r="G11" s="62">
        <v>0.3125</v>
      </c>
      <c r="H11" s="62">
        <v>0.39200000000000002</v>
      </c>
      <c r="I11" s="62">
        <v>0.38700000000000001</v>
      </c>
      <c r="J11" s="62">
        <v>0.2857142857142857</v>
      </c>
      <c r="K11" s="134">
        <f t="shared" si="0"/>
        <v>0.32417346938775504</v>
      </c>
      <c r="L11" s="32"/>
    </row>
    <row r="12" spans="1:14" s="30" customFormat="1" x14ac:dyDescent="0.2">
      <c r="C12" s="130" t="s">
        <v>180</v>
      </c>
      <c r="D12" s="62">
        <v>0.191</v>
      </c>
      <c r="E12" s="62">
        <v>0.24099999999999999</v>
      </c>
      <c r="F12" s="62">
        <v>0.214</v>
      </c>
      <c r="G12" s="62">
        <v>0.33333333333333331</v>
      </c>
      <c r="H12" s="62">
        <v>0.19600000000000001</v>
      </c>
      <c r="I12" s="62">
        <v>0.25800000000000001</v>
      </c>
      <c r="J12" s="62">
        <v>0.23809523809523808</v>
      </c>
      <c r="K12" s="134">
        <f t="shared" si="0"/>
        <v>0.23877551020408164</v>
      </c>
      <c r="L12" s="32"/>
    </row>
    <row r="13" spans="1:14" s="30" customFormat="1" x14ac:dyDescent="0.2">
      <c r="C13" s="130" t="s">
        <v>323</v>
      </c>
      <c r="D13" s="62">
        <v>0.14699999999999999</v>
      </c>
      <c r="E13" s="62">
        <v>0.34499999999999997</v>
      </c>
      <c r="F13" s="62">
        <v>0.25</v>
      </c>
      <c r="G13" s="62">
        <v>0.3125</v>
      </c>
      <c r="H13" s="62">
        <v>0.19600000000000001</v>
      </c>
      <c r="I13" s="62">
        <v>0.22600000000000001</v>
      </c>
      <c r="J13" s="62">
        <v>0.23809523809523808</v>
      </c>
      <c r="K13" s="134">
        <f t="shared" si="0"/>
        <v>0.24494217687074829</v>
      </c>
      <c r="L13" s="32"/>
    </row>
    <row r="14" spans="1:14" s="30" customFormat="1" x14ac:dyDescent="0.2">
      <c r="C14" s="130" t="s">
        <v>60</v>
      </c>
      <c r="D14" s="62">
        <v>0.14699999999999999</v>
      </c>
      <c r="E14" s="62">
        <v>0.19</v>
      </c>
      <c r="F14" s="62">
        <v>0.25</v>
      </c>
      <c r="G14" s="62">
        <v>0.1875</v>
      </c>
      <c r="H14" s="62">
        <v>0.216</v>
      </c>
      <c r="I14" s="62">
        <v>0.161</v>
      </c>
      <c r="J14" s="62">
        <v>0.19047619047619047</v>
      </c>
      <c r="K14" s="134">
        <f t="shared" si="0"/>
        <v>0.19171088435374148</v>
      </c>
      <c r="L14" s="32"/>
    </row>
    <row r="15" spans="1:14" s="30" customFormat="1" x14ac:dyDescent="0.2">
      <c r="C15" s="132"/>
      <c r="D15" s="132"/>
      <c r="E15" s="132"/>
      <c r="F15" s="132"/>
      <c r="G15" s="132"/>
      <c r="H15" s="132"/>
      <c r="I15" s="132"/>
      <c r="J15" s="132"/>
      <c r="K15" s="132"/>
      <c r="L15" s="32"/>
    </row>
    <row r="16" spans="1:14" s="30" customFormat="1" x14ac:dyDescent="0.2">
      <c r="L16" s="32"/>
    </row>
    <row r="17" spans="1:40" s="30" customFormat="1" x14ac:dyDescent="0.2">
      <c r="L17" s="32"/>
    </row>
    <row r="18" spans="1:40" s="30" customFormat="1" x14ac:dyDescent="0.2">
      <c r="L18" s="32"/>
    </row>
    <row r="19" spans="1:40" s="30" customFormat="1" x14ac:dyDescent="0.2">
      <c r="B19" s="42"/>
      <c r="F19" s="43"/>
      <c r="G19" s="43"/>
      <c r="H19" s="43"/>
      <c r="I19" s="32"/>
      <c r="J19" s="32"/>
      <c r="K19" s="32"/>
      <c r="L19" s="32"/>
      <c r="M19" s="43"/>
      <c r="N19" s="32"/>
      <c r="O19" s="32"/>
    </row>
    <row r="20" spans="1:40" s="30" customFormat="1" x14ac:dyDescent="0.2">
      <c r="B20" s="42"/>
      <c r="F20" s="43"/>
      <c r="G20" s="43"/>
      <c r="H20" s="43"/>
      <c r="I20" s="32"/>
      <c r="J20" s="32"/>
      <c r="K20" s="43"/>
      <c r="L20" s="32"/>
      <c r="M20" s="32"/>
      <c r="N20" s="32"/>
      <c r="O20" s="32"/>
    </row>
    <row r="21" spans="1:40" s="30" customFormat="1" x14ac:dyDescent="0.2">
      <c r="B21" s="42"/>
      <c r="E21" s="43"/>
      <c r="F21" s="43"/>
      <c r="G21" s="43"/>
      <c r="H21" s="43"/>
      <c r="I21" s="32"/>
      <c r="J21" s="32"/>
      <c r="K21" s="43"/>
      <c r="L21" s="32"/>
      <c r="M21" s="32"/>
      <c r="N21" s="32"/>
      <c r="O21" s="32"/>
    </row>
    <row r="22" spans="1:40" s="30" customFormat="1" x14ac:dyDescent="0.2">
      <c r="B22" s="42"/>
      <c r="E22" s="43"/>
      <c r="F22" s="43"/>
      <c r="G22" s="43"/>
      <c r="H22" s="43"/>
      <c r="I22" s="32"/>
      <c r="J22" s="32"/>
      <c r="K22" s="43"/>
      <c r="L22" s="32"/>
      <c r="M22" s="32"/>
      <c r="N22" s="32"/>
      <c r="O22" s="32"/>
    </row>
    <row r="23" spans="1:40" s="30" customFormat="1" x14ac:dyDescent="0.2">
      <c r="B23" s="42"/>
      <c r="C23" s="32"/>
      <c r="D23" s="43"/>
      <c r="E23" s="43"/>
      <c r="F23" s="43"/>
      <c r="G23" s="43"/>
      <c r="H23" s="43"/>
      <c r="I23" s="32"/>
      <c r="J23" s="32"/>
      <c r="K23" s="43"/>
      <c r="L23" s="32"/>
      <c r="M23" s="32"/>
      <c r="N23" s="32"/>
      <c r="O23" s="32"/>
    </row>
    <row r="24" spans="1:40" s="30" customFormat="1" x14ac:dyDescent="0.2">
      <c r="B24" s="42"/>
      <c r="C24" s="32"/>
      <c r="D24" s="43"/>
      <c r="E24" s="43"/>
      <c r="F24" s="43"/>
      <c r="G24" s="43"/>
      <c r="H24" s="43"/>
      <c r="I24" s="32"/>
      <c r="J24" s="32"/>
      <c r="K24" s="43"/>
      <c r="L24" s="32"/>
      <c r="M24" s="32"/>
      <c r="N24" s="32"/>
      <c r="O24" s="32"/>
    </row>
    <row r="25" spans="1:40" s="30" customFormat="1" x14ac:dyDescent="0.2">
      <c r="B25" s="42"/>
      <c r="C25" s="32"/>
      <c r="D25" s="43"/>
      <c r="E25" s="43"/>
      <c r="F25" s="43"/>
      <c r="G25" s="43"/>
      <c r="H25" s="43"/>
      <c r="I25" s="32"/>
      <c r="J25" s="32"/>
      <c r="K25" s="43"/>
      <c r="L25" s="32"/>
      <c r="M25" s="32"/>
      <c r="N25" s="32"/>
      <c r="O25" s="32"/>
    </row>
    <row r="26" spans="1:40" s="30" customFormat="1" x14ac:dyDescent="0.2">
      <c r="B26" s="42"/>
      <c r="C26" s="32"/>
      <c r="D26" s="43"/>
      <c r="E26" s="43"/>
      <c r="F26" s="43"/>
      <c r="G26" s="43"/>
      <c r="H26" s="43"/>
      <c r="I26" s="32"/>
      <c r="J26" s="32"/>
      <c r="K26" s="43"/>
      <c r="L26" s="32"/>
      <c r="M26" s="32"/>
      <c r="N26" s="32"/>
      <c r="O26" s="32"/>
    </row>
    <row r="27" spans="1:40" s="30" customFormat="1" ht="14.25" x14ac:dyDescent="0.2">
      <c r="A27" s="133"/>
      <c r="B27" s="42"/>
      <c r="C27" s="32"/>
      <c r="D27" s="43"/>
      <c r="E27" s="43"/>
      <c r="F27" s="43"/>
      <c r="G27" s="43"/>
      <c r="H27" s="43"/>
      <c r="I27" s="32"/>
      <c r="J27" s="32"/>
      <c r="K27" s="43"/>
      <c r="L27" s="32"/>
      <c r="M27" s="32"/>
      <c r="N27" s="32"/>
      <c r="O27" s="32"/>
    </row>
    <row r="28" spans="1:40" ht="14.25" x14ac:dyDescent="0.2">
      <c r="A28" s="133"/>
      <c r="P28" s="30"/>
      <c r="Q28" s="30"/>
      <c r="R28" s="30"/>
      <c r="S28" s="30"/>
      <c r="T28" s="30"/>
      <c r="U28" s="30"/>
      <c r="V28" s="30"/>
      <c r="W28" s="30"/>
      <c r="X28" s="30"/>
      <c r="Y28" s="30"/>
    </row>
    <row r="29" spans="1:40" s="30" customFormat="1" ht="14.25" x14ac:dyDescent="0.2">
      <c r="A29" s="133"/>
      <c r="B29" s="42"/>
      <c r="C29" s="32"/>
      <c r="D29" s="43"/>
      <c r="E29" s="43"/>
      <c r="F29" s="43"/>
      <c r="G29" s="43"/>
      <c r="H29" s="43"/>
      <c r="I29" s="32"/>
      <c r="J29" s="32"/>
      <c r="K29" s="43"/>
      <c r="L29" s="32"/>
      <c r="M29" s="32"/>
      <c r="N29" s="32"/>
      <c r="O29" s="32"/>
    </row>
    <row r="30" spans="1:40" s="30" customFormat="1" ht="14.25" x14ac:dyDescent="0.2">
      <c r="A30" s="133"/>
      <c r="B30" s="42"/>
      <c r="C30" s="32"/>
      <c r="D30" s="43"/>
      <c r="E30" s="43"/>
      <c r="F30" s="43"/>
      <c r="G30" s="43"/>
      <c r="H30" s="43"/>
      <c r="I30" s="32"/>
      <c r="J30" s="32"/>
      <c r="K30" s="43"/>
      <c r="L30" s="32"/>
      <c r="M30" s="32"/>
      <c r="N30" s="32"/>
      <c r="O30" s="32"/>
    </row>
    <row r="31" spans="1:40" s="30" customFormat="1" ht="14.25" x14ac:dyDescent="0.2">
      <c r="A31" s="133"/>
      <c r="B31" s="42"/>
      <c r="C31" s="32"/>
      <c r="D31" s="43"/>
      <c r="E31" s="43"/>
      <c r="F31" s="43"/>
      <c r="G31" s="43"/>
      <c r="H31" s="43"/>
      <c r="I31" s="32"/>
      <c r="J31" s="32"/>
      <c r="K31" s="43"/>
      <c r="L31" s="32"/>
      <c r="M31" s="32"/>
      <c r="N31" s="32"/>
      <c r="O31" s="32"/>
    </row>
    <row r="32" spans="1:40" s="103" customFormat="1" ht="14.25" x14ac:dyDescent="0.2">
      <c r="A32" s="133"/>
      <c r="B32" s="42"/>
      <c r="C32" s="32"/>
      <c r="D32" s="43"/>
      <c r="E32" s="43"/>
      <c r="F32" s="43"/>
      <c r="G32" s="43"/>
      <c r="H32" s="43"/>
      <c r="I32" s="32"/>
      <c r="J32" s="32"/>
      <c r="K32" s="43"/>
      <c r="L32" s="32"/>
      <c r="M32" s="32"/>
      <c r="N32" s="32"/>
      <c r="O32" s="32"/>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row>
    <row r="33" spans="1:40" ht="14.25" x14ac:dyDescent="0.2">
      <c r="A33" s="133"/>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row>
    <row r="34" spans="1:40" ht="14.25" x14ac:dyDescent="0.2">
      <c r="A34" s="133"/>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row>
    <row r="35" spans="1:40" ht="14.25" x14ac:dyDescent="0.2">
      <c r="A35" s="133"/>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row>
    <row r="36" spans="1:40" ht="14.25" x14ac:dyDescent="0.2">
      <c r="A36" s="133"/>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row>
    <row r="37" spans="1:40" ht="14.25" x14ac:dyDescent="0.2">
      <c r="A37" s="133"/>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row>
    <row r="38" spans="1:40" ht="14.25" x14ac:dyDescent="0.2">
      <c r="A38" s="133"/>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row>
    <row r="39" spans="1:40" ht="14.25" x14ac:dyDescent="0.2">
      <c r="A39" s="133"/>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row>
    <row r="40" spans="1:40" ht="14.25" x14ac:dyDescent="0.2">
      <c r="A40" s="133"/>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row>
    <row r="41" spans="1:40" ht="14.25" x14ac:dyDescent="0.2">
      <c r="A41" s="133"/>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row>
    <row r="42" spans="1:40" ht="14.25" x14ac:dyDescent="0.2">
      <c r="A42" s="133"/>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row>
    <row r="43" spans="1:40" ht="14.25" x14ac:dyDescent="0.2">
      <c r="A43" s="133"/>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row>
    <row r="44" spans="1:40" ht="14.25" x14ac:dyDescent="0.2">
      <c r="A44" s="133"/>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row>
    <row r="45" spans="1:40" ht="14.25" x14ac:dyDescent="0.2">
      <c r="A45" s="133"/>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row>
    <row r="46" spans="1:40" ht="14.25" x14ac:dyDescent="0.2">
      <c r="A46" s="133"/>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row>
    <row r="47" spans="1:40" ht="14.25" x14ac:dyDescent="0.2">
      <c r="A47" s="133"/>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row>
    <row r="48" spans="1:40" ht="14.25" x14ac:dyDescent="0.2">
      <c r="A48" s="133"/>
      <c r="P48" s="30"/>
      <c r="Q48" s="30"/>
      <c r="R48" s="30"/>
      <c r="S48" s="30"/>
      <c r="T48" s="30"/>
      <c r="U48" s="30"/>
      <c r="V48" s="30"/>
      <c r="W48" s="30"/>
      <c r="X48" s="30"/>
    </row>
    <row r="49" spans="3:24" x14ac:dyDescent="0.2">
      <c r="P49" s="30"/>
      <c r="Q49" s="30"/>
      <c r="R49" s="30"/>
      <c r="S49" s="30"/>
      <c r="T49" s="30"/>
      <c r="U49" s="30"/>
      <c r="V49" s="30"/>
      <c r="W49" s="30"/>
      <c r="X49" s="30"/>
    </row>
    <row r="50" spans="3:24" x14ac:dyDescent="0.2">
      <c r="P50" s="30"/>
      <c r="Q50" s="30"/>
      <c r="R50" s="30"/>
      <c r="S50" s="30"/>
      <c r="T50" s="30"/>
      <c r="U50" s="30"/>
      <c r="V50" s="30"/>
      <c r="W50" s="30"/>
      <c r="X50" s="30"/>
    </row>
    <row r="51" spans="3:24" x14ac:dyDescent="0.2">
      <c r="C51" s="25" t="s">
        <v>842</v>
      </c>
      <c r="P51" s="30"/>
      <c r="Q51" s="30"/>
      <c r="R51" s="30"/>
      <c r="S51" s="30"/>
      <c r="T51" s="30"/>
      <c r="U51" s="30"/>
      <c r="V51" s="30"/>
      <c r="W51" s="30"/>
      <c r="X51" s="30"/>
    </row>
    <row r="52" spans="3:24" x14ac:dyDescent="0.2">
      <c r="P52" s="30"/>
      <c r="Q52" s="30"/>
      <c r="R52" s="30"/>
      <c r="S52" s="30"/>
      <c r="T52" s="30"/>
      <c r="U52" s="30"/>
      <c r="V52" s="30"/>
      <c r="W52" s="30"/>
      <c r="X52" s="30"/>
    </row>
  </sheetData>
  <mergeCells count="1">
    <mergeCell ref="C5:K5"/>
  </mergeCells>
  <conditionalFormatting sqref="T47:X52 P44:Q52">
    <cfRule type="cellIs" dxfId="59" priority="1" operator="equal">
      <formula>0</formula>
    </cfRule>
  </conditionalFormatting>
  <hyperlinks>
    <hyperlink ref="C1" location="TableofContents!A1" display="TableofContents!A1" xr:uid="{E3463E1E-E4D5-488A-8CA1-3D2633C4AA7D}"/>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21565-33E3-44F1-9EEA-6F954A3057C5}">
  <sheetPr codeName="Sheet18">
    <tabColor theme="3"/>
  </sheetPr>
  <dimension ref="A1:U43"/>
  <sheetViews>
    <sheetView showGridLines="0" zoomScale="70" zoomScaleNormal="70" workbookViewId="0">
      <selection activeCell="W27" sqref="W27"/>
    </sheetView>
  </sheetViews>
  <sheetFormatPr defaultColWidth="8.5703125" defaultRowHeight="12.75" x14ac:dyDescent="0.2"/>
  <cols>
    <col min="1" max="2" width="8.85546875" style="42" customWidth="1"/>
    <col min="3" max="3" width="26.140625" style="32" bestFit="1" customWidth="1"/>
    <col min="4" max="4" width="18.140625" style="43" customWidth="1"/>
    <col min="5" max="5" width="15.85546875" style="43" customWidth="1"/>
    <col min="6" max="6" width="19" style="43" customWidth="1"/>
    <col min="7" max="7" width="19.42578125" style="43" customWidth="1"/>
    <col min="8" max="8" width="30.140625" style="43" customWidth="1"/>
    <col min="9" max="9" width="5.85546875" style="32" customWidth="1"/>
    <col min="10" max="10" width="24.140625" style="32" hidden="1" customWidth="1"/>
    <col min="11" max="11" width="16.140625" style="32" hidden="1" customWidth="1"/>
    <col min="12" max="12" width="25" style="32" hidden="1" customWidth="1"/>
    <col min="13" max="14" width="18.85546875" style="32" hidden="1" customWidth="1"/>
    <col min="15" max="15" width="15.85546875" style="32" customWidth="1"/>
    <col min="16" max="16384" width="8.5703125" style="32"/>
  </cols>
  <sheetData>
    <row r="1" spans="1:21" s="29" customFormat="1" ht="20.25" x14ac:dyDescent="0.2">
      <c r="A1" s="26"/>
      <c r="B1" s="26"/>
      <c r="C1" s="27" t="s">
        <v>32</v>
      </c>
      <c r="D1" s="27" t="s">
        <v>33</v>
      </c>
      <c r="E1" s="28"/>
      <c r="F1" s="28"/>
      <c r="G1" s="28"/>
      <c r="H1" s="28"/>
    </row>
    <row r="2" spans="1:21" s="30" customFormat="1" ht="12.75" customHeight="1" x14ac:dyDescent="0.2">
      <c r="H2" s="31"/>
      <c r="I2" s="32"/>
      <c r="J2" s="32"/>
      <c r="K2" s="32"/>
      <c r="L2" s="32"/>
      <c r="M2" s="32"/>
    </row>
    <row r="3" spans="1:21" s="30" customFormat="1" ht="12.75" customHeight="1" x14ac:dyDescent="0.2">
      <c r="D3" s="31"/>
      <c r="E3" s="31"/>
      <c r="F3" s="31"/>
      <c r="G3" s="31"/>
    </row>
    <row r="4" spans="1:21" s="30" customFormat="1" ht="12.75" customHeight="1" x14ac:dyDescent="0.2">
      <c r="I4" s="32"/>
      <c r="J4" s="32"/>
      <c r="K4" s="32"/>
      <c r="L4" s="32"/>
      <c r="M4" s="32"/>
      <c r="N4" s="32"/>
      <c r="O4" s="32"/>
    </row>
    <row r="5" spans="1:21" s="30" customFormat="1" ht="12.75" customHeight="1" x14ac:dyDescent="0.2">
      <c r="C5" s="33"/>
      <c r="D5" s="206" t="s">
        <v>34</v>
      </c>
      <c r="E5" s="206"/>
      <c r="F5" s="206"/>
      <c r="G5" s="206" t="s">
        <v>35</v>
      </c>
      <c r="H5" s="206"/>
      <c r="I5" s="32"/>
      <c r="J5" s="34"/>
      <c r="K5" s="34"/>
      <c r="L5" s="34"/>
      <c r="M5" s="205" t="s">
        <v>36</v>
      </c>
      <c r="N5" s="205"/>
      <c r="O5" s="32"/>
    </row>
    <row r="6" spans="1:21" s="30" customFormat="1" ht="19.899999999999999" customHeight="1" x14ac:dyDescent="0.2">
      <c r="C6" s="35"/>
      <c r="D6" s="36" t="s">
        <v>37</v>
      </c>
      <c r="E6" s="36" t="s">
        <v>38</v>
      </c>
      <c r="F6" s="36" t="s">
        <v>39</v>
      </c>
      <c r="G6" s="36" t="s">
        <v>40</v>
      </c>
      <c r="H6" s="36" t="s">
        <v>192</v>
      </c>
      <c r="I6" s="32"/>
      <c r="J6" s="34" t="e">
        <v>#REF!</v>
      </c>
      <c r="K6" s="34" t="e">
        <v>#REF!</v>
      </c>
      <c r="L6" s="34" t="s">
        <v>41</v>
      </c>
      <c r="M6" s="34" t="s">
        <v>42</v>
      </c>
      <c r="N6" s="34" t="s">
        <v>43</v>
      </c>
    </row>
    <row r="7" spans="1:21" s="30" customFormat="1" x14ac:dyDescent="0.2">
      <c r="C7" s="32" t="s">
        <v>44</v>
      </c>
      <c r="D7" s="80">
        <v>52.023262168400791</v>
      </c>
      <c r="E7" s="80">
        <v>517.46949057039751</v>
      </c>
      <c r="F7" s="80">
        <v>139.91552768053907</v>
      </c>
      <c r="G7" s="80">
        <v>709.40828041933719</v>
      </c>
      <c r="H7" s="80">
        <v>89.898336388409703</v>
      </c>
      <c r="I7" s="32"/>
      <c r="J7" s="37">
        <v>3112.9926164927224</v>
      </c>
      <c r="K7" s="37">
        <v>3019.2106971466778</v>
      </c>
      <c r="L7" s="37">
        <v>32.091198449313595</v>
      </c>
      <c r="M7" s="37">
        <v>70.379294797667995</v>
      </c>
      <c r="N7" s="37" t="s">
        <v>45</v>
      </c>
    </row>
    <row r="8" spans="1:21" s="30" customFormat="1" x14ac:dyDescent="0.2">
      <c r="C8" s="32" t="s">
        <v>46</v>
      </c>
      <c r="D8" s="80">
        <v>14.806117425474596</v>
      </c>
      <c r="E8" s="80">
        <v>206.40824180457446</v>
      </c>
      <c r="F8" s="80">
        <v>23.262016611524942</v>
      </c>
      <c r="G8" s="80">
        <v>244.47637584157394</v>
      </c>
      <c r="H8" s="80">
        <v>3.7099999999999937</v>
      </c>
      <c r="I8" s="32"/>
      <c r="J8" s="37">
        <v>341.35773084339166</v>
      </c>
      <c r="K8" s="37">
        <v>260.6570486175026</v>
      </c>
      <c r="L8" s="37">
        <v>24.116703355967196</v>
      </c>
      <c r="M8" s="37">
        <v>6.0393356125892002</v>
      </c>
      <c r="N8" s="37" t="s">
        <v>45</v>
      </c>
      <c r="U8" s="38"/>
    </row>
    <row r="9" spans="1:21" s="30" customFormat="1" x14ac:dyDescent="0.2">
      <c r="C9" s="32" t="s">
        <v>47</v>
      </c>
      <c r="D9" s="80">
        <v>17.228248669256693</v>
      </c>
      <c r="E9" s="80">
        <v>144.74761640510906</v>
      </c>
      <c r="F9" s="80">
        <v>80.152155829976465</v>
      </c>
      <c r="G9" s="80">
        <v>242.12802090434204</v>
      </c>
      <c r="H9" s="80">
        <v>38.038494339915417</v>
      </c>
      <c r="I9" s="32"/>
      <c r="J9" s="37">
        <v>216.46913447197264</v>
      </c>
      <c r="K9" s="37">
        <v>160.06233836648681</v>
      </c>
      <c r="L9" s="37">
        <v>8.4120363059947998</v>
      </c>
      <c r="M9" s="37" t="s">
        <v>45</v>
      </c>
      <c r="N9" s="37" t="s">
        <v>45</v>
      </c>
      <c r="U9" s="39"/>
    </row>
    <row r="10" spans="1:21" s="30" customFormat="1" x14ac:dyDescent="0.2">
      <c r="C10" s="32" t="s">
        <v>49</v>
      </c>
      <c r="D10" s="80">
        <v>19.988896073669501</v>
      </c>
      <c r="E10" s="80">
        <v>166.313632360714</v>
      </c>
      <c r="F10" s="80">
        <v>36.501355239037665</v>
      </c>
      <c r="G10" s="80">
        <v>222.80388367342121</v>
      </c>
      <c r="H10" s="80">
        <v>48.14984204849425</v>
      </c>
      <c r="I10" s="32"/>
      <c r="J10" s="37">
        <v>100.13562850201942</v>
      </c>
      <c r="K10" s="37">
        <v>51.257453605229799</v>
      </c>
      <c r="L10" s="37">
        <v>6.4763226361723998</v>
      </c>
      <c r="M10" s="37">
        <v>3.9463538843119998</v>
      </c>
      <c r="N10" s="37" t="s">
        <v>45</v>
      </c>
      <c r="U10" s="38"/>
    </row>
    <row r="11" spans="1:21" s="30" customFormat="1" x14ac:dyDescent="0.2">
      <c r="C11" s="40"/>
      <c r="D11" s="41"/>
      <c r="E11" s="41"/>
      <c r="F11" s="41"/>
      <c r="G11" s="41"/>
      <c r="H11" s="41"/>
      <c r="I11" s="32"/>
      <c r="J11" s="41"/>
      <c r="K11" s="41"/>
      <c r="L11" s="41"/>
      <c r="M11" s="41"/>
      <c r="N11" s="41"/>
    </row>
    <row r="13" spans="1:21" x14ac:dyDescent="0.2">
      <c r="C13" s="30" t="s">
        <v>50</v>
      </c>
      <c r="D13" s="31">
        <v>96</v>
      </c>
    </row>
    <row r="15" spans="1:21" x14ac:dyDescent="0.2">
      <c r="C15" s="43"/>
    </row>
    <row r="16" spans="1:21" x14ac:dyDescent="0.2">
      <c r="A16" s="30"/>
      <c r="B16" s="30"/>
    </row>
    <row r="18" spans="1:2" x14ac:dyDescent="0.2">
      <c r="A18" s="44"/>
      <c r="B18" s="44"/>
    </row>
    <row r="19" spans="1:2" x14ac:dyDescent="0.2">
      <c r="A19" s="44"/>
    </row>
    <row r="20" spans="1:2" x14ac:dyDescent="0.2">
      <c r="A20" s="44"/>
    </row>
    <row r="21" spans="1:2" x14ac:dyDescent="0.2">
      <c r="A21" s="44"/>
    </row>
    <row r="43" spans="3:3" x14ac:dyDescent="0.2">
      <c r="C43" s="25" t="s">
        <v>842</v>
      </c>
    </row>
  </sheetData>
  <mergeCells count="3">
    <mergeCell ref="M5:N5"/>
    <mergeCell ref="D5:F5"/>
    <mergeCell ref="G5:H5"/>
  </mergeCells>
  <conditionalFormatting sqref="L7:N10">
    <cfRule type="cellIs" dxfId="185" priority="7" operator="equal">
      <formula>0</formula>
    </cfRule>
  </conditionalFormatting>
  <conditionalFormatting sqref="D7:H10">
    <cfRule type="cellIs" dxfId="184" priority="5" operator="equal">
      <formula>0</formula>
    </cfRule>
  </conditionalFormatting>
  <conditionalFormatting sqref="J7:K10">
    <cfRule type="cellIs" dxfId="183" priority="3" operator="equal">
      <formula>0</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2B74C-87D2-4658-BC94-BCEF8D7F184C}">
  <sheetPr>
    <tabColor rgb="FF92D050"/>
  </sheetPr>
  <dimension ref="A1:AO52"/>
  <sheetViews>
    <sheetView showGridLines="0" zoomScale="70" zoomScaleNormal="70" workbookViewId="0">
      <selection activeCell="D1" sqref="D1"/>
    </sheetView>
  </sheetViews>
  <sheetFormatPr defaultColWidth="8.5703125" defaultRowHeight="12.75" x14ac:dyDescent="0.2"/>
  <cols>
    <col min="1" max="1" width="9.140625" style="51" customWidth="1"/>
    <col min="2" max="2" width="10.42578125" style="42" customWidth="1"/>
    <col min="3" max="3" width="21.42578125" style="32" customWidth="1"/>
    <col min="4" max="4" width="27.42578125" style="43" customWidth="1"/>
    <col min="5" max="5" width="28.140625" style="43" customWidth="1"/>
    <col min="6" max="8" width="15.5703125" style="43" customWidth="1"/>
    <col min="9" max="11" width="15.5703125" style="32" customWidth="1"/>
    <col min="12" max="12" width="15.5703125" style="43" customWidth="1"/>
    <col min="13" max="15" width="15.5703125" style="32" customWidth="1"/>
    <col min="16" max="16" width="26.42578125" style="32" customWidth="1"/>
    <col min="17" max="17" width="29.5703125" style="32" customWidth="1"/>
    <col min="18" max="18" width="16.42578125" style="32" customWidth="1"/>
    <col min="19" max="19" width="15.5703125" style="32" customWidth="1"/>
    <col min="20" max="20" width="28" style="32" customWidth="1"/>
    <col min="21" max="21" width="35.5703125" style="32" customWidth="1"/>
    <col min="22" max="22" width="25.42578125" style="32" customWidth="1"/>
    <col min="23" max="23" width="31.5703125" style="32" customWidth="1"/>
    <col min="24" max="24" width="20.42578125" style="32" customWidth="1"/>
    <col min="25" max="25" width="20.5703125" style="32" customWidth="1"/>
    <col min="26" max="26" width="28.5703125" style="32" customWidth="1"/>
    <col min="27" max="27" width="15.5703125" style="32" customWidth="1"/>
    <col min="28" max="28" width="8.5703125" style="32"/>
    <col min="29" max="29" width="32.42578125" style="32" customWidth="1"/>
    <col min="30" max="30" width="20.42578125" style="32" customWidth="1"/>
    <col min="31" max="31" width="26.42578125" style="32" customWidth="1"/>
    <col min="32" max="32" width="30.42578125" style="32" customWidth="1"/>
    <col min="33" max="33" width="32.5703125" style="32" customWidth="1"/>
    <col min="34" max="34" width="33.42578125" style="32" customWidth="1"/>
    <col min="35" max="35" width="35.5703125" style="32" customWidth="1"/>
    <col min="36" max="36" width="8.5703125" style="32"/>
    <col min="37" max="37" width="24.5703125" style="32" customWidth="1"/>
    <col min="38" max="38" width="28.42578125" style="32" customWidth="1"/>
    <col min="39" max="39" width="22" style="32" customWidth="1"/>
    <col min="40" max="40" width="34.5703125" style="32" customWidth="1"/>
    <col min="41" max="42" width="26.42578125" style="32" customWidth="1"/>
    <col min="43" max="43" width="30.42578125" style="32" customWidth="1"/>
    <col min="44" max="44" width="45.5703125" style="32" customWidth="1"/>
    <col min="45" max="16384" width="8.5703125" style="32"/>
  </cols>
  <sheetData>
    <row r="1" spans="1:15" s="29" customFormat="1" ht="20.25" x14ac:dyDescent="0.2">
      <c r="A1" s="45"/>
      <c r="B1" s="26"/>
      <c r="C1" s="29" t="s">
        <v>324</v>
      </c>
      <c r="D1" s="29" t="s">
        <v>325</v>
      </c>
      <c r="E1" s="28"/>
      <c r="F1" s="28"/>
      <c r="G1" s="28"/>
      <c r="H1" s="28"/>
      <c r="L1" s="28"/>
    </row>
    <row r="2" spans="1:15" s="30" customFormat="1" ht="13.35" customHeight="1" x14ac:dyDescent="0.2">
      <c r="L2" s="31"/>
    </row>
    <row r="3" spans="1:15" s="30" customFormat="1" ht="13.35" customHeight="1" x14ac:dyDescent="0.2">
      <c r="D3" s="31"/>
      <c r="E3" s="31"/>
      <c r="F3" s="31"/>
      <c r="G3" s="31"/>
      <c r="H3" s="31"/>
      <c r="K3" s="32"/>
      <c r="L3" s="32"/>
      <c r="M3" s="32"/>
      <c r="O3" s="32"/>
    </row>
    <row r="4" spans="1:15" s="30" customFormat="1" ht="13.35" customHeight="1" x14ac:dyDescent="0.2">
      <c r="H4" s="32"/>
      <c r="K4" s="32"/>
      <c r="L4" s="32"/>
      <c r="M4" s="32"/>
      <c r="O4" s="32"/>
    </row>
    <row r="5" spans="1:15" s="30" customFormat="1" ht="13.35" customHeight="1" x14ac:dyDescent="0.2">
      <c r="C5" s="210" t="s">
        <v>303</v>
      </c>
      <c r="D5" s="210"/>
      <c r="E5" s="210"/>
      <c r="F5" s="210"/>
      <c r="G5" s="31"/>
      <c r="H5" s="31"/>
      <c r="I5" s="31"/>
      <c r="J5" s="31"/>
      <c r="K5" s="31"/>
      <c r="L5" s="31"/>
      <c r="M5" s="31"/>
    </row>
    <row r="6" spans="1:15" s="30" customFormat="1" x14ac:dyDescent="0.2">
      <c r="C6" s="36"/>
      <c r="D6" s="36" t="s">
        <v>318</v>
      </c>
      <c r="E6" s="36" t="s">
        <v>319</v>
      </c>
      <c r="F6" s="36" t="s">
        <v>147</v>
      </c>
      <c r="G6" s="31"/>
      <c r="H6" s="31"/>
      <c r="I6" s="31"/>
      <c r="J6" s="31"/>
      <c r="K6" s="31"/>
      <c r="L6" s="31"/>
      <c r="M6" s="31"/>
    </row>
    <row r="7" spans="1:15" s="30" customFormat="1" x14ac:dyDescent="0.2">
      <c r="C7" s="130" t="s">
        <v>245</v>
      </c>
      <c r="D7" s="62">
        <v>0.64516129032258063</v>
      </c>
      <c r="E7" s="62">
        <v>0.90909090909090906</v>
      </c>
      <c r="F7" s="62">
        <v>0.7142857142857143</v>
      </c>
      <c r="G7" s="31"/>
      <c r="H7" s="31"/>
      <c r="I7" s="31"/>
      <c r="J7" s="31"/>
      <c r="K7" s="31"/>
      <c r="L7" s="31"/>
      <c r="M7" s="31"/>
    </row>
    <row r="8" spans="1:15" s="30" customFormat="1" x14ac:dyDescent="0.2">
      <c r="C8" s="130" t="s">
        <v>176</v>
      </c>
      <c r="D8" s="62">
        <v>0.64516129032258063</v>
      </c>
      <c r="E8" s="62">
        <v>0.81818181818181823</v>
      </c>
      <c r="F8" s="62">
        <v>0.69047619047619047</v>
      </c>
      <c r="G8" s="31"/>
      <c r="H8" s="31"/>
      <c r="I8" s="31"/>
      <c r="J8" s="31"/>
      <c r="K8" s="31"/>
      <c r="L8" s="31"/>
      <c r="M8" s="31"/>
    </row>
    <row r="9" spans="1:15" s="30" customFormat="1" x14ac:dyDescent="0.2">
      <c r="C9" s="130" t="s">
        <v>179</v>
      </c>
      <c r="D9" s="62">
        <v>0.67741935483870963</v>
      </c>
      <c r="E9" s="62">
        <v>0.72727272727272729</v>
      </c>
      <c r="F9" s="62">
        <v>0.69047619047619047</v>
      </c>
      <c r="G9" s="31"/>
      <c r="H9" s="31"/>
      <c r="I9" s="31"/>
      <c r="J9" s="31"/>
      <c r="K9" s="31"/>
      <c r="L9" s="31"/>
      <c r="M9" s="31"/>
    </row>
    <row r="10" spans="1:15" s="30" customFormat="1" x14ac:dyDescent="0.2">
      <c r="C10" s="130" t="s">
        <v>177</v>
      </c>
      <c r="D10" s="62">
        <v>0.35483870967741937</v>
      </c>
      <c r="E10" s="62">
        <v>0.36363636363636365</v>
      </c>
      <c r="F10" s="62">
        <v>0.35714285714285715</v>
      </c>
      <c r="G10" s="31"/>
      <c r="H10" s="31"/>
      <c r="I10" s="31"/>
      <c r="J10" s="31"/>
      <c r="K10" s="31"/>
      <c r="L10" s="31"/>
      <c r="M10" s="31"/>
    </row>
    <row r="11" spans="1:15" s="30" customFormat="1" x14ac:dyDescent="0.2">
      <c r="C11" s="130" t="s">
        <v>322</v>
      </c>
      <c r="D11" s="62">
        <v>0.22580645161290322</v>
      </c>
      <c r="E11" s="62">
        <v>0.45454545454545453</v>
      </c>
      <c r="F11" s="62">
        <v>0.2857142857142857</v>
      </c>
      <c r="G11" s="31"/>
      <c r="H11" s="31"/>
      <c r="I11" s="31"/>
      <c r="J11" s="31"/>
      <c r="K11" s="31"/>
      <c r="L11" s="31"/>
      <c r="M11" s="31"/>
    </row>
    <row r="12" spans="1:15" s="30" customFormat="1" x14ac:dyDescent="0.2">
      <c r="C12" s="130" t="s">
        <v>180</v>
      </c>
      <c r="D12" s="62">
        <v>0.25806451612903225</v>
      </c>
      <c r="E12" s="62">
        <v>0.18181818181818182</v>
      </c>
      <c r="F12" s="62">
        <v>0.23809523809523808</v>
      </c>
      <c r="G12" s="31"/>
      <c r="H12" s="31"/>
      <c r="I12" s="31"/>
      <c r="J12" s="31"/>
      <c r="K12" s="31"/>
      <c r="L12" s="31"/>
      <c r="M12" s="31"/>
    </row>
    <row r="13" spans="1:15" s="30" customFormat="1" x14ac:dyDescent="0.2">
      <c r="C13" s="130" t="s">
        <v>323</v>
      </c>
      <c r="D13" s="62">
        <v>0.25806451612903225</v>
      </c>
      <c r="E13" s="62">
        <v>0.18181818181818182</v>
      </c>
      <c r="F13" s="62">
        <v>0.23809523809523808</v>
      </c>
      <c r="G13" s="31"/>
      <c r="H13" s="31"/>
      <c r="I13" s="31"/>
      <c r="J13" s="31"/>
      <c r="K13" s="31"/>
      <c r="L13" s="31"/>
      <c r="M13" s="31"/>
    </row>
    <row r="14" spans="1:15" s="30" customFormat="1" x14ac:dyDescent="0.2">
      <c r="C14" s="130" t="s">
        <v>60</v>
      </c>
      <c r="D14" s="62">
        <v>0.25806451612903225</v>
      </c>
      <c r="E14" s="62">
        <v>0</v>
      </c>
      <c r="F14" s="62">
        <v>0.19047619047619047</v>
      </c>
      <c r="G14" s="31"/>
      <c r="H14" s="31"/>
      <c r="I14" s="31"/>
      <c r="J14" s="31"/>
      <c r="K14" s="31"/>
      <c r="L14" s="31"/>
      <c r="M14" s="31"/>
    </row>
    <row r="15" spans="1:15" s="30" customFormat="1" x14ac:dyDescent="0.2">
      <c r="C15" s="132"/>
      <c r="D15" s="132"/>
      <c r="E15" s="132"/>
      <c r="F15" s="132"/>
      <c r="G15" s="31"/>
      <c r="H15" s="31"/>
      <c r="I15" s="31"/>
      <c r="J15" s="31"/>
      <c r="K15" s="31"/>
      <c r="L15" s="31"/>
      <c r="M15" s="31"/>
    </row>
    <row r="16" spans="1:15" s="30" customFormat="1" x14ac:dyDescent="0.2"/>
    <row r="17" spans="1:41" s="30" customFormat="1" x14ac:dyDescent="0.2"/>
    <row r="18" spans="1:41" s="30" customFormat="1" x14ac:dyDescent="0.2"/>
    <row r="19" spans="1:41" s="30" customFormat="1" x14ac:dyDescent="0.2">
      <c r="B19" s="42"/>
      <c r="F19" s="43"/>
      <c r="G19" s="43"/>
      <c r="H19" s="43"/>
      <c r="I19" s="32"/>
      <c r="J19" s="32"/>
      <c r="K19" s="32"/>
      <c r="L19" s="32"/>
      <c r="M19" s="32"/>
      <c r="N19" s="43"/>
      <c r="O19" s="32"/>
      <c r="P19" s="32"/>
    </row>
    <row r="20" spans="1:41" s="30" customFormat="1" x14ac:dyDescent="0.2">
      <c r="B20" s="42"/>
      <c r="F20" s="43"/>
      <c r="G20" s="43"/>
      <c r="H20" s="43"/>
      <c r="I20" s="32"/>
      <c r="J20" s="32"/>
      <c r="K20" s="32"/>
      <c r="L20" s="43"/>
      <c r="M20" s="32"/>
      <c r="N20" s="32"/>
      <c r="O20" s="32"/>
      <c r="P20" s="32"/>
    </row>
    <row r="21" spans="1:41" s="30" customFormat="1" x14ac:dyDescent="0.2">
      <c r="B21" s="42"/>
      <c r="E21" s="43"/>
      <c r="F21" s="43"/>
      <c r="G21" s="43"/>
      <c r="H21" s="43"/>
      <c r="I21" s="32"/>
      <c r="J21" s="32"/>
      <c r="K21" s="32"/>
      <c r="L21" s="43"/>
      <c r="M21" s="32"/>
      <c r="N21" s="32"/>
      <c r="O21" s="32"/>
      <c r="P21" s="32"/>
    </row>
    <row r="22" spans="1:41" s="30" customFormat="1" x14ac:dyDescent="0.2">
      <c r="B22" s="42"/>
      <c r="E22" s="43"/>
      <c r="F22" s="43"/>
      <c r="G22" s="43"/>
      <c r="H22" s="43"/>
      <c r="I22" s="32"/>
      <c r="J22" s="32"/>
      <c r="K22" s="32"/>
      <c r="L22" s="43"/>
      <c r="M22" s="32"/>
      <c r="N22" s="32"/>
      <c r="O22" s="32"/>
      <c r="P22" s="32"/>
    </row>
    <row r="23" spans="1:41" s="30" customFormat="1" x14ac:dyDescent="0.2">
      <c r="B23" s="42"/>
      <c r="C23" s="32"/>
      <c r="D23" s="43"/>
      <c r="E23" s="43"/>
      <c r="F23" s="43"/>
      <c r="G23" s="43"/>
      <c r="H23" s="43"/>
      <c r="I23" s="32"/>
      <c r="J23" s="32"/>
      <c r="K23" s="32"/>
      <c r="L23" s="43"/>
      <c r="M23" s="32"/>
      <c r="N23" s="32"/>
      <c r="O23" s="32"/>
      <c r="P23" s="32"/>
    </row>
    <row r="24" spans="1:41" s="30" customFormat="1" x14ac:dyDescent="0.2">
      <c r="B24" s="42"/>
      <c r="C24" s="32"/>
      <c r="D24" s="43"/>
      <c r="E24" s="43"/>
      <c r="F24" s="43"/>
      <c r="G24" s="43"/>
      <c r="H24" s="43"/>
      <c r="I24" s="32"/>
      <c r="J24" s="32"/>
      <c r="K24" s="32"/>
      <c r="L24" s="43"/>
      <c r="M24" s="32"/>
      <c r="N24" s="32"/>
      <c r="O24" s="32"/>
      <c r="P24" s="32"/>
    </row>
    <row r="25" spans="1:41" s="30" customFormat="1" x14ac:dyDescent="0.2">
      <c r="B25" s="42"/>
      <c r="C25" s="32"/>
      <c r="D25" s="43"/>
      <c r="E25" s="43"/>
      <c r="F25" s="43"/>
      <c r="G25" s="43"/>
      <c r="H25" s="43"/>
      <c r="I25" s="32"/>
      <c r="J25" s="32"/>
      <c r="K25" s="32"/>
      <c r="L25" s="43"/>
      <c r="M25" s="32"/>
      <c r="N25" s="32"/>
      <c r="O25" s="32"/>
      <c r="P25" s="32"/>
    </row>
    <row r="26" spans="1:41" s="30" customFormat="1" x14ac:dyDescent="0.2">
      <c r="B26" s="42"/>
      <c r="C26" s="32"/>
      <c r="D26" s="43"/>
      <c r="E26" s="43"/>
      <c r="F26" s="43"/>
      <c r="G26" s="43"/>
      <c r="H26" s="43"/>
      <c r="I26" s="32"/>
      <c r="J26" s="32"/>
      <c r="K26" s="32"/>
      <c r="L26" s="43"/>
      <c r="M26" s="32"/>
      <c r="N26" s="32"/>
      <c r="O26" s="32"/>
      <c r="P26" s="32"/>
    </row>
    <row r="27" spans="1:41" s="30" customFormat="1" ht="14.25" x14ac:dyDescent="0.2">
      <c r="A27" s="133"/>
      <c r="B27" s="42"/>
      <c r="C27" s="32"/>
      <c r="D27" s="43"/>
      <c r="E27" s="43"/>
      <c r="F27" s="43"/>
      <c r="G27" s="43"/>
      <c r="H27" s="43"/>
      <c r="I27" s="32"/>
      <c r="J27" s="32"/>
      <c r="K27" s="32"/>
      <c r="L27" s="43"/>
      <c r="M27" s="32"/>
      <c r="N27" s="32"/>
      <c r="O27" s="32"/>
      <c r="P27" s="32"/>
    </row>
    <row r="28" spans="1:41" ht="14.25" x14ac:dyDescent="0.2">
      <c r="A28" s="133"/>
      <c r="Q28" s="30"/>
      <c r="R28" s="30"/>
      <c r="S28" s="30"/>
      <c r="T28" s="30"/>
      <c r="U28" s="30"/>
      <c r="V28" s="30"/>
      <c r="W28" s="30"/>
      <c r="X28" s="30"/>
      <c r="Y28" s="30"/>
      <c r="Z28" s="30"/>
    </row>
    <row r="29" spans="1:41" s="30" customFormat="1" ht="14.25" x14ac:dyDescent="0.2">
      <c r="A29" s="133"/>
      <c r="B29" s="42"/>
      <c r="C29" s="32"/>
      <c r="D29" s="43"/>
      <c r="E29" s="43"/>
      <c r="F29" s="43"/>
      <c r="G29" s="43"/>
      <c r="H29" s="43"/>
      <c r="I29" s="32"/>
      <c r="J29" s="32"/>
      <c r="K29" s="32"/>
      <c r="L29" s="43"/>
      <c r="M29" s="32"/>
      <c r="N29" s="32"/>
      <c r="O29" s="32"/>
      <c r="P29" s="32"/>
    </row>
    <row r="30" spans="1:41" s="30" customFormat="1" ht="14.25" x14ac:dyDescent="0.2">
      <c r="A30" s="133"/>
      <c r="B30" s="42"/>
      <c r="C30" s="32"/>
      <c r="D30" s="43"/>
      <c r="E30" s="43"/>
      <c r="F30" s="43"/>
      <c r="G30" s="43"/>
      <c r="H30" s="43"/>
      <c r="I30" s="32"/>
      <c r="J30" s="32"/>
      <c r="K30" s="32"/>
      <c r="L30" s="43"/>
      <c r="M30" s="32"/>
      <c r="N30" s="32"/>
      <c r="O30" s="32"/>
      <c r="P30" s="32"/>
    </row>
    <row r="31" spans="1:41" s="30" customFormat="1" ht="14.25" x14ac:dyDescent="0.2">
      <c r="A31" s="133"/>
      <c r="B31" s="42"/>
      <c r="C31" s="32"/>
      <c r="D31" s="43"/>
      <c r="E31" s="43"/>
      <c r="F31" s="43"/>
      <c r="G31" s="43"/>
      <c r="H31" s="43"/>
      <c r="I31" s="32"/>
      <c r="J31" s="32"/>
      <c r="K31" s="32"/>
      <c r="L31" s="43"/>
      <c r="M31" s="32"/>
      <c r="N31" s="32"/>
      <c r="O31" s="32"/>
      <c r="P31" s="32"/>
    </row>
    <row r="32" spans="1:41" s="103" customFormat="1" ht="14.25" x14ac:dyDescent="0.2">
      <c r="A32" s="133"/>
      <c r="B32" s="42"/>
      <c r="C32" s="32"/>
      <c r="D32" s="43"/>
      <c r="E32" s="43"/>
      <c r="F32" s="43"/>
      <c r="G32" s="43"/>
      <c r="H32" s="43"/>
      <c r="I32" s="32"/>
      <c r="J32" s="32"/>
      <c r="K32" s="32"/>
      <c r="L32" s="43"/>
      <c r="M32" s="32"/>
      <c r="N32" s="32"/>
      <c r="O32" s="32"/>
      <c r="P32" s="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row>
    <row r="33" spans="1:41" ht="14.25" x14ac:dyDescent="0.2">
      <c r="A33" s="1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row>
    <row r="34" spans="1:41" ht="14.25" x14ac:dyDescent="0.2">
      <c r="A34" s="133"/>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row>
    <row r="35" spans="1:41" ht="14.25" x14ac:dyDescent="0.2">
      <c r="A35" s="133"/>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row>
    <row r="36" spans="1:41" ht="14.25" x14ac:dyDescent="0.2">
      <c r="A36" s="133"/>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row>
    <row r="37" spans="1:41" ht="14.25" x14ac:dyDescent="0.2">
      <c r="A37" s="133"/>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row>
    <row r="38" spans="1:41" ht="14.25" x14ac:dyDescent="0.2">
      <c r="A38" s="133"/>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row>
    <row r="39" spans="1:41" ht="14.25" x14ac:dyDescent="0.2">
      <c r="A39" s="133"/>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row>
    <row r="40" spans="1:41" ht="14.25" x14ac:dyDescent="0.2">
      <c r="A40" s="133"/>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row>
    <row r="41" spans="1:41" ht="14.25" x14ac:dyDescent="0.2">
      <c r="A41" s="133"/>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row>
    <row r="42" spans="1:41" ht="14.25" x14ac:dyDescent="0.2">
      <c r="A42" s="133"/>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row>
    <row r="43" spans="1:41" ht="14.25" x14ac:dyDescent="0.2">
      <c r="A43" s="13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row>
    <row r="44" spans="1:41" ht="14.25" x14ac:dyDescent="0.2">
      <c r="A44" s="133"/>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row>
    <row r="45" spans="1:41" ht="14.25" x14ac:dyDescent="0.2">
      <c r="A45" s="133"/>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row>
    <row r="46" spans="1:41" ht="14.25" x14ac:dyDescent="0.2">
      <c r="A46" s="133"/>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row>
    <row r="47" spans="1:41" ht="14.25" x14ac:dyDescent="0.2">
      <c r="A47" s="133"/>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row>
    <row r="48" spans="1:41" ht="14.25" x14ac:dyDescent="0.2">
      <c r="A48" s="133"/>
      <c r="C48" s="25" t="s">
        <v>842</v>
      </c>
      <c r="Q48" s="30"/>
      <c r="R48" s="30"/>
      <c r="S48" s="30"/>
      <c r="T48" s="30"/>
      <c r="U48" s="30"/>
      <c r="V48" s="30"/>
      <c r="W48" s="30"/>
      <c r="X48" s="30"/>
      <c r="Y48" s="30"/>
    </row>
    <row r="49" spans="17:25" x14ac:dyDescent="0.2">
      <c r="Q49" s="30"/>
      <c r="R49" s="30"/>
      <c r="S49" s="30"/>
      <c r="T49" s="30"/>
      <c r="U49" s="30"/>
      <c r="V49" s="30"/>
      <c r="W49" s="30"/>
      <c r="X49" s="30"/>
      <c r="Y49" s="30"/>
    </row>
    <row r="50" spans="17:25" x14ac:dyDescent="0.2">
      <c r="Q50" s="30"/>
      <c r="R50" s="30"/>
      <c r="S50" s="30"/>
      <c r="T50" s="30"/>
      <c r="U50" s="30"/>
      <c r="V50" s="30"/>
      <c r="W50" s="30"/>
      <c r="X50" s="30"/>
      <c r="Y50" s="30"/>
    </row>
    <row r="51" spans="17:25" x14ac:dyDescent="0.2">
      <c r="Q51" s="30"/>
      <c r="R51" s="30"/>
      <c r="S51" s="30"/>
      <c r="T51" s="30"/>
      <c r="U51" s="30"/>
      <c r="V51" s="30"/>
      <c r="W51" s="30"/>
      <c r="X51" s="30"/>
      <c r="Y51" s="30"/>
    </row>
    <row r="52" spans="17:25" x14ac:dyDescent="0.2">
      <c r="Q52" s="30"/>
      <c r="R52" s="30"/>
      <c r="S52" s="30"/>
      <c r="T52" s="30"/>
      <c r="U52" s="30"/>
      <c r="V52" s="30"/>
      <c r="W52" s="30"/>
      <c r="X52" s="30"/>
      <c r="Y52" s="30"/>
    </row>
  </sheetData>
  <mergeCells count="1">
    <mergeCell ref="C5:F5"/>
  </mergeCells>
  <conditionalFormatting sqref="U47:Y52 Q44:R52">
    <cfRule type="cellIs" dxfId="58" priority="1" operator="equal">
      <formula>0</formula>
    </cfRule>
  </conditionalFormatting>
  <hyperlinks>
    <hyperlink ref="C1" location="TableofContents!A1" display="TableofContents!A1" xr:uid="{75A5A81A-D68E-49BC-807B-7523FE44B1AB}"/>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2EE2B-49B2-4DCC-BD39-317E4C9239E0}">
  <sheetPr>
    <tabColor rgb="FF92D050"/>
  </sheetPr>
  <dimension ref="A1:AH66"/>
  <sheetViews>
    <sheetView showGridLines="0" zoomScale="70" zoomScaleNormal="70" workbookViewId="0">
      <selection activeCell="L14" sqref="L14"/>
    </sheetView>
  </sheetViews>
  <sheetFormatPr defaultColWidth="8.5703125" defaultRowHeight="12.75" x14ac:dyDescent="0.2"/>
  <cols>
    <col min="1" max="1" width="10.42578125" style="42" customWidth="1"/>
    <col min="2" max="2" width="13.140625" style="42" customWidth="1"/>
    <col min="3" max="3" width="51.5703125" style="32" customWidth="1"/>
    <col min="4" max="4" width="22.42578125" style="43" customWidth="1"/>
    <col min="5" max="5" width="19.42578125" style="43" customWidth="1"/>
    <col min="6" max="6" width="17.5703125" style="43" customWidth="1"/>
    <col min="7" max="8" width="22.42578125" style="43" customWidth="1"/>
    <col min="9" max="9" width="22.42578125" style="32" customWidth="1"/>
    <col min="10" max="10" width="26.5703125" style="32" customWidth="1"/>
    <col min="11" max="12" width="25.5703125" style="32" customWidth="1"/>
    <col min="13" max="13" width="26.42578125" style="32" customWidth="1"/>
    <col min="14" max="14" width="35.5703125" style="32" customWidth="1"/>
    <col min="15" max="15" width="25.42578125" style="32" customWidth="1"/>
    <col min="16" max="16" width="31.5703125" style="32" customWidth="1"/>
    <col min="17" max="17" width="20.42578125" style="32" customWidth="1"/>
    <col min="18" max="18" width="20.5703125" style="32" customWidth="1"/>
    <col min="19" max="19" width="28.5703125" style="32" customWidth="1"/>
    <col min="20" max="20" width="15.5703125" style="32" customWidth="1"/>
    <col min="21" max="21" width="8.5703125" style="32"/>
    <col min="22" max="22" width="32.42578125" style="32" customWidth="1"/>
    <col min="23" max="23" width="20.42578125" style="32" customWidth="1"/>
    <col min="24" max="24" width="26.42578125" style="32" customWidth="1"/>
    <col min="25" max="25" width="30.42578125" style="32" customWidth="1"/>
    <col min="26" max="26" width="32.5703125" style="32" customWidth="1"/>
    <col min="27" max="27" width="33.42578125" style="32" customWidth="1"/>
    <col min="28" max="28" width="35.5703125" style="32" customWidth="1"/>
    <col min="29" max="29" width="8.5703125" style="32"/>
    <col min="30" max="30" width="24.5703125" style="32" customWidth="1"/>
    <col min="31" max="31" width="28.42578125" style="32" customWidth="1"/>
    <col min="32" max="32" width="22" style="32" customWidth="1"/>
    <col min="33" max="33" width="34.5703125" style="32" customWidth="1"/>
    <col min="34" max="35" width="26.42578125" style="32" customWidth="1"/>
    <col min="36" max="36" width="30.42578125" style="32" customWidth="1"/>
    <col min="37" max="37" width="45.5703125" style="32" customWidth="1"/>
    <col min="38" max="16384" width="8.5703125" style="32"/>
  </cols>
  <sheetData>
    <row r="1" spans="1:34" s="29" customFormat="1" ht="20.25" x14ac:dyDescent="0.2">
      <c r="A1" s="26"/>
      <c r="B1" s="26"/>
      <c r="C1" s="29" t="s">
        <v>326</v>
      </c>
      <c r="D1" s="29" t="s">
        <v>327</v>
      </c>
      <c r="E1" s="28"/>
      <c r="F1" s="28"/>
      <c r="G1" s="28"/>
      <c r="H1" s="28"/>
    </row>
    <row r="2" spans="1:34" ht="13.35" customHeight="1" x14ac:dyDescent="0.2">
      <c r="C2" s="43"/>
    </row>
    <row r="3" spans="1:34" ht="13.35" customHeight="1" x14ac:dyDescent="0.2">
      <c r="C3" s="43"/>
    </row>
    <row r="4" spans="1:34" ht="13.35" customHeight="1" x14ac:dyDescent="0.2"/>
    <row r="5" spans="1:34" s="30" customFormat="1" ht="13.35" customHeight="1" x14ac:dyDescent="0.2">
      <c r="A5" s="42"/>
      <c r="B5" s="42"/>
      <c r="C5" s="210"/>
      <c r="D5" s="210"/>
      <c r="E5" s="210"/>
      <c r="F5" s="210"/>
      <c r="G5" s="210"/>
      <c r="H5" s="210"/>
      <c r="I5" s="210"/>
      <c r="J5" s="210"/>
      <c r="K5" s="135"/>
      <c r="L5" s="136"/>
    </row>
    <row r="6" spans="1:34" s="30" customFormat="1" ht="13.35" customHeight="1" x14ac:dyDescent="0.2">
      <c r="A6" s="42"/>
      <c r="B6" s="42"/>
      <c r="C6" s="36" t="s">
        <v>843</v>
      </c>
      <c r="D6" s="36">
        <v>2016</v>
      </c>
      <c r="E6" s="36">
        <v>2017</v>
      </c>
      <c r="F6" s="36">
        <v>2018</v>
      </c>
      <c r="G6" s="36">
        <v>2019</v>
      </c>
      <c r="H6" s="36">
        <v>2020</v>
      </c>
      <c r="I6" s="36">
        <v>2021</v>
      </c>
      <c r="J6" s="36">
        <v>2022</v>
      </c>
      <c r="K6" s="36" t="s">
        <v>307</v>
      </c>
      <c r="L6" s="136"/>
    </row>
    <row r="7" spans="1:34" s="30" customFormat="1" x14ac:dyDescent="0.2">
      <c r="C7" s="137" t="s">
        <v>328</v>
      </c>
      <c r="D7" s="138">
        <v>0.30882352941176472</v>
      </c>
      <c r="E7" s="138">
        <v>0.43103448275862066</v>
      </c>
      <c r="F7" s="138">
        <v>0.44642857142857145</v>
      </c>
      <c r="G7" s="138">
        <v>0.375</v>
      </c>
      <c r="H7" s="138">
        <v>0.33333333333333331</v>
      </c>
      <c r="I7" s="138">
        <v>0.58064516129032262</v>
      </c>
      <c r="J7" s="138">
        <v>0.5</v>
      </c>
      <c r="K7" s="138">
        <v>0.42503786831751611</v>
      </c>
      <c r="L7" s="136"/>
    </row>
    <row r="8" spans="1:34" s="30" customFormat="1" x14ac:dyDescent="0.2">
      <c r="C8" s="137" t="s">
        <v>329</v>
      </c>
      <c r="D8" s="138">
        <v>0.3235294117647059</v>
      </c>
      <c r="E8" s="138">
        <v>0.39655172413793105</v>
      </c>
      <c r="F8" s="138">
        <v>0.2857142857142857</v>
      </c>
      <c r="G8" s="138">
        <v>0.33333333333333331</v>
      </c>
      <c r="H8" s="138">
        <v>0.45098039215686275</v>
      </c>
      <c r="I8" s="138">
        <v>0.64516129032258063</v>
      </c>
      <c r="J8" s="138">
        <v>0.5</v>
      </c>
      <c r="K8" s="138">
        <v>0.41932434820424275</v>
      </c>
      <c r="L8" s="136"/>
    </row>
    <row r="9" spans="1:34" s="30" customFormat="1" x14ac:dyDescent="0.2">
      <c r="C9" s="137" t="s">
        <v>330</v>
      </c>
      <c r="D9" s="138">
        <v>0.5</v>
      </c>
      <c r="E9" s="138">
        <v>0.5</v>
      </c>
      <c r="F9" s="138">
        <v>0.5178571428571429</v>
      </c>
      <c r="G9" s="138">
        <v>0.58333333333333337</v>
      </c>
      <c r="H9" s="138">
        <v>0.43137254901960786</v>
      </c>
      <c r="I9" s="138">
        <v>0.54838709677419351</v>
      </c>
      <c r="J9" s="138">
        <v>0.5</v>
      </c>
      <c r="K9" s="138">
        <v>0.51156430314061108</v>
      </c>
      <c r="L9" s="136"/>
    </row>
    <row r="10" spans="1:34" s="30" customFormat="1" x14ac:dyDescent="0.2">
      <c r="A10" s="42"/>
      <c r="B10" s="42"/>
      <c r="C10" s="137" t="s">
        <v>331</v>
      </c>
      <c r="D10" s="138">
        <v>0.51470588235294112</v>
      </c>
      <c r="E10" s="138">
        <v>0.55172413793103448</v>
      </c>
      <c r="F10" s="138">
        <v>0.5535714285714286</v>
      </c>
      <c r="G10" s="138">
        <v>0.58333333333333337</v>
      </c>
      <c r="H10" s="138">
        <v>0.47058823529411764</v>
      </c>
      <c r="I10" s="138">
        <v>0.61290322580645162</v>
      </c>
      <c r="J10" s="138">
        <v>0.42857142857142855</v>
      </c>
      <c r="K10" s="138">
        <v>0.53077109598010508</v>
      </c>
      <c r="L10" s="136"/>
    </row>
    <row r="11" spans="1:34" s="30" customFormat="1" x14ac:dyDescent="0.2">
      <c r="A11" s="42"/>
      <c r="B11" s="42"/>
      <c r="C11" s="137" t="s">
        <v>332</v>
      </c>
      <c r="D11" s="138">
        <v>0.55882352941176472</v>
      </c>
      <c r="E11" s="138">
        <v>0.56896551724137934</v>
      </c>
      <c r="F11" s="138">
        <v>0.5</v>
      </c>
      <c r="G11" s="138">
        <v>0.5625</v>
      </c>
      <c r="H11" s="138">
        <v>0.45098039215686275</v>
      </c>
      <c r="I11" s="138">
        <v>0.61290322580645162</v>
      </c>
      <c r="J11" s="138">
        <v>0.42857142857142855</v>
      </c>
      <c r="K11" s="138">
        <v>0.52610629902684092</v>
      </c>
      <c r="L11" s="136"/>
    </row>
    <row r="12" spans="1:34" s="30" customFormat="1" x14ac:dyDescent="0.2">
      <c r="A12" s="42"/>
      <c r="B12" s="42"/>
      <c r="C12" s="137" t="s">
        <v>333</v>
      </c>
      <c r="D12" s="138">
        <v>0.30882352941176472</v>
      </c>
      <c r="E12" s="138">
        <v>0.34482758620689657</v>
      </c>
      <c r="F12" s="138">
        <v>0.39285714285714285</v>
      </c>
      <c r="G12" s="138">
        <v>0.3125</v>
      </c>
      <c r="H12" s="138">
        <v>0.31372549019607843</v>
      </c>
      <c r="I12" s="138">
        <v>0.4838709677419355</v>
      </c>
      <c r="J12" s="138">
        <v>0.42857142857142855</v>
      </c>
      <c r="K12" s="138">
        <v>0.36931087785503519</v>
      </c>
      <c r="L12" s="136"/>
    </row>
    <row r="13" spans="1:34" s="30" customFormat="1" x14ac:dyDescent="0.2">
      <c r="A13" s="42"/>
      <c r="B13" s="42"/>
      <c r="C13" s="137" t="s">
        <v>334</v>
      </c>
      <c r="D13" s="138">
        <v>0.3235294117647059</v>
      </c>
      <c r="E13" s="138">
        <v>0.37931034482758619</v>
      </c>
      <c r="F13" s="138">
        <v>0.3392857142857143</v>
      </c>
      <c r="G13" s="138">
        <v>0.29166666666666669</v>
      </c>
      <c r="H13" s="138">
        <v>0.35294117647058826</v>
      </c>
      <c r="I13" s="138">
        <v>0.67741935483870963</v>
      </c>
      <c r="J13" s="138">
        <v>0.38095238095238093</v>
      </c>
      <c r="K13" s="138">
        <v>0.39215786425805027</v>
      </c>
      <c r="L13" s="136"/>
    </row>
    <row r="14" spans="1:34" s="30" customFormat="1" x14ac:dyDescent="0.2">
      <c r="A14" s="42"/>
      <c r="B14" s="42"/>
      <c r="C14" s="137" t="s">
        <v>335</v>
      </c>
      <c r="D14" s="138">
        <v>0.11764705882352941</v>
      </c>
      <c r="E14" s="138">
        <v>0.15517241379310345</v>
      </c>
      <c r="F14" s="138">
        <v>0.19642857142857142</v>
      </c>
      <c r="G14" s="138">
        <v>0.29166666666666669</v>
      </c>
      <c r="H14" s="138">
        <v>0.23529411764705882</v>
      </c>
      <c r="I14" s="138">
        <v>0.4838709677419355</v>
      </c>
      <c r="J14" s="138">
        <v>0.35714285714285715</v>
      </c>
      <c r="K14" s="138">
        <v>0.2624603790348175</v>
      </c>
      <c r="L14" s="136"/>
    </row>
    <row r="15" spans="1:34" s="42" customFormat="1" x14ac:dyDescent="0.2">
      <c r="C15" s="137" t="s">
        <v>336</v>
      </c>
      <c r="D15" s="138">
        <v>0.29411764705882354</v>
      </c>
      <c r="E15" s="138">
        <v>0.34482758620689657</v>
      </c>
      <c r="F15" s="138">
        <v>0.32142857142857145</v>
      </c>
      <c r="G15" s="138">
        <v>0.33333333333333331</v>
      </c>
      <c r="H15" s="138">
        <v>0.29411764705882354</v>
      </c>
      <c r="I15" s="138">
        <v>0.41935483870967744</v>
      </c>
      <c r="J15" s="138">
        <v>0.35714285714285715</v>
      </c>
      <c r="K15" s="138">
        <v>0.33776035441985469</v>
      </c>
      <c r="L15" s="137"/>
      <c r="M15" s="32"/>
      <c r="N15" s="32"/>
      <c r="O15" s="32"/>
      <c r="P15" s="32"/>
      <c r="Q15" s="32"/>
      <c r="R15" s="32"/>
      <c r="S15" s="32"/>
      <c r="T15" s="32"/>
      <c r="U15" s="32"/>
      <c r="V15" s="32"/>
      <c r="W15" s="32"/>
      <c r="X15" s="32"/>
      <c r="Y15" s="32"/>
      <c r="Z15" s="32"/>
      <c r="AA15" s="32"/>
      <c r="AB15" s="32"/>
      <c r="AC15" s="32"/>
      <c r="AD15" s="32"/>
      <c r="AE15" s="32"/>
      <c r="AF15" s="32"/>
      <c r="AG15" s="32"/>
      <c r="AH15" s="32"/>
    </row>
    <row r="16" spans="1:34" s="42" customFormat="1" x14ac:dyDescent="0.2">
      <c r="C16" s="137" t="s">
        <v>337</v>
      </c>
      <c r="D16" s="138">
        <v>0.13235294117647059</v>
      </c>
      <c r="E16" s="138">
        <v>0.17241379310344829</v>
      </c>
      <c r="F16" s="138">
        <v>0.16071428571428573</v>
      </c>
      <c r="G16" s="138">
        <v>0.1875</v>
      </c>
      <c r="H16" s="138">
        <v>0.11764705882352941</v>
      </c>
      <c r="I16" s="138">
        <v>0.25806451612903225</v>
      </c>
      <c r="J16" s="138">
        <v>0.35714285714285715</v>
      </c>
      <c r="K16" s="138">
        <v>0.19797649315566049</v>
      </c>
      <c r="L16" s="137"/>
      <c r="M16" s="32"/>
      <c r="N16" s="32"/>
      <c r="O16" s="32"/>
      <c r="P16" s="32"/>
      <c r="Q16" s="32"/>
      <c r="R16" s="32"/>
      <c r="S16" s="32"/>
      <c r="T16" s="32"/>
      <c r="U16" s="32"/>
      <c r="V16" s="32"/>
      <c r="W16" s="32"/>
      <c r="X16" s="32"/>
      <c r="Y16" s="32"/>
      <c r="Z16" s="32"/>
      <c r="AA16" s="32"/>
      <c r="AB16" s="32"/>
      <c r="AC16" s="32"/>
      <c r="AD16" s="32"/>
      <c r="AE16" s="32"/>
      <c r="AF16" s="32"/>
      <c r="AG16" s="32"/>
      <c r="AH16" s="32"/>
    </row>
    <row r="17" spans="1:34" s="42" customFormat="1" x14ac:dyDescent="0.2">
      <c r="C17" s="40"/>
      <c r="D17" s="40"/>
      <c r="E17" s="40"/>
      <c r="F17" s="40"/>
      <c r="G17" s="40"/>
      <c r="H17" s="40"/>
      <c r="I17" s="40"/>
      <c r="J17" s="40"/>
      <c r="K17" s="40"/>
      <c r="L17" s="137"/>
      <c r="M17" s="32"/>
      <c r="N17" s="32"/>
      <c r="O17" s="32"/>
      <c r="P17" s="32"/>
      <c r="Q17" s="32"/>
      <c r="R17" s="32"/>
      <c r="S17" s="32"/>
      <c r="T17" s="32"/>
      <c r="U17" s="32"/>
      <c r="V17" s="32"/>
      <c r="W17" s="32"/>
      <c r="X17" s="32"/>
      <c r="Y17" s="32"/>
      <c r="Z17" s="32"/>
      <c r="AA17" s="32"/>
      <c r="AB17" s="32"/>
      <c r="AC17" s="32"/>
      <c r="AD17" s="32"/>
      <c r="AE17" s="32"/>
      <c r="AF17" s="32"/>
      <c r="AG17" s="32"/>
      <c r="AH17" s="32"/>
    </row>
    <row r="18" spans="1:34" s="42" customFormat="1" x14ac:dyDescent="0.2">
      <c r="C18" s="136"/>
      <c r="D18" s="136"/>
      <c r="E18" s="139"/>
      <c r="F18" s="139"/>
      <c r="G18" s="139"/>
      <c r="H18" s="139"/>
      <c r="I18" s="137"/>
      <c r="J18" s="137"/>
      <c r="K18" s="137"/>
      <c r="L18" s="137"/>
      <c r="M18" s="32"/>
      <c r="N18" s="32"/>
      <c r="O18" s="32"/>
      <c r="P18" s="32"/>
      <c r="Q18" s="32"/>
      <c r="R18" s="32"/>
      <c r="S18" s="32"/>
      <c r="T18" s="32"/>
      <c r="U18" s="32"/>
      <c r="V18" s="32"/>
      <c r="W18" s="32"/>
      <c r="X18" s="32"/>
      <c r="Y18" s="32"/>
      <c r="Z18" s="32"/>
      <c r="AA18" s="32"/>
      <c r="AB18" s="32"/>
      <c r="AC18" s="32"/>
      <c r="AD18" s="32"/>
      <c r="AE18" s="32"/>
      <c r="AF18" s="32"/>
      <c r="AG18" s="32"/>
      <c r="AH18" s="32"/>
    </row>
    <row r="19" spans="1:34" s="42" customFormat="1" x14ac:dyDescent="0.2">
      <c r="C19" s="140"/>
      <c r="D19" s="140"/>
      <c r="E19" s="140"/>
      <c r="F19" s="140"/>
      <c r="G19" s="140"/>
      <c r="H19" s="139"/>
      <c r="I19" s="137"/>
      <c r="J19" s="137"/>
      <c r="K19" s="137"/>
      <c r="L19" s="137"/>
      <c r="M19" s="32"/>
      <c r="N19" s="32"/>
      <c r="O19" s="32"/>
      <c r="P19" s="32"/>
      <c r="Q19" s="32"/>
      <c r="R19" s="32"/>
      <c r="S19" s="32"/>
      <c r="T19" s="32"/>
      <c r="U19" s="32"/>
      <c r="V19" s="32"/>
      <c r="W19" s="32"/>
      <c r="X19" s="32"/>
      <c r="Y19" s="32"/>
      <c r="Z19" s="32"/>
      <c r="AA19" s="32"/>
      <c r="AB19" s="32"/>
      <c r="AC19" s="32"/>
      <c r="AD19" s="32"/>
      <c r="AE19" s="32"/>
      <c r="AF19" s="32"/>
      <c r="AG19" s="32"/>
      <c r="AH19" s="32"/>
    </row>
    <row r="20" spans="1:34" s="42" customFormat="1" x14ac:dyDescent="0.2">
      <c r="C20" s="140"/>
      <c r="D20" s="139"/>
      <c r="E20" s="139"/>
      <c r="F20" s="139"/>
      <c r="G20" s="139"/>
      <c r="H20" s="139"/>
      <c r="I20" s="137"/>
      <c r="J20" s="137"/>
      <c r="K20" s="137"/>
      <c r="L20" s="137"/>
      <c r="M20" s="32"/>
      <c r="N20" s="32"/>
      <c r="O20" s="32"/>
      <c r="P20" s="32"/>
      <c r="Q20" s="32"/>
      <c r="R20" s="32"/>
      <c r="S20" s="32"/>
      <c r="T20" s="32"/>
      <c r="U20" s="32"/>
      <c r="V20" s="32"/>
      <c r="W20" s="32"/>
      <c r="X20" s="32"/>
      <c r="Y20" s="32"/>
      <c r="Z20" s="32"/>
      <c r="AA20" s="32"/>
      <c r="AB20" s="32"/>
      <c r="AC20" s="32"/>
      <c r="AD20" s="32"/>
      <c r="AE20" s="32"/>
      <c r="AF20" s="32"/>
      <c r="AG20" s="32"/>
      <c r="AH20" s="32"/>
    </row>
    <row r="21" spans="1:34" s="42" customFormat="1" x14ac:dyDescent="0.2">
      <c r="C21" s="137"/>
      <c r="D21" s="139"/>
      <c r="E21" s="139"/>
      <c r="F21" s="139"/>
      <c r="G21" s="139"/>
      <c r="H21" s="139"/>
      <c r="I21" s="137"/>
      <c r="J21" s="137"/>
      <c r="K21" s="137"/>
      <c r="L21" s="137"/>
      <c r="M21" s="32"/>
      <c r="N21" s="32"/>
      <c r="O21" s="32"/>
      <c r="P21" s="32"/>
      <c r="Q21" s="32"/>
      <c r="R21" s="32"/>
      <c r="S21" s="32"/>
      <c r="T21" s="32"/>
      <c r="U21" s="32"/>
      <c r="V21" s="32"/>
      <c r="W21" s="32"/>
      <c r="X21" s="32"/>
      <c r="Y21" s="32"/>
      <c r="Z21" s="32"/>
      <c r="AA21" s="32"/>
      <c r="AB21" s="32"/>
      <c r="AC21" s="32"/>
      <c r="AD21" s="32"/>
      <c r="AE21" s="32"/>
      <c r="AF21" s="32"/>
      <c r="AG21" s="32"/>
      <c r="AH21" s="32"/>
    </row>
    <row r="22" spans="1:34" s="42" customFormat="1" x14ac:dyDescent="0.2">
      <c r="C22" s="137"/>
      <c r="D22" s="139"/>
      <c r="E22" s="139"/>
      <c r="F22" s="139"/>
      <c r="G22" s="139"/>
      <c r="H22" s="139"/>
      <c r="I22" s="137"/>
      <c r="J22" s="137"/>
      <c r="K22" s="137"/>
      <c r="L22" s="137"/>
      <c r="M22" s="32"/>
      <c r="N22" s="32"/>
      <c r="O22" s="32"/>
      <c r="P22" s="32"/>
      <c r="Q22" s="32"/>
      <c r="R22" s="32"/>
      <c r="S22" s="32"/>
      <c r="T22" s="32"/>
      <c r="U22" s="32"/>
      <c r="V22" s="32"/>
      <c r="W22" s="32"/>
      <c r="X22" s="32"/>
      <c r="Y22" s="32"/>
      <c r="Z22" s="32"/>
      <c r="AA22" s="32"/>
      <c r="AB22" s="32"/>
      <c r="AC22" s="32"/>
      <c r="AD22" s="32"/>
      <c r="AE22" s="32"/>
      <c r="AF22" s="32"/>
      <c r="AG22" s="32"/>
      <c r="AH22" s="32"/>
    </row>
    <row r="23" spans="1:34" s="42" customFormat="1" x14ac:dyDescent="0.2">
      <c r="C23" s="137"/>
      <c r="D23" s="139"/>
      <c r="E23" s="139"/>
      <c r="F23" s="139"/>
      <c r="G23" s="139"/>
      <c r="H23" s="139"/>
      <c r="I23" s="137"/>
      <c r="J23" s="137"/>
      <c r="K23" s="137"/>
      <c r="L23" s="137"/>
      <c r="M23" s="32"/>
      <c r="N23" s="32"/>
      <c r="O23" s="32"/>
      <c r="P23" s="32"/>
      <c r="Q23" s="32"/>
      <c r="R23" s="32"/>
      <c r="S23" s="32"/>
      <c r="T23" s="32"/>
      <c r="U23" s="32"/>
      <c r="V23" s="32"/>
      <c r="W23" s="32"/>
      <c r="X23" s="32"/>
      <c r="Y23" s="32"/>
      <c r="Z23" s="32"/>
      <c r="AA23" s="32"/>
      <c r="AB23" s="32"/>
      <c r="AC23" s="32"/>
      <c r="AD23" s="32"/>
      <c r="AE23" s="32"/>
      <c r="AF23" s="32"/>
      <c r="AG23" s="32"/>
      <c r="AH23" s="32"/>
    </row>
    <row r="24" spans="1:34" s="42" customFormat="1" x14ac:dyDescent="0.2">
      <c r="C24" s="137"/>
      <c r="D24" s="139"/>
      <c r="E24" s="139"/>
      <c r="F24" s="139"/>
      <c r="G24" s="139"/>
      <c r="H24" s="139"/>
      <c r="I24" s="137"/>
      <c r="J24" s="137"/>
      <c r="K24" s="137"/>
      <c r="L24" s="137"/>
      <c r="M24" s="32"/>
      <c r="N24" s="32"/>
      <c r="O24" s="32"/>
      <c r="P24" s="32"/>
      <c r="Q24" s="32"/>
      <c r="R24" s="32"/>
      <c r="S24" s="32"/>
      <c r="T24" s="32"/>
      <c r="U24" s="32"/>
      <c r="V24" s="32"/>
      <c r="W24" s="32"/>
      <c r="X24" s="32"/>
      <c r="Y24" s="32"/>
      <c r="Z24" s="32"/>
      <c r="AA24" s="32"/>
      <c r="AB24" s="32"/>
      <c r="AC24" s="32"/>
      <c r="AD24" s="32"/>
      <c r="AE24" s="32"/>
      <c r="AF24" s="32"/>
      <c r="AG24" s="32"/>
      <c r="AH24" s="32"/>
    </row>
    <row r="25" spans="1:34" s="42" customFormat="1" x14ac:dyDescent="0.2">
      <c r="C25" s="137"/>
      <c r="D25" s="139"/>
      <c r="E25" s="139"/>
      <c r="F25" s="139"/>
      <c r="G25" s="139"/>
      <c r="H25" s="139"/>
      <c r="I25" s="137"/>
      <c r="J25" s="137"/>
      <c r="K25" s="137"/>
      <c r="L25" s="137"/>
      <c r="M25" s="32"/>
      <c r="N25" s="32"/>
      <c r="O25" s="32"/>
      <c r="P25" s="32"/>
      <c r="Q25" s="32"/>
      <c r="R25" s="32"/>
      <c r="S25" s="32"/>
      <c r="T25" s="32"/>
      <c r="U25" s="32"/>
      <c r="V25" s="32"/>
      <c r="W25" s="32"/>
      <c r="X25" s="32"/>
      <c r="Y25" s="32"/>
      <c r="Z25" s="32"/>
      <c r="AA25" s="32"/>
      <c r="AB25" s="32"/>
      <c r="AC25" s="32"/>
      <c r="AD25" s="32"/>
      <c r="AE25" s="32"/>
      <c r="AF25" s="32"/>
      <c r="AG25" s="32"/>
      <c r="AH25" s="32"/>
    </row>
    <row r="26" spans="1:34" s="42" customFormat="1" ht="14.25" x14ac:dyDescent="0.2">
      <c r="A26" s="141"/>
      <c r="C26" s="137"/>
      <c r="D26" s="139"/>
      <c r="E26" s="139"/>
      <c r="F26" s="139"/>
      <c r="G26" s="139"/>
      <c r="H26" s="139"/>
      <c r="I26" s="137"/>
      <c r="J26" s="137"/>
      <c r="K26" s="137"/>
      <c r="L26" s="137"/>
      <c r="M26" s="32"/>
      <c r="N26" s="32"/>
      <c r="O26" s="32"/>
      <c r="P26" s="32"/>
      <c r="Q26" s="32"/>
      <c r="R26" s="32"/>
      <c r="S26" s="32"/>
      <c r="T26" s="32"/>
      <c r="U26" s="32"/>
      <c r="V26" s="32"/>
      <c r="W26" s="32"/>
      <c r="X26" s="32"/>
      <c r="Y26" s="32"/>
      <c r="Z26" s="32"/>
      <c r="AA26" s="32"/>
      <c r="AB26" s="32"/>
      <c r="AC26" s="32"/>
      <c r="AD26" s="32"/>
      <c r="AE26" s="32"/>
      <c r="AF26" s="32"/>
      <c r="AG26" s="32"/>
      <c r="AH26" s="32"/>
    </row>
    <row r="27" spans="1:34" s="42" customFormat="1" ht="14.25" x14ac:dyDescent="0.2">
      <c r="A27" s="141"/>
      <c r="C27" s="137"/>
      <c r="D27" s="139"/>
      <c r="E27" s="139"/>
      <c r="F27" s="139"/>
      <c r="G27" s="139"/>
      <c r="H27" s="139"/>
      <c r="I27" s="137"/>
      <c r="J27" s="137"/>
      <c r="K27" s="137"/>
      <c r="L27" s="137"/>
      <c r="M27" s="32"/>
      <c r="N27" s="32"/>
      <c r="O27" s="32"/>
      <c r="P27" s="32"/>
      <c r="Q27" s="32"/>
      <c r="R27" s="32"/>
      <c r="S27" s="32"/>
      <c r="T27" s="32"/>
      <c r="U27" s="32"/>
      <c r="V27" s="32"/>
      <c r="W27" s="32"/>
      <c r="X27" s="32"/>
      <c r="Y27" s="32"/>
      <c r="Z27" s="32"/>
      <c r="AA27" s="32"/>
      <c r="AB27" s="32"/>
      <c r="AC27" s="32"/>
      <c r="AD27" s="32"/>
      <c r="AE27" s="32"/>
      <c r="AF27" s="32"/>
      <c r="AG27" s="32"/>
      <c r="AH27" s="32"/>
    </row>
    <row r="28" spans="1:34" s="42" customFormat="1" ht="14.25" x14ac:dyDescent="0.2">
      <c r="A28" s="141"/>
      <c r="C28" s="137"/>
      <c r="D28" s="139"/>
      <c r="E28" s="139"/>
      <c r="F28" s="139"/>
      <c r="G28" s="139"/>
      <c r="H28" s="139"/>
      <c r="I28" s="137"/>
      <c r="J28" s="137"/>
      <c r="K28" s="137"/>
      <c r="L28" s="137"/>
      <c r="M28" s="32"/>
      <c r="N28" s="32"/>
      <c r="O28" s="32"/>
      <c r="P28" s="32"/>
      <c r="Q28" s="32"/>
      <c r="R28" s="32"/>
      <c r="S28" s="32"/>
      <c r="T28" s="32"/>
      <c r="U28" s="32"/>
      <c r="V28" s="32"/>
      <c r="W28" s="32"/>
      <c r="X28" s="32"/>
      <c r="Y28" s="32"/>
      <c r="Z28" s="32"/>
      <c r="AA28" s="32"/>
      <c r="AB28" s="32"/>
      <c r="AC28" s="32"/>
      <c r="AD28" s="32"/>
      <c r="AE28" s="32"/>
      <c r="AF28" s="32"/>
      <c r="AG28" s="32"/>
      <c r="AH28" s="32"/>
    </row>
    <row r="29" spans="1:34" s="42" customFormat="1" ht="14.25" x14ac:dyDescent="0.2">
      <c r="A29" s="141"/>
      <c r="C29" s="137"/>
      <c r="D29" s="139"/>
      <c r="E29" s="139"/>
      <c r="F29" s="139"/>
      <c r="G29" s="139"/>
      <c r="H29" s="139"/>
      <c r="I29" s="137"/>
      <c r="J29" s="137"/>
      <c r="K29" s="137"/>
      <c r="L29" s="137"/>
      <c r="M29" s="32"/>
      <c r="N29" s="32"/>
      <c r="O29" s="32"/>
      <c r="P29" s="32"/>
      <c r="Q29" s="32"/>
      <c r="R29" s="32"/>
      <c r="S29" s="32"/>
      <c r="T29" s="32"/>
      <c r="U29" s="32"/>
      <c r="V29" s="32"/>
      <c r="W29" s="32"/>
      <c r="X29" s="32"/>
      <c r="Y29" s="32"/>
      <c r="Z29" s="32"/>
      <c r="AA29" s="32"/>
      <c r="AB29" s="32"/>
      <c r="AC29" s="32"/>
      <c r="AD29" s="32"/>
      <c r="AE29" s="32"/>
      <c r="AF29" s="32"/>
      <c r="AG29" s="32"/>
      <c r="AH29" s="32"/>
    </row>
    <row r="30" spans="1:34" s="42" customFormat="1" ht="14.25" x14ac:dyDescent="0.2">
      <c r="A30" s="141"/>
      <c r="C30" s="137"/>
      <c r="D30" s="139"/>
      <c r="E30" s="139"/>
      <c r="F30" s="139"/>
      <c r="G30" s="139"/>
      <c r="H30" s="139"/>
      <c r="I30" s="137"/>
      <c r="J30" s="137"/>
      <c r="K30" s="137"/>
      <c r="L30" s="137"/>
      <c r="M30" s="32"/>
      <c r="N30" s="32"/>
      <c r="O30" s="32"/>
      <c r="P30" s="32"/>
      <c r="Q30" s="32"/>
      <c r="R30" s="32"/>
      <c r="S30" s="32"/>
      <c r="T30" s="32"/>
      <c r="U30" s="32"/>
      <c r="V30" s="32"/>
      <c r="W30" s="32"/>
      <c r="X30" s="32"/>
      <c r="Y30" s="32"/>
      <c r="Z30" s="32"/>
      <c r="AA30" s="32"/>
      <c r="AB30" s="32"/>
      <c r="AC30" s="32"/>
      <c r="AD30" s="32"/>
      <c r="AE30" s="32"/>
      <c r="AF30" s="32"/>
      <c r="AG30" s="32"/>
      <c r="AH30" s="32"/>
    </row>
    <row r="31" spans="1:34" s="42" customFormat="1" ht="14.25" x14ac:dyDescent="0.2">
      <c r="A31" s="141"/>
      <c r="C31" s="137"/>
      <c r="D31" s="139"/>
      <c r="E31" s="139"/>
      <c r="F31" s="139"/>
      <c r="G31" s="139"/>
      <c r="H31" s="139"/>
      <c r="I31" s="137"/>
      <c r="J31" s="137"/>
      <c r="K31" s="137"/>
      <c r="L31" s="137"/>
      <c r="M31" s="32"/>
      <c r="N31" s="32"/>
      <c r="O31" s="32"/>
      <c r="P31" s="32"/>
      <c r="Q31" s="32"/>
      <c r="R31" s="32"/>
      <c r="S31" s="32"/>
      <c r="T31" s="32"/>
      <c r="U31" s="32"/>
      <c r="V31" s="32"/>
      <c r="W31" s="32"/>
      <c r="X31" s="32"/>
      <c r="Y31" s="32"/>
      <c r="Z31" s="32"/>
      <c r="AA31" s="32"/>
      <c r="AB31" s="32"/>
      <c r="AC31" s="32"/>
      <c r="AD31" s="32"/>
      <c r="AE31" s="32"/>
      <c r="AF31" s="32"/>
      <c r="AG31" s="32"/>
      <c r="AH31" s="32"/>
    </row>
    <row r="32" spans="1:34" s="42" customFormat="1" ht="14.25" x14ac:dyDescent="0.2">
      <c r="A32" s="141"/>
      <c r="C32" s="137"/>
      <c r="D32" s="139"/>
      <c r="E32" s="139"/>
      <c r="F32" s="139"/>
      <c r="G32" s="139"/>
      <c r="H32" s="139"/>
      <c r="I32" s="137"/>
      <c r="J32" s="137"/>
      <c r="K32" s="137"/>
      <c r="L32" s="137"/>
      <c r="M32" s="32"/>
      <c r="N32" s="32"/>
      <c r="O32" s="32"/>
      <c r="P32" s="32"/>
      <c r="Q32" s="32"/>
      <c r="R32" s="32"/>
      <c r="S32" s="32"/>
      <c r="T32" s="32"/>
      <c r="U32" s="32"/>
      <c r="V32" s="32"/>
      <c r="W32" s="32"/>
      <c r="X32" s="32"/>
      <c r="Y32" s="32"/>
      <c r="Z32" s="32"/>
      <c r="AA32" s="32"/>
      <c r="AB32" s="32"/>
      <c r="AC32" s="32"/>
      <c r="AD32" s="32"/>
      <c r="AE32" s="32"/>
      <c r="AF32" s="32"/>
      <c r="AG32" s="32"/>
      <c r="AH32" s="32"/>
    </row>
    <row r="33" spans="1:34" s="42" customFormat="1" ht="14.25" x14ac:dyDescent="0.2">
      <c r="A33" s="141"/>
      <c r="C33" s="137"/>
      <c r="D33" s="139"/>
      <c r="E33" s="139"/>
      <c r="F33" s="139"/>
      <c r="G33" s="139"/>
      <c r="H33" s="139"/>
      <c r="I33" s="137"/>
      <c r="J33" s="137"/>
      <c r="K33" s="137"/>
      <c r="L33" s="137"/>
      <c r="M33" s="32"/>
      <c r="N33" s="32"/>
      <c r="O33" s="32"/>
      <c r="P33" s="32"/>
      <c r="Q33" s="32"/>
      <c r="R33" s="32"/>
      <c r="S33" s="32"/>
      <c r="T33" s="32"/>
      <c r="U33" s="32"/>
      <c r="V33" s="32"/>
      <c r="W33" s="32"/>
      <c r="X33" s="32"/>
      <c r="Y33" s="32"/>
      <c r="Z33" s="32"/>
      <c r="AA33" s="32"/>
      <c r="AB33" s="32"/>
      <c r="AC33" s="32"/>
      <c r="AD33" s="32"/>
      <c r="AE33" s="32"/>
      <c r="AF33" s="32"/>
      <c r="AG33" s="32"/>
      <c r="AH33" s="32"/>
    </row>
    <row r="34" spans="1:34" s="42" customFormat="1" ht="14.25" x14ac:dyDescent="0.2">
      <c r="A34" s="141"/>
      <c r="C34" s="137"/>
      <c r="D34" s="139"/>
      <c r="E34" s="139"/>
      <c r="F34" s="139"/>
      <c r="G34" s="139"/>
      <c r="H34" s="139"/>
      <c r="I34" s="137"/>
      <c r="J34" s="137"/>
      <c r="K34" s="137"/>
      <c r="L34" s="137"/>
      <c r="M34" s="32"/>
      <c r="N34" s="32"/>
      <c r="O34" s="32"/>
      <c r="P34" s="32"/>
      <c r="Q34" s="32"/>
      <c r="R34" s="32"/>
      <c r="S34" s="32"/>
      <c r="T34" s="32"/>
      <c r="U34" s="32"/>
      <c r="V34" s="32"/>
      <c r="W34" s="32"/>
      <c r="X34" s="32"/>
      <c r="Y34" s="32"/>
      <c r="Z34" s="32"/>
      <c r="AA34" s="32"/>
      <c r="AB34" s="32"/>
      <c r="AC34" s="32"/>
      <c r="AD34" s="32"/>
      <c r="AE34" s="32"/>
      <c r="AF34" s="32"/>
      <c r="AG34" s="32"/>
      <c r="AH34" s="32"/>
    </row>
    <row r="35" spans="1:34" x14ac:dyDescent="0.2">
      <c r="C35" s="137"/>
      <c r="D35" s="139"/>
      <c r="E35" s="139"/>
      <c r="F35" s="139"/>
      <c r="G35" s="139"/>
      <c r="H35" s="139"/>
      <c r="I35" s="137"/>
      <c r="J35" s="137"/>
      <c r="K35" s="137"/>
      <c r="L35" s="137"/>
    </row>
    <row r="36" spans="1:34" x14ac:dyDescent="0.2">
      <c r="C36" s="137"/>
      <c r="D36" s="139"/>
      <c r="E36" s="139"/>
      <c r="F36" s="139"/>
      <c r="G36" s="139"/>
      <c r="H36" s="139"/>
      <c r="I36" s="137"/>
      <c r="J36" s="137"/>
      <c r="K36" s="137"/>
      <c r="L36" s="137"/>
    </row>
    <row r="37" spans="1:34" x14ac:dyDescent="0.2">
      <c r="C37" s="137"/>
      <c r="D37" s="139"/>
      <c r="E37" s="139"/>
      <c r="F37" s="139"/>
      <c r="G37" s="139"/>
      <c r="H37" s="139"/>
      <c r="I37" s="137"/>
      <c r="J37" s="137"/>
      <c r="K37" s="137"/>
      <c r="L37" s="137"/>
    </row>
    <row r="38" spans="1:34" x14ac:dyDescent="0.2">
      <c r="C38" s="137"/>
      <c r="D38" s="139"/>
      <c r="E38" s="139"/>
      <c r="F38" s="139"/>
      <c r="G38" s="139"/>
      <c r="H38" s="139"/>
      <c r="I38" s="137"/>
      <c r="J38" s="137"/>
      <c r="K38" s="137"/>
      <c r="L38" s="137"/>
    </row>
    <row r="39" spans="1:34" x14ac:dyDescent="0.2">
      <c r="C39" s="137"/>
      <c r="D39" s="139"/>
      <c r="E39" s="139"/>
      <c r="F39" s="139"/>
      <c r="G39" s="139"/>
      <c r="H39" s="139"/>
      <c r="I39" s="137"/>
      <c r="J39" s="137"/>
      <c r="K39" s="137"/>
      <c r="L39" s="137"/>
    </row>
    <row r="40" spans="1:34" x14ac:dyDescent="0.2">
      <c r="C40" s="137"/>
      <c r="D40" s="139"/>
      <c r="E40" s="139"/>
      <c r="F40" s="139"/>
      <c r="G40" s="139"/>
      <c r="H40" s="139"/>
      <c r="I40" s="137"/>
      <c r="J40" s="137"/>
      <c r="K40" s="137"/>
      <c r="L40" s="137"/>
    </row>
    <row r="41" spans="1:34" x14ac:dyDescent="0.2">
      <c r="C41" s="137"/>
      <c r="D41" s="139"/>
      <c r="E41" s="139"/>
      <c r="F41" s="139"/>
      <c r="G41" s="139"/>
      <c r="H41" s="139"/>
      <c r="I41" s="137"/>
      <c r="J41" s="137"/>
      <c r="K41" s="137"/>
      <c r="L41" s="137"/>
    </row>
    <row r="42" spans="1:34" x14ac:dyDescent="0.2">
      <c r="C42" s="137"/>
      <c r="D42" s="139"/>
      <c r="E42" s="139"/>
      <c r="F42" s="139"/>
      <c r="G42" s="139"/>
      <c r="H42" s="139"/>
      <c r="I42" s="137"/>
      <c r="J42" s="137"/>
      <c r="K42" s="137"/>
      <c r="L42" s="137"/>
    </row>
    <row r="43" spans="1:34" x14ac:dyDescent="0.2">
      <c r="C43" s="137"/>
      <c r="D43" s="139"/>
      <c r="E43" s="139"/>
      <c r="F43" s="139"/>
      <c r="G43" s="139"/>
      <c r="H43" s="139"/>
      <c r="I43" s="137"/>
      <c r="J43" s="137"/>
      <c r="K43" s="137"/>
      <c r="L43" s="137"/>
    </row>
    <row r="44" spans="1:34" x14ac:dyDescent="0.2">
      <c r="C44" s="137"/>
      <c r="D44" s="139"/>
      <c r="E44" s="139"/>
      <c r="F44" s="139"/>
      <c r="G44" s="139"/>
      <c r="H44" s="139"/>
      <c r="I44" s="137"/>
      <c r="J44" s="137"/>
      <c r="K44" s="137"/>
      <c r="L44" s="137"/>
    </row>
    <row r="45" spans="1:34" x14ac:dyDescent="0.2">
      <c r="C45" s="137"/>
      <c r="D45" s="139"/>
      <c r="E45" s="139"/>
      <c r="F45" s="139"/>
      <c r="G45" s="139"/>
      <c r="H45" s="139"/>
      <c r="I45" s="137"/>
      <c r="J45" s="137"/>
      <c r="K45" s="137"/>
      <c r="L45" s="137"/>
    </row>
    <row r="46" spans="1:34" x14ac:dyDescent="0.2">
      <c r="C46" s="137"/>
      <c r="D46" s="139"/>
      <c r="E46" s="139"/>
      <c r="F46" s="139"/>
      <c r="G46" s="139"/>
      <c r="H46" s="139"/>
      <c r="I46" s="137"/>
      <c r="J46" s="137"/>
      <c r="K46" s="137"/>
      <c r="L46" s="137"/>
    </row>
    <row r="47" spans="1:34" x14ac:dyDescent="0.2">
      <c r="C47" s="137"/>
      <c r="D47" s="139"/>
      <c r="E47" s="139"/>
      <c r="F47" s="139"/>
      <c r="G47" s="139"/>
      <c r="H47" s="139"/>
      <c r="I47" s="137"/>
      <c r="J47" s="137"/>
      <c r="K47" s="137"/>
      <c r="L47" s="137"/>
    </row>
    <row r="48" spans="1:34" x14ac:dyDescent="0.2">
      <c r="C48" s="137"/>
      <c r="D48" s="139"/>
      <c r="E48" s="139"/>
      <c r="F48" s="139"/>
      <c r="G48" s="139"/>
      <c r="H48" s="139"/>
      <c r="I48" s="137"/>
      <c r="J48" s="137"/>
      <c r="K48" s="137"/>
      <c r="L48" s="137"/>
    </row>
    <row r="49" spans="3:12" x14ac:dyDescent="0.2">
      <c r="C49" s="137"/>
      <c r="D49" s="139"/>
      <c r="E49" s="139"/>
      <c r="F49" s="139"/>
      <c r="G49" s="139"/>
      <c r="H49" s="139"/>
      <c r="I49" s="137"/>
      <c r="J49" s="137"/>
      <c r="K49" s="137"/>
      <c r="L49" s="137"/>
    </row>
    <row r="50" spans="3:12" x14ac:dyDescent="0.2">
      <c r="C50" s="137"/>
      <c r="D50" s="139"/>
      <c r="E50" s="139"/>
      <c r="F50" s="139"/>
      <c r="G50" s="139"/>
      <c r="H50" s="139"/>
      <c r="I50" s="137"/>
      <c r="J50" s="137"/>
      <c r="K50" s="137"/>
      <c r="L50" s="137"/>
    </row>
    <row r="51" spans="3:12" x14ac:dyDescent="0.2">
      <c r="C51" s="137"/>
      <c r="D51" s="139"/>
      <c r="E51" s="139"/>
      <c r="F51" s="139"/>
      <c r="G51" s="139"/>
      <c r="H51" s="139"/>
      <c r="I51" s="137"/>
      <c r="J51" s="137"/>
      <c r="K51" s="137"/>
      <c r="L51" s="137"/>
    </row>
    <row r="52" spans="3:12" x14ac:dyDescent="0.2">
      <c r="C52" s="25" t="s">
        <v>842</v>
      </c>
      <c r="D52" s="139"/>
      <c r="E52" s="139"/>
      <c r="F52" s="139"/>
      <c r="G52" s="139"/>
      <c r="H52" s="139"/>
      <c r="I52" s="137"/>
      <c r="J52" s="137"/>
      <c r="K52" s="137"/>
      <c r="L52" s="137"/>
    </row>
    <row r="53" spans="3:12" x14ac:dyDescent="0.2">
      <c r="C53" s="142" t="s">
        <v>338</v>
      </c>
      <c r="D53" s="143"/>
      <c r="E53" s="143"/>
      <c r="F53" s="143"/>
      <c r="G53" s="143"/>
      <c r="H53" s="143"/>
      <c r="I53" s="142"/>
      <c r="J53" s="143"/>
      <c r="K53" s="143"/>
      <c r="L53" s="143"/>
    </row>
    <row r="54" spans="3:12" x14ac:dyDescent="0.2">
      <c r="C54" s="137"/>
      <c r="D54" s="139"/>
      <c r="E54" s="139"/>
      <c r="F54" s="139"/>
      <c r="G54" s="139"/>
      <c r="H54" s="139"/>
      <c r="I54" s="137"/>
      <c r="J54" s="137"/>
      <c r="K54" s="137"/>
      <c r="L54" s="137"/>
    </row>
    <row r="55" spans="3:12" x14ac:dyDescent="0.2">
      <c r="C55" s="137"/>
      <c r="D55" s="139"/>
      <c r="E55" s="139"/>
      <c r="F55" s="139"/>
      <c r="G55" s="139"/>
      <c r="H55" s="139"/>
      <c r="I55" s="137"/>
      <c r="J55" s="137"/>
      <c r="K55" s="137"/>
      <c r="L55" s="137"/>
    </row>
    <row r="56" spans="3:12" x14ac:dyDescent="0.2">
      <c r="C56" s="137"/>
      <c r="D56" s="139"/>
      <c r="E56" s="139"/>
      <c r="F56" s="139"/>
      <c r="G56" s="139"/>
      <c r="H56" s="139"/>
      <c r="I56" s="137"/>
      <c r="J56" s="137"/>
      <c r="K56" s="137"/>
      <c r="L56" s="137"/>
    </row>
    <row r="57" spans="3:12" x14ac:dyDescent="0.2">
      <c r="C57" s="137"/>
      <c r="D57" s="139"/>
      <c r="E57" s="139"/>
      <c r="F57" s="139"/>
      <c r="G57" s="139"/>
      <c r="H57" s="139"/>
      <c r="I57" s="137"/>
      <c r="J57" s="137"/>
      <c r="K57" s="137"/>
      <c r="L57" s="137"/>
    </row>
    <row r="58" spans="3:12" x14ac:dyDescent="0.2">
      <c r="C58" s="137"/>
      <c r="D58" s="139"/>
      <c r="E58" s="139"/>
      <c r="F58" s="139"/>
      <c r="G58" s="139"/>
      <c r="H58" s="139"/>
      <c r="I58" s="137"/>
      <c r="J58" s="137"/>
      <c r="K58" s="137"/>
      <c r="L58" s="137"/>
    </row>
    <row r="59" spans="3:12" x14ac:dyDescent="0.2">
      <c r="C59" s="137"/>
      <c r="D59" s="139"/>
      <c r="E59" s="139"/>
      <c r="F59" s="139"/>
      <c r="G59" s="139"/>
      <c r="H59" s="139"/>
      <c r="I59" s="137"/>
      <c r="J59" s="137"/>
      <c r="K59" s="137"/>
      <c r="L59" s="137"/>
    </row>
    <row r="60" spans="3:12" x14ac:dyDescent="0.2">
      <c r="C60" s="137"/>
      <c r="D60" s="139"/>
      <c r="E60" s="139"/>
      <c r="F60" s="139"/>
      <c r="G60" s="139"/>
      <c r="H60" s="139"/>
      <c r="I60" s="137"/>
      <c r="J60" s="137"/>
      <c r="K60" s="137"/>
      <c r="L60" s="137"/>
    </row>
    <row r="61" spans="3:12" x14ac:dyDescent="0.2">
      <c r="C61" s="137"/>
      <c r="D61" s="139"/>
      <c r="E61" s="139"/>
      <c r="F61" s="139"/>
      <c r="G61" s="139"/>
      <c r="H61" s="139"/>
      <c r="I61" s="137"/>
      <c r="J61" s="137"/>
      <c r="K61" s="137"/>
      <c r="L61" s="137"/>
    </row>
    <row r="62" spans="3:12" x14ac:dyDescent="0.2">
      <c r="C62" s="137"/>
      <c r="D62" s="139"/>
      <c r="E62" s="139"/>
      <c r="F62" s="139"/>
      <c r="G62" s="139"/>
      <c r="H62" s="139"/>
      <c r="I62" s="137"/>
      <c r="J62" s="137"/>
      <c r="K62" s="137"/>
      <c r="L62" s="137"/>
    </row>
    <row r="63" spans="3:12" x14ac:dyDescent="0.2">
      <c r="C63" s="137"/>
      <c r="D63" s="139"/>
      <c r="E63" s="139"/>
      <c r="F63" s="139"/>
      <c r="G63" s="139"/>
      <c r="H63" s="139"/>
      <c r="I63" s="137"/>
      <c r="J63" s="137"/>
      <c r="K63" s="137"/>
      <c r="L63" s="137"/>
    </row>
    <row r="64" spans="3:12" x14ac:dyDescent="0.2">
      <c r="C64" s="137"/>
      <c r="D64" s="139"/>
      <c r="E64" s="139"/>
      <c r="F64" s="139"/>
      <c r="G64" s="139"/>
      <c r="H64" s="139"/>
      <c r="I64" s="137"/>
      <c r="J64" s="137"/>
      <c r="K64" s="137"/>
      <c r="L64" s="137"/>
    </row>
    <row r="65" spans="3:12" x14ac:dyDescent="0.2">
      <c r="C65" s="137"/>
      <c r="D65" s="139"/>
      <c r="E65" s="139"/>
      <c r="F65" s="139"/>
      <c r="G65" s="139"/>
      <c r="H65" s="139"/>
      <c r="I65" s="137"/>
      <c r="J65" s="137"/>
      <c r="K65" s="137"/>
      <c r="L65" s="137"/>
    </row>
    <row r="66" spans="3:12" x14ac:dyDescent="0.2">
      <c r="C66" s="137"/>
      <c r="D66" s="139"/>
      <c r="E66" s="139"/>
      <c r="F66" s="139"/>
      <c r="G66" s="139"/>
      <c r="H66" s="139"/>
      <c r="I66" s="137"/>
      <c r="J66" s="137"/>
      <c r="K66" s="137"/>
      <c r="L66" s="137"/>
    </row>
  </sheetData>
  <mergeCells count="2">
    <mergeCell ref="C5:F5"/>
    <mergeCell ref="G5:J5"/>
  </mergeCells>
  <conditionalFormatting sqref="C19:D19">
    <cfRule type="cellIs" dxfId="57" priority="5" operator="equal">
      <formula>0</formula>
    </cfRule>
  </conditionalFormatting>
  <conditionalFormatting sqref="E19">
    <cfRule type="cellIs" dxfId="56" priority="4" operator="equal">
      <formula>0</formula>
    </cfRule>
  </conditionalFormatting>
  <conditionalFormatting sqref="F19">
    <cfRule type="cellIs" dxfId="55" priority="3" operator="equal">
      <formula>0</formula>
    </cfRule>
  </conditionalFormatting>
  <conditionalFormatting sqref="G19">
    <cfRule type="cellIs" dxfId="54" priority="2" operator="equal">
      <formula>0</formula>
    </cfRule>
  </conditionalFormatting>
  <conditionalFormatting sqref="C20">
    <cfRule type="cellIs" dxfId="53" priority="1" operator="equal">
      <formula>0</formula>
    </cfRule>
  </conditionalFormatting>
  <hyperlinks>
    <hyperlink ref="C1" location="TableofContents!A1" display="TableofContents!A1" xr:uid="{E7E6CEB9-E395-4E9D-B7D4-1A9BB110159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988CB-6A2E-4793-B716-042DE5EB3858}">
  <sheetPr>
    <tabColor rgb="FF92D050"/>
  </sheetPr>
  <dimension ref="A1:AA159"/>
  <sheetViews>
    <sheetView showGridLines="0" zoomScale="70" zoomScaleNormal="70" workbookViewId="0">
      <selection activeCell="C8" sqref="C8"/>
    </sheetView>
  </sheetViews>
  <sheetFormatPr defaultColWidth="8.5703125" defaultRowHeight="12.75" x14ac:dyDescent="0.2"/>
  <cols>
    <col min="1" max="1" width="11.42578125" style="7" customWidth="1"/>
    <col min="2" max="2" width="13.5703125" style="7" customWidth="1"/>
    <col min="3" max="3" width="29.5703125" customWidth="1"/>
    <col min="4" max="4" width="23.140625" customWidth="1"/>
    <col min="5" max="5" width="26.5703125" bestFit="1" customWidth="1"/>
    <col min="6" max="6" width="31.42578125" bestFit="1" customWidth="1"/>
    <col min="7" max="7" width="35.5703125" customWidth="1"/>
    <col min="8" max="8" width="25.42578125" customWidth="1"/>
    <col min="9" max="9" width="31.5703125" customWidth="1"/>
    <col min="10" max="10" width="20.42578125" customWidth="1"/>
    <col min="11" max="11" width="20.5703125" customWidth="1"/>
    <col min="12" max="12" width="28.5703125" customWidth="1"/>
    <col min="13" max="13" width="15.5703125" customWidth="1"/>
    <col min="15" max="15" width="32.42578125" customWidth="1"/>
    <col min="16" max="16" width="20.42578125" customWidth="1"/>
    <col min="17" max="17" width="26.42578125" customWidth="1"/>
    <col min="18" max="18" width="30.42578125" customWidth="1"/>
    <col min="19" max="19" width="32.5703125" customWidth="1"/>
    <col min="20" max="20" width="33.42578125" customWidth="1"/>
    <col min="21" max="21" width="35.5703125" customWidth="1"/>
    <col min="23" max="23" width="24.5703125" customWidth="1"/>
    <col min="24" max="24" width="28.42578125" customWidth="1"/>
    <col min="25" max="25" width="22" customWidth="1"/>
    <col min="26" max="26" width="34.5703125" customWidth="1"/>
    <col min="27" max="28" width="26.42578125" customWidth="1"/>
    <col min="29" max="29" width="30.42578125" customWidth="1"/>
    <col min="30" max="30" width="45.5703125" customWidth="1"/>
  </cols>
  <sheetData>
    <row r="1" spans="1:27" s="29" customFormat="1" ht="20.25" x14ac:dyDescent="0.2">
      <c r="A1" s="26"/>
      <c r="B1" s="26"/>
      <c r="C1" s="29" t="s">
        <v>339</v>
      </c>
      <c r="D1" s="29" t="s">
        <v>340</v>
      </c>
    </row>
    <row r="2" spans="1:27" ht="13.35" customHeight="1" x14ac:dyDescent="0.2">
      <c r="C2" s="7"/>
      <c r="D2" s="7"/>
      <c r="E2" s="7"/>
    </row>
    <row r="3" spans="1:27" s="3" customFormat="1" ht="13.35" customHeight="1" x14ac:dyDescent="0.2">
      <c r="A3" s="7"/>
      <c r="B3" s="7"/>
    </row>
    <row r="4" spans="1:27" s="3" customFormat="1" ht="13.35" customHeight="1" x14ac:dyDescent="0.2">
      <c r="A4" s="7"/>
      <c r="B4" s="7"/>
    </row>
    <row r="5" spans="1:27" s="3" customFormat="1" x14ac:dyDescent="0.2">
      <c r="A5" s="7"/>
      <c r="B5" s="7"/>
      <c r="C5" s="21"/>
      <c r="D5" s="21"/>
      <c r="E5" s="21"/>
      <c r="F5" s="21"/>
    </row>
    <row r="6" spans="1:27" s="3" customFormat="1" ht="13.35" customHeight="1" x14ac:dyDescent="0.2">
      <c r="A6" s="7"/>
      <c r="B6" s="7"/>
      <c r="C6" s="36"/>
      <c r="D6" s="36" t="s">
        <v>341</v>
      </c>
      <c r="E6" s="36" t="s">
        <v>342</v>
      </c>
      <c r="F6" s="36" t="s">
        <v>343</v>
      </c>
      <c r="G6" s="30"/>
      <c r="H6" s="30"/>
    </row>
    <row r="7" spans="1:27" s="3" customFormat="1" x14ac:dyDescent="0.2">
      <c r="C7" s="32" t="s">
        <v>344</v>
      </c>
      <c r="D7" s="62">
        <v>0.38709677419354838</v>
      </c>
      <c r="E7" s="62">
        <v>0.81818181818181823</v>
      </c>
      <c r="F7" s="62">
        <v>0.5</v>
      </c>
      <c r="G7" s="30"/>
      <c r="H7" s="30"/>
    </row>
    <row r="8" spans="1:27" s="3" customFormat="1" x14ac:dyDescent="0.2">
      <c r="C8" s="32" t="s">
        <v>345</v>
      </c>
      <c r="D8" s="62">
        <v>0.41935483870967744</v>
      </c>
      <c r="E8" s="62">
        <v>0.72727272727272729</v>
      </c>
      <c r="F8" s="62">
        <v>0.5</v>
      </c>
      <c r="G8" s="30"/>
      <c r="H8" s="30"/>
    </row>
    <row r="9" spans="1:27" s="3" customFormat="1" x14ac:dyDescent="0.2">
      <c r="C9" s="32" t="s">
        <v>330</v>
      </c>
      <c r="D9" s="62">
        <v>0.45161290322580644</v>
      </c>
      <c r="E9" s="62">
        <v>0.63636363636363635</v>
      </c>
      <c r="F9" s="62">
        <v>0.5</v>
      </c>
      <c r="G9" s="30"/>
      <c r="H9" s="30"/>
    </row>
    <row r="10" spans="1:27" s="3" customFormat="1" x14ac:dyDescent="0.2">
      <c r="A10" s="7"/>
      <c r="B10" s="7"/>
      <c r="C10" s="32" t="s">
        <v>331</v>
      </c>
      <c r="D10" s="62">
        <v>0.41935483870967744</v>
      </c>
      <c r="E10" s="62">
        <v>0.45454545454545453</v>
      </c>
      <c r="F10" s="62">
        <v>0.42857142857142855</v>
      </c>
      <c r="G10" s="30"/>
      <c r="H10" s="30"/>
    </row>
    <row r="11" spans="1:27" s="3" customFormat="1" x14ac:dyDescent="0.2">
      <c r="A11" s="7"/>
      <c r="B11" s="7"/>
      <c r="C11" s="32" t="s">
        <v>332</v>
      </c>
      <c r="D11" s="62">
        <v>0.41935483870967744</v>
      </c>
      <c r="E11" s="62">
        <v>0.45454545454545453</v>
      </c>
      <c r="F11" s="62">
        <v>0.42857142857142855</v>
      </c>
      <c r="G11" s="30"/>
      <c r="H11" s="30"/>
    </row>
    <row r="12" spans="1:27" s="3" customFormat="1" x14ac:dyDescent="0.2">
      <c r="A12" s="7"/>
      <c r="B12" s="7"/>
      <c r="C12" s="32" t="s">
        <v>333</v>
      </c>
      <c r="D12" s="62">
        <v>0.38709677419354838</v>
      </c>
      <c r="E12" s="62">
        <v>0.54545454545454541</v>
      </c>
      <c r="F12" s="62">
        <v>0.42857142857142855</v>
      </c>
      <c r="G12" s="30"/>
      <c r="H12" s="30"/>
    </row>
    <row r="13" spans="1:27" s="3" customFormat="1" x14ac:dyDescent="0.2">
      <c r="A13" s="7"/>
      <c r="B13" s="7"/>
      <c r="C13" s="32" t="s">
        <v>334</v>
      </c>
      <c r="D13" s="62">
        <v>0.29032258064516131</v>
      </c>
      <c r="E13" s="62">
        <v>0.63636363636363635</v>
      </c>
      <c r="F13" s="62">
        <v>0.38095238095238093</v>
      </c>
      <c r="G13" s="30"/>
      <c r="H13" s="30"/>
    </row>
    <row r="14" spans="1:27" s="3" customFormat="1" x14ac:dyDescent="0.2">
      <c r="A14" s="7"/>
      <c r="B14" s="7"/>
      <c r="C14" s="32" t="s">
        <v>337</v>
      </c>
      <c r="D14" s="62">
        <v>0.38709677419354838</v>
      </c>
      <c r="E14" s="62">
        <v>0.27272727272727271</v>
      </c>
      <c r="F14" s="62">
        <v>0.35714285714285715</v>
      </c>
      <c r="G14" s="30"/>
      <c r="H14" s="30"/>
    </row>
    <row r="15" spans="1:27" s="7" customFormat="1" x14ac:dyDescent="0.2">
      <c r="C15" s="32" t="s">
        <v>335</v>
      </c>
      <c r="D15" s="62">
        <v>0.35483870967741937</v>
      </c>
      <c r="E15" s="62">
        <v>0.36363636363636365</v>
      </c>
      <c r="F15" s="62">
        <v>0.35714285714285715</v>
      </c>
      <c r="G15" s="42"/>
      <c r="H15" s="32"/>
      <c r="I15"/>
      <c r="J15"/>
      <c r="K15"/>
      <c r="L15"/>
      <c r="M15"/>
      <c r="N15"/>
      <c r="O15"/>
      <c r="P15"/>
      <c r="Q15"/>
      <c r="R15"/>
      <c r="S15"/>
      <c r="T15"/>
      <c r="U15"/>
      <c r="V15"/>
      <c r="W15"/>
      <c r="X15"/>
      <c r="Y15"/>
      <c r="Z15"/>
      <c r="AA15"/>
    </row>
    <row r="16" spans="1:27" s="7" customFormat="1" x14ac:dyDescent="0.2">
      <c r="C16" s="32" t="s">
        <v>336</v>
      </c>
      <c r="D16" s="62">
        <v>0.25806451612903225</v>
      </c>
      <c r="E16" s="62">
        <v>0.63636363636363635</v>
      </c>
      <c r="F16" s="62">
        <v>0.35714285714285715</v>
      </c>
      <c r="G16" s="42"/>
      <c r="H16" s="32"/>
      <c r="I16"/>
      <c r="J16"/>
      <c r="K16"/>
      <c r="L16"/>
      <c r="M16"/>
      <c r="N16"/>
      <c r="O16"/>
      <c r="P16"/>
      <c r="Q16"/>
      <c r="R16"/>
      <c r="S16"/>
      <c r="T16"/>
      <c r="U16"/>
      <c r="V16"/>
      <c r="W16"/>
      <c r="X16"/>
      <c r="Y16"/>
      <c r="Z16"/>
      <c r="AA16"/>
    </row>
    <row r="17" spans="1:27" s="7" customFormat="1" x14ac:dyDescent="0.2">
      <c r="C17" s="32" t="s">
        <v>346</v>
      </c>
      <c r="D17" s="62">
        <v>0.32258064516129031</v>
      </c>
      <c r="E17" s="62">
        <v>0.27272727272727271</v>
      </c>
      <c r="F17" s="62">
        <v>0.30952380952380953</v>
      </c>
      <c r="G17" s="42"/>
      <c r="H17" s="32"/>
      <c r="I17"/>
      <c r="J17"/>
      <c r="K17"/>
      <c r="L17"/>
      <c r="M17"/>
      <c r="N17"/>
      <c r="O17"/>
      <c r="P17"/>
      <c r="Q17"/>
      <c r="R17"/>
      <c r="S17"/>
      <c r="T17"/>
      <c r="U17"/>
      <c r="V17"/>
      <c r="W17"/>
      <c r="X17"/>
      <c r="Y17"/>
      <c r="Z17"/>
      <c r="AA17"/>
    </row>
    <row r="18" spans="1:27" s="7" customFormat="1" x14ac:dyDescent="0.2">
      <c r="C18" s="32" t="s">
        <v>347</v>
      </c>
      <c r="D18" s="62">
        <v>0.32258064516129031</v>
      </c>
      <c r="E18" s="62">
        <v>0.27272727272727271</v>
      </c>
      <c r="F18" s="62">
        <v>0.30952380952380953</v>
      </c>
      <c r="G18" s="42"/>
      <c r="H18" s="32"/>
      <c r="I18"/>
      <c r="J18"/>
      <c r="K18"/>
      <c r="L18"/>
      <c r="M18"/>
      <c r="N18"/>
      <c r="O18"/>
      <c r="P18"/>
      <c r="Q18"/>
      <c r="R18"/>
      <c r="S18"/>
      <c r="T18"/>
      <c r="U18"/>
      <c r="V18"/>
      <c r="W18"/>
      <c r="X18"/>
      <c r="Y18"/>
      <c r="Z18"/>
      <c r="AA18"/>
    </row>
    <row r="19" spans="1:27" s="7" customFormat="1" x14ac:dyDescent="0.2">
      <c r="C19" s="32" t="s">
        <v>348</v>
      </c>
      <c r="D19" s="62">
        <v>0.25806451612903225</v>
      </c>
      <c r="E19" s="62">
        <v>0.45454545454545453</v>
      </c>
      <c r="F19" s="62">
        <v>0.30952380952380953</v>
      </c>
      <c r="G19" s="42"/>
      <c r="H19" s="32"/>
      <c r="I19"/>
      <c r="J19"/>
      <c r="K19"/>
      <c r="L19"/>
      <c r="M19"/>
      <c r="N19"/>
      <c r="O19"/>
      <c r="P19"/>
      <c r="Q19"/>
      <c r="R19"/>
      <c r="S19"/>
      <c r="T19"/>
      <c r="U19"/>
      <c r="V19"/>
      <c r="W19"/>
      <c r="X19"/>
      <c r="Y19"/>
      <c r="Z19"/>
      <c r="AA19"/>
    </row>
    <row r="20" spans="1:27" s="7" customFormat="1" x14ac:dyDescent="0.2">
      <c r="C20" s="32" t="s">
        <v>349</v>
      </c>
      <c r="D20" s="62">
        <v>0.25806451612903225</v>
      </c>
      <c r="E20" s="62">
        <v>0.45454545454545453</v>
      </c>
      <c r="F20" s="62">
        <v>0.30952380952380953</v>
      </c>
      <c r="G20" s="42"/>
      <c r="H20" s="32"/>
      <c r="I20"/>
      <c r="J20"/>
      <c r="K20"/>
      <c r="L20"/>
      <c r="M20"/>
      <c r="N20"/>
      <c r="O20"/>
      <c r="P20"/>
      <c r="Q20"/>
      <c r="R20"/>
      <c r="S20"/>
      <c r="T20"/>
      <c r="U20"/>
      <c r="V20"/>
      <c r="W20"/>
      <c r="X20"/>
      <c r="Y20"/>
      <c r="Z20"/>
      <c r="AA20"/>
    </row>
    <row r="21" spans="1:27" s="7" customFormat="1" x14ac:dyDescent="0.2">
      <c r="C21" s="32" t="s">
        <v>350</v>
      </c>
      <c r="D21" s="62">
        <v>0.32258064516129031</v>
      </c>
      <c r="E21" s="62">
        <v>0.18181818181818182</v>
      </c>
      <c r="F21" s="62">
        <v>0.2857142857142857</v>
      </c>
      <c r="G21" s="42"/>
      <c r="H21" s="32"/>
      <c r="I21"/>
      <c r="J21"/>
      <c r="K21"/>
      <c r="L21"/>
      <c r="M21"/>
      <c r="N21"/>
      <c r="O21"/>
      <c r="P21"/>
      <c r="Q21"/>
      <c r="R21"/>
      <c r="S21"/>
      <c r="T21"/>
      <c r="U21"/>
      <c r="V21"/>
      <c r="W21"/>
      <c r="X21"/>
      <c r="Y21"/>
      <c r="Z21"/>
      <c r="AA21"/>
    </row>
    <row r="22" spans="1:27" s="7" customFormat="1" x14ac:dyDescent="0.2">
      <c r="C22" s="32" t="s">
        <v>351</v>
      </c>
      <c r="D22" s="62">
        <v>0.29032258064516131</v>
      </c>
      <c r="E22" s="62">
        <v>0.27272727272727271</v>
      </c>
      <c r="F22" s="62">
        <v>0.2857142857142857</v>
      </c>
      <c r="G22" s="42"/>
      <c r="H22" s="32"/>
      <c r="I22"/>
      <c r="J22"/>
      <c r="K22"/>
      <c r="L22"/>
      <c r="M22"/>
      <c r="N22"/>
      <c r="O22"/>
      <c r="P22"/>
      <c r="Q22"/>
      <c r="R22"/>
      <c r="S22"/>
      <c r="T22"/>
      <c r="U22"/>
      <c r="V22"/>
      <c r="W22"/>
      <c r="X22"/>
      <c r="Y22"/>
      <c r="Z22"/>
      <c r="AA22"/>
    </row>
    <row r="23" spans="1:27" s="7" customFormat="1" x14ac:dyDescent="0.2">
      <c r="C23" s="32" t="s">
        <v>352</v>
      </c>
      <c r="D23" s="62">
        <v>0.22580645161290322</v>
      </c>
      <c r="E23" s="62">
        <v>0.36363636363636365</v>
      </c>
      <c r="F23" s="62">
        <v>0.26190476190476192</v>
      </c>
      <c r="G23" s="42"/>
      <c r="H23" s="32"/>
      <c r="I23"/>
      <c r="J23"/>
      <c r="K23"/>
      <c r="L23"/>
      <c r="M23"/>
      <c r="N23"/>
      <c r="O23"/>
      <c r="P23"/>
      <c r="Q23"/>
      <c r="R23"/>
      <c r="S23"/>
      <c r="T23"/>
      <c r="U23"/>
      <c r="V23"/>
      <c r="W23"/>
      <c r="X23"/>
      <c r="Y23"/>
      <c r="Z23"/>
      <c r="AA23"/>
    </row>
    <row r="24" spans="1:27" s="7" customFormat="1" x14ac:dyDescent="0.2">
      <c r="C24" s="32" t="s">
        <v>353</v>
      </c>
      <c r="D24" s="62">
        <v>0.22580645161290322</v>
      </c>
      <c r="E24" s="62">
        <v>0.27272727272727271</v>
      </c>
      <c r="F24" s="62">
        <v>0.23809523809523808</v>
      </c>
      <c r="G24" s="42"/>
      <c r="H24" s="32"/>
      <c r="I24"/>
      <c r="J24"/>
      <c r="K24"/>
      <c r="L24"/>
      <c r="M24"/>
      <c r="N24"/>
      <c r="O24"/>
      <c r="P24"/>
      <c r="Q24"/>
      <c r="R24"/>
      <c r="S24"/>
      <c r="T24"/>
      <c r="U24"/>
      <c r="V24"/>
      <c r="W24"/>
      <c r="X24"/>
      <c r="Y24"/>
      <c r="Z24"/>
      <c r="AA24"/>
    </row>
    <row r="25" spans="1:27" s="7" customFormat="1" x14ac:dyDescent="0.2">
      <c r="C25" s="32" t="s">
        <v>354</v>
      </c>
      <c r="D25" s="62">
        <v>0.16129032258064516</v>
      </c>
      <c r="E25" s="62">
        <v>0.36363636363636365</v>
      </c>
      <c r="F25" s="62">
        <v>0.21428571428571427</v>
      </c>
      <c r="G25" s="42"/>
      <c r="H25" s="32"/>
      <c r="I25"/>
      <c r="J25"/>
      <c r="K25"/>
      <c r="L25"/>
      <c r="M25"/>
      <c r="N25"/>
      <c r="O25"/>
      <c r="P25"/>
      <c r="Q25"/>
      <c r="R25"/>
      <c r="S25"/>
      <c r="T25"/>
      <c r="U25"/>
      <c r="V25"/>
      <c r="W25"/>
      <c r="X25"/>
      <c r="Y25"/>
      <c r="Z25"/>
      <c r="AA25"/>
    </row>
    <row r="26" spans="1:27" s="7" customFormat="1" ht="14.25" x14ac:dyDescent="0.2">
      <c r="A26" s="22"/>
      <c r="C26" s="32" t="s">
        <v>355</v>
      </c>
      <c r="D26" s="62">
        <v>0.22580645161290322</v>
      </c>
      <c r="E26" s="62">
        <v>0.18181818181818182</v>
      </c>
      <c r="F26" s="62">
        <v>0.21428571428571427</v>
      </c>
      <c r="G26" s="42"/>
      <c r="H26" s="32"/>
      <c r="I26"/>
      <c r="J26"/>
      <c r="K26"/>
      <c r="L26"/>
      <c r="M26"/>
      <c r="N26"/>
      <c r="O26"/>
      <c r="P26"/>
      <c r="Q26"/>
      <c r="R26"/>
      <c r="S26"/>
      <c r="T26"/>
      <c r="U26"/>
      <c r="V26"/>
      <c r="W26"/>
      <c r="X26"/>
      <c r="Y26"/>
      <c r="Z26"/>
      <c r="AA26"/>
    </row>
    <row r="27" spans="1:27" s="7" customFormat="1" ht="14.25" x14ac:dyDescent="0.2">
      <c r="A27" s="22"/>
      <c r="C27" s="32" t="s">
        <v>356</v>
      </c>
      <c r="D27" s="62">
        <v>0.22580645161290322</v>
      </c>
      <c r="E27" s="62">
        <v>0.18181818181818182</v>
      </c>
      <c r="F27" s="62">
        <v>0.21428571428571427</v>
      </c>
      <c r="G27" s="42"/>
      <c r="H27" s="32"/>
      <c r="I27"/>
      <c r="J27"/>
      <c r="K27"/>
      <c r="L27"/>
      <c r="M27"/>
      <c r="N27"/>
      <c r="O27"/>
      <c r="P27"/>
      <c r="Q27"/>
      <c r="R27"/>
      <c r="S27"/>
      <c r="T27"/>
      <c r="U27"/>
      <c r="V27"/>
      <c r="W27"/>
      <c r="X27"/>
      <c r="Y27"/>
      <c r="Z27"/>
      <c r="AA27"/>
    </row>
    <row r="28" spans="1:27" s="7" customFormat="1" ht="14.25" x14ac:dyDescent="0.2">
      <c r="A28" s="22"/>
      <c r="C28" s="32" t="s">
        <v>357</v>
      </c>
      <c r="D28" s="62">
        <v>0.19354838709677419</v>
      </c>
      <c r="E28" s="62">
        <v>0.27272727272727271</v>
      </c>
      <c r="F28" s="62">
        <v>0.21428571428571427</v>
      </c>
      <c r="G28" s="42"/>
      <c r="H28" s="32"/>
      <c r="I28"/>
      <c r="J28"/>
      <c r="K28"/>
      <c r="L28"/>
      <c r="M28"/>
      <c r="N28"/>
      <c r="O28"/>
      <c r="P28"/>
      <c r="Q28"/>
      <c r="R28"/>
      <c r="S28"/>
      <c r="T28"/>
      <c r="U28"/>
      <c r="V28"/>
      <c r="W28"/>
      <c r="X28"/>
      <c r="Y28"/>
      <c r="Z28"/>
      <c r="AA28"/>
    </row>
    <row r="29" spans="1:27" s="7" customFormat="1" ht="14.25" x14ac:dyDescent="0.2">
      <c r="A29" s="22"/>
      <c r="C29" s="32" t="s">
        <v>358</v>
      </c>
      <c r="D29" s="62">
        <v>0.22580645161290322</v>
      </c>
      <c r="E29" s="62">
        <v>0.18181818181818182</v>
      </c>
      <c r="F29" s="62">
        <v>0.21428571428571427</v>
      </c>
      <c r="G29" s="42"/>
      <c r="H29" s="32"/>
      <c r="I29"/>
      <c r="J29"/>
      <c r="K29"/>
      <c r="L29"/>
      <c r="M29"/>
      <c r="N29"/>
      <c r="O29"/>
      <c r="P29"/>
      <c r="Q29"/>
      <c r="R29"/>
      <c r="S29"/>
      <c r="T29"/>
      <c r="U29"/>
      <c r="V29"/>
      <c r="W29"/>
      <c r="X29"/>
      <c r="Y29"/>
      <c r="Z29"/>
      <c r="AA29"/>
    </row>
    <row r="30" spans="1:27" s="7" customFormat="1" ht="14.25" x14ac:dyDescent="0.2">
      <c r="A30" s="22"/>
      <c r="C30" s="32" t="s">
        <v>359</v>
      </c>
      <c r="D30" s="62">
        <v>0.19354838709677419</v>
      </c>
      <c r="E30" s="62">
        <v>0.27272727272727271</v>
      </c>
      <c r="F30" s="62">
        <v>0.21428571428571427</v>
      </c>
      <c r="G30" s="42"/>
      <c r="H30" s="32"/>
      <c r="I30"/>
      <c r="J30"/>
      <c r="K30"/>
      <c r="L30"/>
      <c r="M30"/>
      <c r="N30"/>
      <c r="O30"/>
      <c r="P30"/>
      <c r="Q30"/>
      <c r="R30"/>
      <c r="S30"/>
      <c r="T30"/>
      <c r="U30"/>
      <c r="V30"/>
      <c r="W30"/>
      <c r="X30"/>
      <c r="Y30"/>
      <c r="Z30"/>
      <c r="AA30"/>
    </row>
    <row r="31" spans="1:27" s="7" customFormat="1" ht="14.25" x14ac:dyDescent="0.2">
      <c r="A31" s="22"/>
      <c r="C31" s="32" t="s">
        <v>360</v>
      </c>
      <c r="D31" s="62">
        <v>0.22580645161290322</v>
      </c>
      <c r="E31" s="62">
        <v>9.0909090909090912E-2</v>
      </c>
      <c r="F31" s="62">
        <v>0.19047619047619047</v>
      </c>
      <c r="G31" s="42"/>
      <c r="H31" s="32"/>
      <c r="I31"/>
      <c r="J31"/>
      <c r="K31"/>
      <c r="L31"/>
      <c r="M31"/>
      <c r="N31"/>
      <c r="O31"/>
      <c r="P31"/>
      <c r="Q31"/>
      <c r="R31"/>
      <c r="S31"/>
      <c r="T31"/>
      <c r="U31"/>
      <c r="V31"/>
      <c r="W31"/>
      <c r="X31"/>
      <c r="Y31"/>
      <c r="Z31"/>
      <c r="AA31"/>
    </row>
    <row r="32" spans="1:27" s="7" customFormat="1" ht="14.25" x14ac:dyDescent="0.2">
      <c r="A32" s="22"/>
      <c r="C32" s="32" t="s">
        <v>361</v>
      </c>
      <c r="D32" s="62">
        <v>0.19354838709677419</v>
      </c>
      <c r="E32" s="62">
        <v>0.18181818181818182</v>
      </c>
      <c r="F32" s="62">
        <v>0.19047619047619047</v>
      </c>
      <c r="G32" s="42"/>
      <c r="H32" s="32"/>
      <c r="I32"/>
      <c r="J32"/>
      <c r="K32"/>
      <c r="L32"/>
      <c r="M32"/>
      <c r="N32"/>
      <c r="O32"/>
      <c r="P32"/>
      <c r="Q32"/>
      <c r="R32"/>
      <c r="S32"/>
      <c r="T32"/>
      <c r="U32"/>
      <c r="V32"/>
      <c r="W32"/>
      <c r="X32"/>
      <c r="Y32"/>
      <c r="Z32"/>
      <c r="AA32"/>
    </row>
    <row r="33" spans="1:27" s="7" customFormat="1" ht="14.25" x14ac:dyDescent="0.2">
      <c r="A33" s="22"/>
      <c r="C33" s="32" t="s">
        <v>362</v>
      </c>
      <c r="D33" s="62">
        <v>0.16129032258064516</v>
      </c>
      <c r="E33" s="62">
        <v>0.18181818181818182</v>
      </c>
      <c r="F33" s="62">
        <v>0.16666666666666666</v>
      </c>
      <c r="G33" s="42"/>
      <c r="H33" s="32"/>
      <c r="I33"/>
      <c r="J33"/>
      <c r="K33"/>
      <c r="L33"/>
      <c r="M33"/>
      <c r="N33"/>
      <c r="O33"/>
      <c r="P33"/>
      <c r="Q33"/>
      <c r="R33"/>
      <c r="S33"/>
      <c r="T33"/>
      <c r="U33"/>
      <c r="V33"/>
      <c r="W33"/>
      <c r="X33"/>
      <c r="Y33"/>
      <c r="Z33"/>
      <c r="AA33"/>
    </row>
    <row r="34" spans="1:27" s="7" customFormat="1" ht="14.25" x14ac:dyDescent="0.2">
      <c r="A34" s="22"/>
      <c r="C34" s="32" t="s">
        <v>363</v>
      </c>
      <c r="D34" s="62">
        <v>0.16129032258064516</v>
      </c>
      <c r="E34" s="62">
        <v>0.18181818181818182</v>
      </c>
      <c r="F34" s="62">
        <v>0.16666666666666666</v>
      </c>
      <c r="G34" s="42"/>
      <c r="H34" s="32"/>
      <c r="I34"/>
      <c r="J34"/>
      <c r="K34"/>
      <c r="L34"/>
      <c r="M34"/>
      <c r="N34"/>
      <c r="O34"/>
      <c r="P34"/>
      <c r="Q34"/>
      <c r="R34"/>
      <c r="S34"/>
      <c r="T34"/>
      <c r="U34"/>
      <c r="V34"/>
      <c r="W34"/>
      <c r="X34"/>
      <c r="Y34"/>
      <c r="Z34"/>
      <c r="AA34"/>
    </row>
    <row r="35" spans="1:27" x14ac:dyDescent="0.2">
      <c r="C35" s="32" t="s">
        <v>364</v>
      </c>
      <c r="D35" s="62">
        <v>0.19354838709677419</v>
      </c>
      <c r="E35" s="62">
        <v>9.0909090909090912E-2</v>
      </c>
      <c r="F35" s="62">
        <v>0.16666666666666666</v>
      </c>
      <c r="G35" s="32"/>
      <c r="H35" s="32"/>
    </row>
    <row r="36" spans="1:27" x14ac:dyDescent="0.2">
      <c r="C36" s="32" t="s">
        <v>365</v>
      </c>
      <c r="D36" s="62">
        <v>0.16129032258064516</v>
      </c>
      <c r="E36" s="62">
        <v>0.18181818181818182</v>
      </c>
      <c r="F36" s="62">
        <v>0.16666666666666666</v>
      </c>
      <c r="G36" s="32"/>
      <c r="H36" s="32"/>
    </row>
    <row r="37" spans="1:27" x14ac:dyDescent="0.2">
      <c r="C37" s="32" t="s">
        <v>366</v>
      </c>
      <c r="D37" s="62">
        <v>0.16129032258064516</v>
      </c>
      <c r="E37" s="62">
        <v>0.18181818181818182</v>
      </c>
      <c r="F37" s="62">
        <v>0.16666666666666666</v>
      </c>
      <c r="G37" s="32"/>
      <c r="H37" s="32"/>
    </row>
    <row r="38" spans="1:27" x14ac:dyDescent="0.2">
      <c r="C38" s="32" t="s">
        <v>367</v>
      </c>
      <c r="D38" s="62">
        <v>0.12903225806451613</v>
      </c>
      <c r="E38" s="62">
        <v>0.27272727272727271</v>
      </c>
      <c r="F38" s="62">
        <v>0.16666666666666666</v>
      </c>
      <c r="G38" s="32"/>
      <c r="H38" s="25" t="s">
        <v>842</v>
      </c>
    </row>
    <row r="39" spans="1:27" x14ac:dyDescent="0.2">
      <c r="C39" s="32" t="s">
        <v>368</v>
      </c>
      <c r="D39" s="62">
        <v>0.16129032258064516</v>
      </c>
      <c r="E39" s="62">
        <v>0.18181818181818182</v>
      </c>
      <c r="F39" s="62">
        <v>0.16666666666666666</v>
      </c>
      <c r="G39" s="32"/>
      <c r="H39" s="32"/>
    </row>
    <row r="40" spans="1:27" x14ac:dyDescent="0.2">
      <c r="C40" s="32" t="s">
        <v>369</v>
      </c>
      <c r="D40" s="62">
        <v>0.19354838709677419</v>
      </c>
      <c r="E40" s="62">
        <v>9.0909090909090912E-2</v>
      </c>
      <c r="F40" s="62">
        <v>0.16666666666666666</v>
      </c>
      <c r="G40" s="32"/>
      <c r="H40" s="32"/>
    </row>
    <row r="41" spans="1:27" x14ac:dyDescent="0.2">
      <c r="C41" s="32" t="s">
        <v>370</v>
      </c>
      <c r="D41" s="62">
        <v>9.6774193548387094E-2</v>
      </c>
      <c r="E41" s="62">
        <v>0.36363636363636365</v>
      </c>
      <c r="F41" s="62">
        <v>0.16666666666666666</v>
      </c>
      <c r="G41" s="32"/>
      <c r="H41" s="32"/>
    </row>
    <row r="42" spans="1:27" x14ac:dyDescent="0.2">
      <c r="C42" s="32" t="s">
        <v>371</v>
      </c>
      <c r="D42" s="62">
        <v>0.12903225806451613</v>
      </c>
      <c r="E42" s="62">
        <v>0.18181818181818182</v>
      </c>
      <c r="F42" s="62">
        <v>0.14285714285714285</v>
      </c>
      <c r="G42" s="32"/>
      <c r="H42" s="32"/>
    </row>
    <row r="43" spans="1:27" x14ac:dyDescent="0.2">
      <c r="C43" s="32" t="s">
        <v>372</v>
      </c>
      <c r="D43" s="62">
        <v>0.12903225806451613</v>
      </c>
      <c r="E43" s="62">
        <v>0.18181818181818182</v>
      </c>
      <c r="F43" s="62">
        <v>0.14285714285714285</v>
      </c>
      <c r="G43" s="32"/>
      <c r="H43" s="32"/>
    </row>
    <row r="44" spans="1:27" x14ac:dyDescent="0.2">
      <c r="C44" s="32" t="s">
        <v>373</v>
      </c>
      <c r="D44" s="62">
        <v>9.6774193548387094E-2</v>
      </c>
      <c r="E44" s="62">
        <v>0.27272727272727271</v>
      </c>
      <c r="F44" s="62">
        <v>0.14285714285714285</v>
      </c>
      <c r="G44" s="32"/>
      <c r="H44" s="32"/>
    </row>
    <row r="45" spans="1:27" x14ac:dyDescent="0.2">
      <c r="C45" s="32" t="s">
        <v>374</v>
      </c>
      <c r="D45" s="62">
        <v>0.12903225806451613</v>
      </c>
      <c r="E45" s="62">
        <v>0.18181818181818182</v>
      </c>
      <c r="F45" s="62">
        <v>0.14285714285714285</v>
      </c>
      <c r="G45" s="32"/>
      <c r="H45" s="32"/>
    </row>
    <row r="46" spans="1:27" x14ac:dyDescent="0.2">
      <c r="C46" s="32" t="s">
        <v>375</v>
      </c>
      <c r="D46" s="62">
        <v>0.12903225806451613</v>
      </c>
      <c r="E46" s="62">
        <v>0.18181818181818182</v>
      </c>
      <c r="F46" s="62">
        <v>0.14285714285714285</v>
      </c>
      <c r="G46" s="32"/>
      <c r="H46" s="32"/>
    </row>
    <row r="47" spans="1:27" x14ac:dyDescent="0.2">
      <c r="C47" s="32" t="s">
        <v>376</v>
      </c>
      <c r="D47" s="62">
        <v>0.12903225806451613</v>
      </c>
      <c r="E47" s="62">
        <v>0.18181818181818182</v>
      </c>
      <c r="F47" s="62">
        <v>0.14285714285714285</v>
      </c>
      <c r="G47" s="32"/>
      <c r="H47" s="32"/>
    </row>
    <row r="48" spans="1:27" x14ac:dyDescent="0.2">
      <c r="C48" s="32" t="s">
        <v>377</v>
      </c>
      <c r="D48" s="62">
        <v>0.12903225806451613</v>
      </c>
      <c r="E48" s="62">
        <v>0.18181818181818182</v>
      </c>
      <c r="F48" s="62">
        <v>0.14285714285714285</v>
      </c>
      <c r="G48" s="32"/>
      <c r="H48" s="32"/>
    </row>
    <row r="49" spans="3:8" x14ac:dyDescent="0.2">
      <c r="C49" s="32" t="s">
        <v>378</v>
      </c>
      <c r="D49" s="62">
        <v>0.12903225806451613</v>
      </c>
      <c r="E49" s="62">
        <v>9.0909090909090912E-2</v>
      </c>
      <c r="F49" s="62">
        <v>0.11904761904761904</v>
      </c>
      <c r="G49" s="32"/>
      <c r="H49" s="32"/>
    </row>
    <row r="50" spans="3:8" x14ac:dyDescent="0.2">
      <c r="C50" s="32" t="s">
        <v>379</v>
      </c>
      <c r="D50" s="62">
        <v>9.6774193548387094E-2</v>
      </c>
      <c r="E50" s="62">
        <v>0.18181818181818182</v>
      </c>
      <c r="F50" s="62">
        <v>0.11904761904761904</v>
      </c>
      <c r="G50" s="32"/>
      <c r="H50" s="32"/>
    </row>
    <row r="51" spans="3:8" x14ac:dyDescent="0.2">
      <c r="C51" s="32" t="s">
        <v>380</v>
      </c>
      <c r="D51" s="62">
        <v>9.6774193548387094E-2</v>
      </c>
      <c r="E51" s="62">
        <v>0.18181818181818182</v>
      </c>
      <c r="F51" s="62">
        <v>0.11904761904761904</v>
      </c>
      <c r="G51" s="32"/>
      <c r="H51" s="32"/>
    </row>
    <row r="52" spans="3:8" x14ac:dyDescent="0.2">
      <c r="C52" s="32" t="s">
        <v>381</v>
      </c>
      <c r="D52" s="62">
        <v>6.4516129032258063E-2</v>
      </c>
      <c r="E52" s="62">
        <v>0.27272727272727271</v>
      </c>
      <c r="F52" s="62">
        <v>0.11904761904761904</v>
      </c>
      <c r="G52" s="32"/>
      <c r="H52" s="32"/>
    </row>
    <row r="53" spans="3:8" x14ac:dyDescent="0.2">
      <c r="C53" s="32" t="s">
        <v>382</v>
      </c>
      <c r="D53" s="62">
        <v>9.6774193548387094E-2</v>
      </c>
      <c r="E53" s="62">
        <v>0.18181818181818182</v>
      </c>
      <c r="F53" s="62">
        <v>0.11904761904761904</v>
      </c>
      <c r="G53" s="32"/>
      <c r="H53" s="32"/>
    </row>
    <row r="54" spans="3:8" x14ac:dyDescent="0.2">
      <c r="C54" s="32" t="s">
        <v>383</v>
      </c>
      <c r="D54" s="62">
        <v>0.16129032258064516</v>
      </c>
      <c r="E54" s="62">
        <v>0</v>
      </c>
      <c r="F54" s="62">
        <v>0.11904761904761904</v>
      </c>
      <c r="G54" s="32"/>
      <c r="H54" s="32"/>
    </row>
    <row r="55" spans="3:8" x14ac:dyDescent="0.2">
      <c r="C55" s="32" t="s">
        <v>384</v>
      </c>
      <c r="D55" s="62">
        <v>0.16129032258064516</v>
      </c>
      <c r="E55" s="62">
        <v>0</v>
      </c>
      <c r="F55" s="62">
        <v>0.11904761904761904</v>
      </c>
      <c r="G55" s="32"/>
      <c r="H55" s="32"/>
    </row>
    <row r="56" spans="3:8" x14ac:dyDescent="0.2">
      <c r="C56" s="32" t="s">
        <v>385</v>
      </c>
      <c r="D56" s="62">
        <v>9.6774193548387094E-2</v>
      </c>
      <c r="E56" s="62">
        <v>0.18181818181818182</v>
      </c>
      <c r="F56" s="62">
        <v>0.11904761904761904</v>
      </c>
      <c r="G56" s="32"/>
      <c r="H56" s="32"/>
    </row>
    <row r="57" spans="3:8" x14ac:dyDescent="0.2">
      <c r="C57" s="32" t="s">
        <v>386</v>
      </c>
      <c r="D57" s="62">
        <v>9.6774193548387094E-2</v>
      </c>
      <c r="E57" s="62">
        <v>0.18181818181818182</v>
      </c>
      <c r="F57" s="62">
        <v>0.11904761904761904</v>
      </c>
      <c r="G57" s="32"/>
      <c r="H57" s="32"/>
    </row>
    <row r="58" spans="3:8" x14ac:dyDescent="0.2">
      <c r="C58" s="32" t="s">
        <v>387</v>
      </c>
      <c r="D58" s="62">
        <v>0.12903225806451613</v>
      </c>
      <c r="E58" s="62">
        <v>9.0909090909090912E-2</v>
      </c>
      <c r="F58" s="62">
        <v>0.11904761904761904</v>
      </c>
      <c r="G58" s="32"/>
      <c r="H58" s="32"/>
    </row>
    <row r="59" spans="3:8" x14ac:dyDescent="0.2">
      <c r="C59" s="32" t="s">
        <v>388</v>
      </c>
      <c r="D59" s="62">
        <v>0.12903225806451613</v>
      </c>
      <c r="E59" s="62">
        <v>9.0909090909090912E-2</v>
      </c>
      <c r="F59" s="62">
        <v>0.11904761904761904</v>
      </c>
      <c r="G59" s="32"/>
      <c r="H59" s="32"/>
    </row>
    <row r="60" spans="3:8" x14ac:dyDescent="0.2">
      <c r="C60" s="32" t="s">
        <v>389</v>
      </c>
      <c r="D60" s="62">
        <v>9.6774193548387094E-2</v>
      </c>
      <c r="E60" s="62">
        <v>0.18181818181818182</v>
      </c>
      <c r="F60" s="62">
        <v>0.11904761904761904</v>
      </c>
      <c r="G60" s="32"/>
      <c r="H60" s="32"/>
    </row>
    <row r="61" spans="3:8" x14ac:dyDescent="0.2">
      <c r="C61" s="32" t="s">
        <v>390</v>
      </c>
      <c r="D61" s="62">
        <v>0.12903225806451613</v>
      </c>
      <c r="E61" s="62">
        <v>0</v>
      </c>
      <c r="F61" s="62">
        <v>9.5238095238095233E-2</v>
      </c>
      <c r="G61" s="32"/>
      <c r="H61" s="32"/>
    </row>
    <row r="62" spans="3:8" x14ac:dyDescent="0.2">
      <c r="C62" s="32" t="s">
        <v>391</v>
      </c>
      <c r="D62" s="62">
        <v>6.4516129032258063E-2</v>
      </c>
      <c r="E62" s="62">
        <v>0.18181818181818182</v>
      </c>
      <c r="F62" s="62">
        <v>9.5238095238095233E-2</v>
      </c>
      <c r="G62" s="32"/>
      <c r="H62" s="32"/>
    </row>
    <row r="63" spans="3:8" x14ac:dyDescent="0.2">
      <c r="C63" s="32" t="s">
        <v>392</v>
      </c>
      <c r="D63" s="62">
        <v>9.6774193548387094E-2</v>
      </c>
      <c r="E63" s="62">
        <v>9.0909090909090912E-2</v>
      </c>
      <c r="F63" s="62">
        <v>9.5238095238095233E-2</v>
      </c>
      <c r="G63" s="32"/>
      <c r="H63" s="32"/>
    </row>
    <row r="64" spans="3:8" x14ac:dyDescent="0.2">
      <c r="C64" s="32" t="s">
        <v>393</v>
      </c>
      <c r="D64" s="62">
        <v>6.4516129032258063E-2</v>
      </c>
      <c r="E64" s="62">
        <v>0.18181818181818182</v>
      </c>
      <c r="F64" s="62">
        <v>9.5238095238095233E-2</v>
      </c>
      <c r="G64" s="32"/>
      <c r="H64" s="32"/>
    </row>
    <row r="65" spans="3:8" x14ac:dyDescent="0.2">
      <c r="C65" s="32" t="s">
        <v>394</v>
      </c>
      <c r="D65" s="62">
        <v>0.12903225806451613</v>
      </c>
      <c r="E65" s="62">
        <v>0</v>
      </c>
      <c r="F65" s="62">
        <v>9.5238095238095233E-2</v>
      </c>
      <c r="G65" s="32"/>
      <c r="H65" s="32"/>
    </row>
    <row r="66" spans="3:8" x14ac:dyDescent="0.2">
      <c r="C66" s="32" t="s">
        <v>395</v>
      </c>
      <c r="D66" s="62">
        <v>0.12903225806451613</v>
      </c>
      <c r="E66" s="62">
        <v>0</v>
      </c>
      <c r="F66" s="62">
        <v>9.5238095238095233E-2</v>
      </c>
      <c r="G66" s="32"/>
      <c r="H66" s="32"/>
    </row>
    <row r="67" spans="3:8" x14ac:dyDescent="0.2">
      <c r="C67" s="32" t="s">
        <v>396</v>
      </c>
      <c r="D67" s="62">
        <v>6.4516129032258063E-2</v>
      </c>
      <c r="E67" s="62">
        <v>0.18181818181818182</v>
      </c>
      <c r="F67" s="62">
        <v>9.5238095238095233E-2</v>
      </c>
      <c r="G67" s="32"/>
      <c r="H67" s="32"/>
    </row>
    <row r="68" spans="3:8" x14ac:dyDescent="0.2">
      <c r="C68" s="32" t="s">
        <v>397</v>
      </c>
      <c r="D68" s="62">
        <v>9.6774193548387094E-2</v>
      </c>
      <c r="E68" s="62">
        <v>9.0909090909090912E-2</v>
      </c>
      <c r="F68" s="62">
        <v>9.5238095238095233E-2</v>
      </c>
      <c r="G68" s="32"/>
      <c r="H68" s="32"/>
    </row>
    <row r="69" spans="3:8" x14ac:dyDescent="0.2">
      <c r="C69" s="32" t="s">
        <v>398</v>
      </c>
      <c r="D69" s="62">
        <v>0.12903225806451613</v>
      </c>
      <c r="E69" s="62">
        <v>0</v>
      </c>
      <c r="F69" s="62">
        <v>9.5238095238095233E-2</v>
      </c>
      <c r="G69" s="32"/>
      <c r="H69" s="32"/>
    </row>
    <row r="70" spans="3:8" x14ac:dyDescent="0.2">
      <c r="C70" s="32" t="s">
        <v>399</v>
      </c>
      <c r="D70" s="62">
        <v>9.6774193548387094E-2</v>
      </c>
      <c r="E70" s="62">
        <v>9.0909090909090912E-2</v>
      </c>
      <c r="F70" s="62">
        <v>9.5238095238095233E-2</v>
      </c>
      <c r="G70" s="32"/>
      <c r="H70" s="32"/>
    </row>
    <row r="71" spans="3:8" x14ac:dyDescent="0.2">
      <c r="C71" s="32" t="s">
        <v>400</v>
      </c>
      <c r="D71" s="62">
        <v>9.6774193548387094E-2</v>
      </c>
      <c r="E71" s="62">
        <v>9.0909090909090912E-2</v>
      </c>
      <c r="F71" s="62">
        <v>9.5238095238095233E-2</v>
      </c>
      <c r="G71" s="32"/>
      <c r="H71" s="32"/>
    </row>
    <row r="72" spans="3:8" x14ac:dyDescent="0.2">
      <c r="C72" s="32" t="s">
        <v>401</v>
      </c>
      <c r="D72" s="62">
        <v>9.6774193548387094E-2</v>
      </c>
      <c r="E72" s="62">
        <v>9.0909090909090912E-2</v>
      </c>
      <c r="F72" s="62">
        <v>9.5238095238095233E-2</v>
      </c>
      <c r="G72" s="32"/>
      <c r="H72" s="32"/>
    </row>
    <row r="73" spans="3:8" x14ac:dyDescent="0.2">
      <c r="C73" s="32" t="s">
        <v>402</v>
      </c>
      <c r="D73" s="62">
        <v>9.6774193548387094E-2</v>
      </c>
      <c r="E73" s="62">
        <v>9.0909090909090912E-2</v>
      </c>
      <c r="F73" s="62">
        <v>9.5238095238095233E-2</v>
      </c>
      <c r="G73" s="32"/>
      <c r="H73" s="32"/>
    </row>
    <row r="74" spans="3:8" x14ac:dyDescent="0.2">
      <c r="C74" s="32" t="s">
        <v>403</v>
      </c>
      <c r="D74" s="62">
        <v>0.12903225806451613</v>
      </c>
      <c r="E74" s="62">
        <v>0</v>
      </c>
      <c r="F74" s="62">
        <v>9.5238095238095233E-2</v>
      </c>
      <c r="G74" s="32"/>
      <c r="H74" s="32"/>
    </row>
    <row r="75" spans="3:8" x14ac:dyDescent="0.2">
      <c r="C75" s="32" t="s">
        <v>404</v>
      </c>
      <c r="D75" s="62">
        <v>6.4516129032258063E-2</v>
      </c>
      <c r="E75" s="62">
        <v>0.18181818181818182</v>
      </c>
      <c r="F75" s="62">
        <v>9.5238095238095233E-2</v>
      </c>
      <c r="G75" s="32"/>
      <c r="H75" s="32"/>
    </row>
    <row r="76" spans="3:8" x14ac:dyDescent="0.2">
      <c r="C76" s="32" t="s">
        <v>405</v>
      </c>
      <c r="D76" s="62">
        <v>9.6774193548387094E-2</v>
      </c>
      <c r="E76" s="62">
        <v>9.0909090909090912E-2</v>
      </c>
      <c r="F76" s="62">
        <v>9.5238095238095233E-2</v>
      </c>
      <c r="G76" s="32"/>
      <c r="H76" s="32"/>
    </row>
    <row r="77" spans="3:8" x14ac:dyDescent="0.2">
      <c r="C77" s="32" t="s">
        <v>406</v>
      </c>
      <c r="D77" s="62">
        <v>0.12903225806451613</v>
      </c>
      <c r="E77" s="62">
        <v>0</v>
      </c>
      <c r="F77" s="62">
        <v>9.5238095238095233E-2</v>
      </c>
      <c r="G77" s="32"/>
      <c r="H77" s="32"/>
    </row>
    <row r="78" spans="3:8" x14ac:dyDescent="0.2">
      <c r="C78" s="32" t="s">
        <v>407</v>
      </c>
      <c r="D78" s="62">
        <v>9.6774193548387094E-2</v>
      </c>
      <c r="E78" s="62">
        <v>9.0909090909090912E-2</v>
      </c>
      <c r="F78" s="62">
        <v>9.5238095238095233E-2</v>
      </c>
      <c r="G78" s="32"/>
      <c r="H78" s="32"/>
    </row>
    <row r="79" spans="3:8" x14ac:dyDescent="0.2">
      <c r="C79" s="32" t="s">
        <v>408</v>
      </c>
      <c r="D79" s="62">
        <v>9.6774193548387094E-2</v>
      </c>
      <c r="E79" s="62">
        <v>9.0909090909090912E-2</v>
      </c>
      <c r="F79" s="62">
        <v>9.5238095238095233E-2</v>
      </c>
      <c r="G79" s="32"/>
      <c r="H79" s="32"/>
    </row>
    <row r="80" spans="3:8" x14ac:dyDescent="0.2">
      <c r="C80" s="32" t="s">
        <v>409</v>
      </c>
      <c r="D80" s="62">
        <v>9.6774193548387094E-2</v>
      </c>
      <c r="E80" s="62">
        <v>0</v>
      </c>
      <c r="F80" s="62">
        <v>7.1428571428571425E-2</v>
      </c>
      <c r="G80" s="32"/>
      <c r="H80" s="32"/>
    </row>
    <row r="81" spans="3:8" x14ac:dyDescent="0.2">
      <c r="C81" s="32" t="s">
        <v>410</v>
      </c>
      <c r="D81" s="62">
        <v>6.4516129032258063E-2</v>
      </c>
      <c r="E81" s="62">
        <v>9.0909090909090912E-2</v>
      </c>
      <c r="F81" s="62">
        <v>7.1428571428571425E-2</v>
      </c>
      <c r="G81" s="32"/>
      <c r="H81" s="32"/>
    </row>
    <row r="82" spans="3:8" x14ac:dyDescent="0.2">
      <c r="C82" s="32" t="s">
        <v>411</v>
      </c>
      <c r="D82" s="62">
        <v>9.6774193548387094E-2</v>
      </c>
      <c r="E82" s="62">
        <v>0</v>
      </c>
      <c r="F82" s="62">
        <v>7.1428571428571425E-2</v>
      </c>
      <c r="G82" s="32"/>
      <c r="H82" s="32"/>
    </row>
    <row r="83" spans="3:8" x14ac:dyDescent="0.2">
      <c r="C83" s="32" t="s">
        <v>412</v>
      </c>
      <c r="D83" s="62">
        <v>9.6774193548387094E-2</v>
      </c>
      <c r="E83" s="62">
        <v>0</v>
      </c>
      <c r="F83" s="62">
        <v>7.1428571428571425E-2</v>
      </c>
      <c r="G83" s="32"/>
      <c r="H83" s="32"/>
    </row>
    <row r="84" spans="3:8" x14ac:dyDescent="0.2">
      <c r="C84" s="32" t="s">
        <v>413</v>
      </c>
      <c r="D84" s="62">
        <v>6.4516129032258063E-2</v>
      </c>
      <c r="E84" s="62">
        <v>9.0909090909090912E-2</v>
      </c>
      <c r="F84" s="62">
        <v>7.1428571428571425E-2</v>
      </c>
      <c r="G84" s="32"/>
      <c r="H84" s="32"/>
    </row>
    <row r="85" spans="3:8" x14ac:dyDescent="0.2">
      <c r="C85" s="32" t="s">
        <v>414</v>
      </c>
      <c r="D85" s="62">
        <v>9.6774193548387094E-2</v>
      </c>
      <c r="E85" s="62">
        <v>0</v>
      </c>
      <c r="F85" s="62">
        <v>7.1428571428571425E-2</v>
      </c>
      <c r="G85" s="32"/>
      <c r="H85" s="32"/>
    </row>
    <row r="86" spans="3:8" x14ac:dyDescent="0.2">
      <c r="C86" s="32" t="s">
        <v>415</v>
      </c>
      <c r="D86" s="62">
        <v>6.4516129032258063E-2</v>
      </c>
      <c r="E86" s="62">
        <v>9.0909090909090912E-2</v>
      </c>
      <c r="F86" s="62">
        <v>7.1428571428571425E-2</v>
      </c>
      <c r="G86" s="32"/>
      <c r="H86" s="32"/>
    </row>
    <row r="87" spans="3:8" x14ac:dyDescent="0.2">
      <c r="C87" s="32" t="s">
        <v>416</v>
      </c>
      <c r="D87" s="62">
        <v>6.4516129032258063E-2</v>
      </c>
      <c r="E87" s="62">
        <v>9.0909090909090912E-2</v>
      </c>
      <c r="F87" s="62">
        <v>7.1428571428571425E-2</v>
      </c>
      <c r="G87" s="32"/>
      <c r="H87" s="32"/>
    </row>
    <row r="88" spans="3:8" x14ac:dyDescent="0.2">
      <c r="C88" s="32" t="s">
        <v>417</v>
      </c>
      <c r="D88" s="62">
        <v>6.4516129032258063E-2</v>
      </c>
      <c r="E88" s="62">
        <v>9.0909090909090912E-2</v>
      </c>
      <c r="F88" s="62">
        <v>7.1428571428571425E-2</v>
      </c>
      <c r="G88" s="32"/>
      <c r="H88" s="32"/>
    </row>
    <row r="89" spans="3:8" x14ac:dyDescent="0.2">
      <c r="C89" s="32" t="s">
        <v>418</v>
      </c>
      <c r="D89" s="62">
        <v>9.6774193548387094E-2</v>
      </c>
      <c r="E89" s="62">
        <v>0</v>
      </c>
      <c r="F89" s="62">
        <v>7.1428571428571425E-2</v>
      </c>
      <c r="G89" s="32"/>
      <c r="H89" s="32"/>
    </row>
    <row r="90" spans="3:8" x14ac:dyDescent="0.2">
      <c r="C90" s="32" t="s">
        <v>419</v>
      </c>
      <c r="D90" s="62">
        <v>6.4516129032258063E-2</v>
      </c>
      <c r="E90" s="62">
        <v>9.0909090909090912E-2</v>
      </c>
      <c r="F90" s="62">
        <v>7.1428571428571425E-2</v>
      </c>
      <c r="G90" s="32"/>
      <c r="H90" s="32"/>
    </row>
    <row r="91" spans="3:8" x14ac:dyDescent="0.2">
      <c r="C91" s="32" t="s">
        <v>420</v>
      </c>
      <c r="D91" s="62">
        <v>6.4516129032258063E-2</v>
      </c>
      <c r="E91" s="62">
        <v>9.0909090909090912E-2</v>
      </c>
      <c r="F91" s="62">
        <v>7.1428571428571425E-2</v>
      </c>
      <c r="G91" s="32"/>
      <c r="H91" s="32"/>
    </row>
    <row r="92" spans="3:8" x14ac:dyDescent="0.2">
      <c r="C92" s="32" t="s">
        <v>421</v>
      </c>
      <c r="D92" s="62">
        <v>6.4516129032258063E-2</v>
      </c>
      <c r="E92" s="62">
        <v>9.0909090909090912E-2</v>
      </c>
      <c r="F92" s="62">
        <v>7.1428571428571425E-2</v>
      </c>
      <c r="G92" s="32"/>
      <c r="H92" s="32"/>
    </row>
    <row r="93" spans="3:8" x14ac:dyDescent="0.2">
      <c r="C93" s="32" t="s">
        <v>422</v>
      </c>
      <c r="D93" s="62">
        <v>6.4516129032258063E-2</v>
      </c>
      <c r="E93" s="62">
        <v>9.0909090909090912E-2</v>
      </c>
      <c r="F93" s="62">
        <v>7.1428571428571425E-2</v>
      </c>
      <c r="G93" s="32"/>
      <c r="H93" s="32"/>
    </row>
    <row r="94" spans="3:8" x14ac:dyDescent="0.2">
      <c r="C94" s="32" t="s">
        <v>423</v>
      </c>
      <c r="D94" s="62">
        <v>3.2258064516129031E-2</v>
      </c>
      <c r="E94" s="62">
        <v>0.18181818181818182</v>
      </c>
      <c r="F94" s="62">
        <v>7.1428571428571425E-2</v>
      </c>
      <c r="G94" s="32"/>
      <c r="H94" s="32"/>
    </row>
    <row r="95" spans="3:8" x14ac:dyDescent="0.2">
      <c r="C95" s="32" t="s">
        <v>424</v>
      </c>
      <c r="D95" s="62">
        <v>6.4516129032258063E-2</v>
      </c>
      <c r="E95" s="62">
        <v>9.0909090909090912E-2</v>
      </c>
      <c r="F95" s="62">
        <v>7.1428571428571425E-2</v>
      </c>
      <c r="G95" s="32"/>
      <c r="H95" s="32"/>
    </row>
    <row r="96" spans="3:8" x14ac:dyDescent="0.2">
      <c r="C96" s="32" t="s">
        <v>425</v>
      </c>
      <c r="D96" s="62">
        <v>6.4516129032258063E-2</v>
      </c>
      <c r="E96" s="62">
        <v>9.0909090909090912E-2</v>
      </c>
      <c r="F96" s="62">
        <v>7.1428571428571425E-2</v>
      </c>
      <c r="G96" s="32"/>
      <c r="H96" s="32"/>
    </row>
    <row r="97" spans="3:8" x14ac:dyDescent="0.2">
      <c r="C97" s="32" t="s">
        <v>426</v>
      </c>
      <c r="D97" s="62">
        <v>9.6774193548387094E-2</v>
      </c>
      <c r="E97" s="62">
        <v>0</v>
      </c>
      <c r="F97" s="62">
        <v>7.1428571428571425E-2</v>
      </c>
      <c r="G97" s="32"/>
      <c r="H97" s="32"/>
    </row>
    <row r="98" spans="3:8" x14ac:dyDescent="0.2">
      <c r="C98" s="32" t="s">
        <v>427</v>
      </c>
      <c r="D98" s="62">
        <v>6.4516129032258063E-2</v>
      </c>
      <c r="E98" s="62">
        <v>9.0909090909090912E-2</v>
      </c>
      <c r="F98" s="62">
        <v>7.1428571428571425E-2</v>
      </c>
      <c r="G98" s="32"/>
      <c r="H98" s="32"/>
    </row>
    <row r="99" spans="3:8" x14ac:dyDescent="0.2">
      <c r="C99" s="32" t="s">
        <v>428</v>
      </c>
      <c r="D99" s="62">
        <v>6.4516129032258063E-2</v>
      </c>
      <c r="E99" s="62">
        <v>9.0909090909090912E-2</v>
      </c>
      <c r="F99" s="62">
        <v>7.1428571428571425E-2</v>
      </c>
      <c r="G99" s="32"/>
      <c r="H99" s="32"/>
    </row>
    <row r="100" spans="3:8" x14ac:dyDescent="0.2">
      <c r="C100" s="32" t="s">
        <v>429</v>
      </c>
      <c r="D100" s="62">
        <v>9.6774193548387094E-2</v>
      </c>
      <c r="E100" s="62">
        <v>0</v>
      </c>
      <c r="F100" s="62">
        <v>7.1428571428571425E-2</v>
      </c>
      <c r="G100" s="32"/>
      <c r="H100" s="32"/>
    </row>
    <row r="101" spans="3:8" x14ac:dyDescent="0.2">
      <c r="C101" s="32" t="s">
        <v>430</v>
      </c>
      <c r="D101" s="62">
        <v>3.2258064516129031E-2</v>
      </c>
      <c r="E101" s="62">
        <v>9.0909090909090912E-2</v>
      </c>
      <c r="F101" s="62">
        <v>4.7619047619047616E-2</v>
      </c>
      <c r="G101" s="32"/>
      <c r="H101" s="32"/>
    </row>
    <row r="102" spans="3:8" x14ac:dyDescent="0.2">
      <c r="C102" s="32" t="s">
        <v>431</v>
      </c>
      <c r="D102" s="62">
        <v>3.2258064516129031E-2</v>
      </c>
      <c r="E102" s="62">
        <v>9.0909090909090912E-2</v>
      </c>
      <c r="F102" s="62">
        <v>4.7619047619047616E-2</v>
      </c>
      <c r="G102" s="32"/>
      <c r="H102" s="32"/>
    </row>
    <row r="103" spans="3:8" x14ac:dyDescent="0.2">
      <c r="C103" s="32" t="s">
        <v>432</v>
      </c>
      <c r="D103" s="62">
        <v>3.2258064516129031E-2</v>
      </c>
      <c r="E103" s="62">
        <v>9.0909090909090912E-2</v>
      </c>
      <c r="F103" s="62">
        <v>4.7619047619047616E-2</v>
      </c>
      <c r="G103" s="32"/>
      <c r="H103" s="32"/>
    </row>
    <row r="104" spans="3:8" x14ac:dyDescent="0.2">
      <c r="C104" s="32" t="s">
        <v>433</v>
      </c>
      <c r="D104" s="62">
        <v>0</v>
      </c>
      <c r="E104" s="62">
        <v>0.18181818181818182</v>
      </c>
      <c r="F104" s="62">
        <v>4.7619047619047616E-2</v>
      </c>
      <c r="G104" s="32"/>
      <c r="H104" s="32"/>
    </row>
    <row r="105" spans="3:8" x14ac:dyDescent="0.2">
      <c r="C105" s="32" t="s">
        <v>434</v>
      </c>
      <c r="D105" s="62">
        <v>6.4516129032258063E-2</v>
      </c>
      <c r="E105" s="62">
        <v>0</v>
      </c>
      <c r="F105" s="62">
        <v>4.7619047619047616E-2</v>
      </c>
      <c r="G105" s="32"/>
      <c r="H105" s="32"/>
    </row>
    <row r="106" spans="3:8" x14ac:dyDescent="0.2">
      <c r="C106" s="32" t="s">
        <v>435</v>
      </c>
      <c r="D106" s="62">
        <v>6.4516129032258063E-2</v>
      </c>
      <c r="E106" s="62">
        <v>0</v>
      </c>
      <c r="F106" s="62">
        <v>4.7619047619047616E-2</v>
      </c>
      <c r="G106" s="32"/>
      <c r="H106" s="32"/>
    </row>
    <row r="107" spans="3:8" x14ac:dyDescent="0.2">
      <c r="C107" s="32" t="s">
        <v>436</v>
      </c>
      <c r="D107" s="62">
        <v>6.4516129032258063E-2</v>
      </c>
      <c r="E107" s="62">
        <v>0</v>
      </c>
      <c r="F107" s="62">
        <v>4.7619047619047616E-2</v>
      </c>
      <c r="G107" s="32"/>
      <c r="H107" s="32"/>
    </row>
    <row r="108" spans="3:8" x14ac:dyDescent="0.2">
      <c r="C108" s="32" t="s">
        <v>437</v>
      </c>
      <c r="D108" s="62">
        <v>3.2258064516129031E-2</v>
      </c>
      <c r="E108" s="62">
        <v>9.0909090909090912E-2</v>
      </c>
      <c r="F108" s="62">
        <v>4.7619047619047616E-2</v>
      </c>
      <c r="G108" s="32"/>
      <c r="H108" s="32"/>
    </row>
    <row r="109" spans="3:8" x14ac:dyDescent="0.2">
      <c r="C109" s="32" t="s">
        <v>438</v>
      </c>
      <c r="D109" s="62">
        <v>6.4516129032258063E-2</v>
      </c>
      <c r="E109" s="62">
        <v>0</v>
      </c>
      <c r="F109" s="62">
        <v>4.7619047619047616E-2</v>
      </c>
      <c r="G109" s="32"/>
      <c r="H109" s="32"/>
    </row>
    <row r="110" spans="3:8" x14ac:dyDescent="0.2">
      <c r="C110" s="32" t="s">
        <v>439</v>
      </c>
      <c r="D110" s="62">
        <v>3.2258064516129031E-2</v>
      </c>
      <c r="E110" s="62">
        <v>9.0909090909090912E-2</v>
      </c>
      <c r="F110" s="62">
        <v>4.7619047619047616E-2</v>
      </c>
      <c r="G110" s="32"/>
      <c r="H110" s="32"/>
    </row>
    <row r="111" spans="3:8" x14ac:dyDescent="0.2">
      <c r="C111" s="32" t="s">
        <v>440</v>
      </c>
      <c r="D111" s="62">
        <v>6.4516129032258063E-2</v>
      </c>
      <c r="E111" s="62">
        <v>0</v>
      </c>
      <c r="F111" s="62">
        <v>4.7619047619047616E-2</v>
      </c>
      <c r="G111" s="32"/>
      <c r="H111" s="32"/>
    </row>
    <row r="112" spans="3:8" x14ac:dyDescent="0.2">
      <c r="C112" s="32" t="s">
        <v>441</v>
      </c>
      <c r="D112" s="62">
        <v>6.4516129032258063E-2</v>
      </c>
      <c r="E112" s="62">
        <v>0</v>
      </c>
      <c r="F112" s="62">
        <v>4.7619047619047616E-2</v>
      </c>
      <c r="G112" s="32"/>
      <c r="H112" s="32"/>
    </row>
    <row r="113" spans="3:8" x14ac:dyDescent="0.2">
      <c r="C113" s="32" t="s">
        <v>442</v>
      </c>
      <c r="D113" s="62">
        <v>6.4516129032258063E-2</v>
      </c>
      <c r="E113" s="62">
        <v>0</v>
      </c>
      <c r="F113" s="62">
        <v>4.7619047619047616E-2</v>
      </c>
      <c r="G113" s="32"/>
      <c r="H113" s="32"/>
    </row>
    <row r="114" spans="3:8" x14ac:dyDescent="0.2">
      <c r="C114" s="32" t="s">
        <v>443</v>
      </c>
      <c r="D114" s="62">
        <v>6.4516129032258063E-2</v>
      </c>
      <c r="E114" s="62">
        <v>0</v>
      </c>
      <c r="F114" s="62">
        <v>4.7619047619047616E-2</v>
      </c>
      <c r="G114" s="32"/>
      <c r="H114" s="32"/>
    </row>
    <row r="115" spans="3:8" x14ac:dyDescent="0.2">
      <c r="C115" s="32" t="s">
        <v>444</v>
      </c>
      <c r="D115" s="62">
        <v>3.2258064516129031E-2</v>
      </c>
      <c r="E115" s="62">
        <v>9.0909090909090912E-2</v>
      </c>
      <c r="F115" s="62">
        <v>4.7619047619047616E-2</v>
      </c>
      <c r="G115" s="32"/>
      <c r="H115" s="32"/>
    </row>
    <row r="116" spans="3:8" x14ac:dyDescent="0.2">
      <c r="C116" s="32" t="s">
        <v>445</v>
      </c>
      <c r="D116" s="62">
        <v>6.4516129032258063E-2</v>
      </c>
      <c r="E116" s="62">
        <v>0</v>
      </c>
      <c r="F116" s="62">
        <v>4.7619047619047616E-2</v>
      </c>
      <c r="G116" s="32"/>
      <c r="H116" s="32"/>
    </row>
    <row r="117" spans="3:8" x14ac:dyDescent="0.2">
      <c r="C117" s="32" t="s">
        <v>446</v>
      </c>
      <c r="D117" s="62">
        <v>6.4516129032258063E-2</v>
      </c>
      <c r="E117" s="62">
        <v>0</v>
      </c>
      <c r="F117" s="62">
        <v>4.7619047619047616E-2</v>
      </c>
      <c r="G117" s="32"/>
      <c r="H117" s="32"/>
    </row>
    <row r="118" spans="3:8" x14ac:dyDescent="0.2">
      <c r="C118" s="32" t="s">
        <v>447</v>
      </c>
      <c r="D118" s="62">
        <v>3.2258064516129031E-2</v>
      </c>
      <c r="E118" s="62">
        <v>9.0909090909090912E-2</v>
      </c>
      <c r="F118" s="62">
        <v>4.7619047619047616E-2</v>
      </c>
      <c r="G118" s="32"/>
      <c r="H118" s="32"/>
    </row>
    <row r="119" spans="3:8" x14ac:dyDescent="0.2">
      <c r="C119" s="32" t="s">
        <v>448</v>
      </c>
      <c r="D119" s="62">
        <v>3.2258064516129031E-2</v>
      </c>
      <c r="E119" s="62">
        <v>9.0909090909090912E-2</v>
      </c>
      <c r="F119" s="62">
        <v>4.7619047619047616E-2</v>
      </c>
      <c r="G119" s="32"/>
      <c r="H119" s="32"/>
    </row>
    <row r="120" spans="3:8" x14ac:dyDescent="0.2">
      <c r="C120" s="32" t="s">
        <v>449</v>
      </c>
      <c r="D120" s="62">
        <v>3.2258064516129031E-2</v>
      </c>
      <c r="E120" s="62">
        <v>9.0909090909090912E-2</v>
      </c>
      <c r="F120" s="62">
        <v>4.7619047619047616E-2</v>
      </c>
      <c r="G120" s="32"/>
      <c r="H120" s="32"/>
    </row>
    <row r="121" spans="3:8" x14ac:dyDescent="0.2">
      <c r="C121" s="32" t="s">
        <v>450</v>
      </c>
      <c r="D121" s="62">
        <v>3.2258064516129031E-2</v>
      </c>
      <c r="E121" s="62">
        <v>9.0909090909090912E-2</v>
      </c>
      <c r="F121" s="62">
        <v>4.7619047619047616E-2</v>
      </c>
      <c r="G121" s="32"/>
      <c r="H121" s="32"/>
    </row>
    <row r="122" spans="3:8" x14ac:dyDescent="0.2">
      <c r="C122" s="32" t="s">
        <v>451</v>
      </c>
      <c r="D122" s="62">
        <v>3.2258064516129031E-2</v>
      </c>
      <c r="E122" s="62">
        <v>9.0909090909090912E-2</v>
      </c>
      <c r="F122" s="62">
        <v>4.7619047619047616E-2</v>
      </c>
      <c r="G122" s="32"/>
      <c r="H122" s="32"/>
    </row>
    <row r="123" spans="3:8" x14ac:dyDescent="0.2">
      <c r="C123" s="32" t="s">
        <v>452</v>
      </c>
      <c r="D123" s="62">
        <v>6.4516129032258063E-2</v>
      </c>
      <c r="E123" s="62">
        <v>0</v>
      </c>
      <c r="F123" s="62">
        <v>4.7619047619047616E-2</v>
      </c>
      <c r="G123" s="32"/>
      <c r="H123" s="32"/>
    </row>
    <row r="124" spans="3:8" x14ac:dyDescent="0.2">
      <c r="C124" s="32" t="s">
        <v>453</v>
      </c>
      <c r="D124" s="62">
        <v>6.4516129032258063E-2</v>
      </c>
      <c r="E124" s="62">
        <v>0</v>
      </c>
      <c r="F124" s="62">
        <v>4.7619047619047616E-2</v>
      </c>
      <c r="G124" s="32"/>
      <c r="H124" s="32"/>
    </row>
    <row r="125" spans="3:8" x14ac:dyDescent="0.2">
      <c r="C125" s="32" t="s">
        <v>454</v>
      </c>
      <c r="D125" s="62">
        <v>3.2258064516129031E-2</v>
      </c>
      <c r="E125" s="62">
        <v>0</v>
      </c>
      <c r="F125" s="62">
        <v>2.3809523809523808E-2</v>
      </c>
      <c r="G125" s="32"/>
      <c r="H125" s="32"/>
    </row>
    <row r="126" spans="3:8" x14ac:dyDescent="0.2">
      <c r="C126" s="32" t="s">
        <v>455</v>
      </c>
      <c r="D126" s="62">
        <v>3.2258064516129031E-2</v>
      </c>
      <c r="E126" s="62">
        <v>0</v>
      </c>
      <c r="F126" s="62">
        <v>2.3809523809523808E-2</v>
      </c>
      <c r="G126" s="32"/>
      <c r="H126" s="32"/>
    </row>
    <row r="127" spans="3:8" x14ac:dyDescent="0.2">
      <c r="C127" s="32" t="s">
        <v>456</v>
      </c>
      <c r="D127" s="62">
        <v>3.2258064516129031E-2</v>
      </c>
      <c r="E127" s="62">
        <v>0</v>
      </c>
      <c r="F127" s="62">
        <v>2.3809523809523808E-2</v>
      </c>
      <c r="G127" s="32"/>
      <c r="H127" s="32"/>
    </row>
    <row r="128" spans="3:8" x14ac:dyDescent="0.2">
      <c r="C128" s="32" t="s">
        <v>457</v>
      </c>
      <c r="D128" s="62">
        <v>3.2258064516129031E-2</v>
      </c>
      <c r="E128" s="62">
        <v>0</v>
      </c>
      <c r="F128" s="62">
        <v>2.3809523809523808E-2</v>
      </c>
      <c r="G128" s="32"/>
      <c r="H128" s="32"/>
    </row>
    <row r="129" spans="3:8" x14ac:dyDescent="0.2">
      <c r="C129" s="32" t="s">
        <v>458</v>
      </c>
      <c r="D129" s="62">
        <v>3.2258064516129031E-2</v>
      </c>
      <c r="E129" s="62">
        <v>0</v>
      </c>
      <c r="F129" s="62">
        <v>2.3809523809523808E-2</v>
      </c>
      <c r="G129" s="32"/>
      <c r="H129" s="32"/>
    </row>
    <row r="130" spans="3:8" x14ac:dyDescent="0.2">
      <c r="C130" s="32" t="s">
        <v>459</v>
      </c>
      <c r="D130" s="62">
        <v>3.2258064516129031E-2</v>
      </c>
      <c r="E130" s="62">
        <v>0</v>
      </c>
      <c r="F130" s="62">
        <v>2.3809523809523808E-2</v>
      </c>
      <c r="G130" s="32"/>
      <c r="H130" s="32"/>
    </row>
    <row r="131" spans="3:8" x14ac:dyDescent="0.2">
      <c r="C131" s="32" t="s">
        <v>460</v>
      </c>
      <c r="D131" s="62">
        <v>3.2258064516129031E-2</v>
      </c>
      <c r="E131" s="62">
        <v>0</v>
      </c>
      <c r="F131" s="62">
        <v>2.3809523809523808E-2</v>
      </c>
      <c r="G131" s="32"/>
      <c r="H131" s="32"/>
    </row>
    <row r="132" spans="3:8" x14ac:dyDescent="0.2">
      <c r="C132" s="32" t="s">
        <v>461</v>
      </c>
      <c r="D132" s="62">
        <v>3.2258064516129031E-2</v>
      </c>
      <c r="E132" s="62">
        <v>0</v>
      </c>
      <c r="F132" s="62">
        <v>2.3809523809523808E-2</v>
      </c>
      <c r="G132" s="32"/>
      <c r="H132" s="32"/>
    </row>
    <row r="133" spans="3:8" x14ac:dyDescent="0.2">
      <c r="C133" s="32" t="s">
        <v>462</v>
      </c>
      <c r="D133" s="62">
        <v>3.2258064516129031E-2</v>
      </c>
      <c r="E133" s="62">
        <v>0</v>
      </c>
      <c r="F133" s="62">
        <v>2.3809523809523808E-2</v>
      </c>
      <c r="G133" s="32"/>
      <c r="H133" s="32"/>
    </row>
    <row r="134" spans="3:8" x14ac:dyDescent="0.2">
      <c r="C134" s="32" t="s">
        <v>463</v>
      </c>
      <c r="D134" s="62">
        <v>0</v>
      </c>
      <c r="E134" s="62">
        <v>9.0909090909090912E-2</v>
      </c>
      <c r="F134" s="62">
        <v>2.3809523809523808E-2</v>
      </c>
      <c r="G134" s="32"/>
      <c r="H134" s="32"/>
    </row>
    <row r="135" spans="3:8" x14ac:dyDescent="0.2">
      <c r="C135" s="32" t="s">
        <v>464</v>
      </c>
      <c r="D135" s="62">
        <v>0</v>
      </c>
      <c r="E135" s="62">
        <v>9.0909090909090912E-2</v>
      </c>
      <c r="F135" s="62">
        <v>2.3809523809523808E-2</v>
      </c>
      <c r="G135" s="32"/>
      <c r="H135" s="32"/>
    </row>
    <row r="136" spans="3:8" x14ac:dyDescent="0.2">
      <c r="C136" s="32" t="s">
        <v>465</v>
      </c>
      <c r="D136" s="62">
        <v>0</v>
      </c>
      <c r="E136" s="62">
        <v>9.0909090909090912E-2</v>
      </c>
      <c r="F136" s="62">
        <v>2.3809523809523808E-2</v>
      </c>
      <c r="G136" s="32"/>
      <c r="H136" s="32"/>
    </row>
    <row r="137" spans="3:8" x14ac:dyDescent="0.2">
      <c r="C137" s="32" t="s">
        <v>466</v>
      </c>
      <c r="D137" s="62">
        <v>0</v>
      </c>
      <c r="E137" s="62">
        <v>9.0909090909090912E-2</v>
      </c>
      <c r="F137" s="62">
        <v>2.3809523809523808E-2</v>
      </c>
      <c r="G137" s="32"/>
      <c r="H137" s="32"/>
    </row>
    <row r="138" spans="3:8" x14ac:dyDescent="0.2">
      <c r="C138" s="32" t="s">
        <v>467</v>
      </c>
      <c r="D138" s="62">
        <v>0</v>
      </c>
      <c r="E138" s="62">
        <v>9.0909090909090912E-2</v>
      </c>
      <c r="F138" s="62">
        <v>2.3809523809523808E-2</v>
      </c>
      <c r="G138" s="32"/>
      <c r="H138" s="32"/>
    </row>
    <row r="139" spans="3:8" x14ac:dyDescent="0.2">
      <c r="C139" s="32" t="s">
        <v>468</v>
      </c>
      <c r="D139" s="62">
        <v>3.2258064516129031E-2</v>
      </c>
      <c r="E139" s="62">
        <v>0</v>
      </c>
      <c r="F139" s="62">
        <v>2.3809523809523808E-2</v>
      </c>
      <c r="G139" s="32"/>
      <c r="H139" s="32"/>
    </row>
    <row r="140" spans="3:8" x14ac:dyDescent="0.2">
      <c r="C140" s="32" t="s">
        <v>469</v>
      </c>
      <c r="D140" s="62">
        <v>0</v>
      </c>
      <c r="E140" s="62">
        <v>9.0909090909090912E-2</v>
      </c>
      <c r="F140" s="62">
        <v>2.3809523809523808E-2</v>
      </c>
      <c r="G140" s="32"/>
      <c r="H140" s="32"/>
    </row>
    <row r="141" spans="3:8" x14ac:dyDescent="0.2">
      <c r="C141" s="32" t="s">
        <v>470</v>
      </c>
      <c r="D141" s="62">
        <v>3.2258064516129031E-2</v>
      </c>
      <c r="E141" s="62">
        <v>0</v>
      </c>
      <c r="F141" s="62">
        <v>2.3809523809523808E-2</v>
      </c>
      <c r="G141" s="32"/>
      <c r="H141" s="32"/>
    </row>
    <row r="142" spans="3:8" x14ac:dyDescent="0.2">
      <c r="C142" s="32" t="s">
        <v>471</v>
      </c>
      <c r="D142" s="62">
        <v>0</v>
      </c>
      <c r="E142" s="62">
        <v>0</v>
      </c>
      <c r="F142" s="62">
        <v>0</v>
      </c>
      <c r="G142" s="32"/>
      <c r="H142" s="32"/>
    </row>
    <row r="143" spans="3:8" x14ac:dyDescent="0.2">
      <c r="C143" s="32" t="s">
        <v>472</v>
      </c>
      <c r="D143" s="62">
        <v>0</v>
      </c>
      <c r="E143" s="62">
        <v>0</v>
      </c>
      <c r="F143" s="62">
        <v>0</v>
      </c>
      <c r="G143" s="32"/>
      <c r="H143" s="32"/>
    </row>
    <row r="144" spans="3:8" x14ac:dyDescent="0.2">
      <c r="C144" s="32" t="s">
        <v>473</v>
      </c>
      <c r="D144" s="62">
        <v>0</v>
      </c>
      <c r="E144" s="62">
        <v>0</v>
      </c>
      <c r="F144" s="62">
        <v>0</v>
      </c>
      <c r="G144" s="32"/>
      <c r="H144" s="32"/>
    </row>
    <row r="145" spans="3:8" x14ac:dyDescent="0.2">
      <c r="C145" s="32" t="s">
        <v>474</v>
      </c>
      <c r="D145" s="62">
        <v>0</v>
      </c>
      <c r="E145" s="62">
        <v>0</v>
      </c>
      <c r="F145" s="62">
        <v>0</v>
      </c>
      <c r="G145" s="32"/>
      <c r="H145" s="32"/>
    </row>
    <row r="146" spans="3:8" x14ac:dyDescent="0.2">
      <c r="C146" s="32" t="s">
        <v>475</v>
      </c>
      <c r="D146" s="62">
        <v>0</v>
      </c>
      <c r="E146" s="62">
        <v>0</v>
      </c>
      <c r="F146" s="62">
        <v>0</v>
      </c>
      <c r="G146" s="32"/>
      <c r="H146" s="32"/>
    </row>
    <row r="147" spans="3:8" x14ac:dyDescent="0.2">
      <c r="C147" s="32" t="s">
        <v>476</v>
      </c>
      <c r="D147" s="62">
        <v>0</v>
      </c>
      <c r="E147" s="62">
        <v>0</v>
      </c>
      <c r="F147" s="62">
        <v>0</v>
      </c>
      <c r="G147" s="32"/>
      <c r="H147" s="32"/>
    </row>
    <row r="148" spans="3:8" x14ac:dyDescent="0.2">
      <c r="C148" s="32" t="s">
        <v>477</v>
      </c>
      <c r="D148" s="62">
        <v>0</v>
      </c>
      <c r="E148" s="62">
        <v>0</v>
      </c>
      <c r="F148" s="62">
        <v>0</v>
      </c>
      <c r="G148" s="32"/>
      <c r="H148" s="32"/>
    </row>
    <row r="149" spans="3:8" x14ac:dyDescent="0.2">
      <c r="C149" s="32" t="s">
        <v>478</v>
      </c>
      <c r="D149" s="62">
        <v>0</v>
      </c>
      <c r="E149" s="62">
        <v>0</v>
      </c>
      <c r="F149" s="62">
        <v>0</v>
      </c>
      <c r="G149" s="32"/>
      <c r="H149" s="32"/>
    </row>
    <row r="150" spans="3:8" x14ac:dyDescent="0.2">
      <c r="C150" s="32" t="s">
        <v>479</v>
      </c>
      <c r="D150" s="62">
        <v>0</v>
      </c>
      <c r="E150" s="62">
        <v>0</v>
      </c>
      <c r="F150" s="62">
        <v>0</v>
      </c>
      <c r="G150" s="32"/>
      <c r="H150" s="32"/>
    </row>
    <row r="151" spans="3:8" x14ac:dyDescent="0.2">
      <c r="C151" s="32" t="s">
        <v>480</v>
      </c>
      <c r="D151" s="62">
        <v>0</v>
      </c>
      <c r="E151" s="62">
        <v>0</v>
      </c>
      <c r="F151" s="62">
        <v>0</v>
      </c>
      <c r="G151" s="32"/>
      <c r="H151" s="32"/>
    </row>
    <row r="152" spans="3:8" x14ac:dyDescent="0.2">
      <c r="C152" s="32" t="s">
        <v>481</v>
      </c>
      <c r="D152" s="62">
        <v>0</v>
      </c>
      <c r="E152" s="62">
        <v>0</v>
      </c>
      <c r="F152" s="62">
        <v>0</v>
      </c>
      <c r="G152" s="32"/>
      <c r="H152" s="32"/>
    </row>
    <row r="153" spans="3:8" x14ac:dyDescent="0.2">
      <c r="C153" s="32" t="s">
        <v>482</v>
      </c>
      <c r="D153" s="62">
        <v>0</v>
      </c>
      <c r="E153" s="62">
        <v>0</v>
      </c>
      <c r="F153" s="62">
        <v>0</v>
      </c>
      <c r="G153" s="32"/>
      <c r="H153" s="32"/>
    </row>
    <row r="154" spans="3:8" x14ac:dyDescent="0.2">
      <c r="C154" s="32" t="s">
        <v>483</v>
      </c>
      <c r="D154" s="62">
        <v>0</v>
      </c>
      <c r="E154" s="62">
        <v>0</v>
      </c>
      <c r="F154" s="62">
        <v>0</v>
      </c>
      <c r="G154" s="32"/>
      <c r="H154" s="32"/>
    </row>
    <row r="155" spans="3:8" x14ac:dyDescent="0.2">
      <c r="C155" s="32" t="s">
        <v>484</v>
      </c>
      <c r="D155" s="62">
        <v>0</v>
      </c>
      <c r="E155" s="62">
        <v>0</v>
      </c>
      <c r="F155" s="62">
        <v>0</v>
      </c>
      <c r="G155" s="32"/>
      <c r="H155" s="32"/>
    </row>
    <row r="156" spans="3:8" x14ac:dyDescent="0.2">
      <c r="C156" s="32" t="s">
        <v>485</v>
      </c>
      <c r="D156" s="62">
        <v>0</v>
      </c>
      <c r="E156" s="62">
        <v>0</v>
      </c>
      <c r="F156" s="62">
        <v>0</v>
      </c>
      <c r="G156" s="32"/>
      <c r="H156" s="32"/>
    </row>
    <row r="157" spans="3:8" x14ac:dyDescent="0.2">
      <c r="C157" s="32" t="s">
        <v>486</v>
      </c>
      <c r="D157" s="62">
        <v>0</v>
      </c>
      <c r="E157" s="62">
        <v>0</v>
      </c>
      <c r="F157" s="62">
        <v>0</v>
      </c>
      <c r="G157" s="32"/>
      <c r="H157" s="32"/>
    </row>
    <row r="158" spans="3:8" x14ac:dyDescent="0.2">
      <c r="C158" s="32" t="s">
        <v>487</v>
      </c>
      <c r="D158" s="62">
        <v>0</v>
      </c>
      <c r="E158" s="62">
        <v>0</v>
      </c>
      <c r="F158" s="62">
        <v>0</v>
      </c>
      <c r="G158" s="32"/>
      <c r="H158" s="32"/>
    </row>
    <row r="159" spans="3:8" x14ac:dyDescent="0.2">
      <c r="C159" s="16"/>
      <c r="D159" s="20"/>
      <c r="E159" s="20"/>
      <c r="F159" s="20"/>
    </row>
  </sheetData>
  <hyperlinks>
    <hyperlink ref="C1" location="TableofContents!A1" display="TableofContents!A1" xr:uid="{173D7B40-D9C8-43B4-9AAB-BBCFB9D99F33}"/>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906C-8523-41A7-B8F4-DC26C9E6333C}">
  <sheetPr>
    <tabColor rgb="FF92D050"/>
  </sheetPr>
  <dimension ref="A1:AQ32"/>
  <sheetViews>
    <sheetView showGridLines="0" zoomScale="70" zoomScaleNormal="70" workbookViewId="0">
      <selection activeCell="O15" sqref="O15"/>
    </sheetView>
  </sheetViews>
  <sheetFormatPr defaultColWidth="8.5703125" defaultRowHeight="12.75" x14ac:dyDescent="0.2"/>
  <cols>
    <col min="1" max="1" width="8.140625" style="42" customWidth="1"/>
    <col min="2" max="2" width="9.42578125" style="42" customWidth="1"/>
    <col min="3" max="3" width="21.5703125" style="32" customWidth="1"/>
    <col min="4" max="4" width="20.5703125" style="32" customWidth="1"/>
    <col min="5" max="7" width="20.5703125" style="43" customWidth="1"/>
    <col min="8" max="8" width="26.5703125" style="43" customWidth="1"/>
    <col min="9" max="9" width="20.5703125" style="43" customWidth="1"/>
    <col min="10" max="11" width="20.5703125" style="32" customWidth="1"/>
    <col min="12" max="12" width="22.42578125" style="32" customWidth="1"/>
    <col min="13" max="13" width="26.5703125" style="32" customWidth="1"/>
    <col min="14" max="14" width="28.5703125" style="43" customWidth="1"/>
    <col min="15" max="15" width="26.42578125" style="32" customWidth="1"/>
    <col min="16" max="16" width="29.42578125" style="32" customWidth="1"/>
    <col min="17" max="18" width="26.42578125" style="32" customWidth="1"/>
    <col min="19" max="19" width="29.5703125" style="32" customWidth="1"/>
    <col min="20" max="20" width="16.42578125" style="32" customWidth="1"/>
    <col min="21" max="21" width="15.5703125" style="32" customWidth="1"/>
    <col min="22" max="22" width="28" style="32" customWidth="1"/>
    <col min="23" max="23" width="35.5703125" style="32" customWidth="1"/>
    <col min="24" max="24" width="25.42578125" style="32" customWidth="1"/>
    <col min="25" max="25" width="31.5703125" style="32" customWidth="1"/>
    <col min="26" max="26" width="20.42578125" style="32" customWidth="1"/>
    <col min="27" max="27" width="20.5703125" style="32" customWidth="1"/>
    <col min="28" max="28" width="28.5703125" style="32" customWidth="1"/>
    <col min="29" max="29" width="15.5703125" style="32" customWidth="1"/>
    <col min="30" max="30" width="8.5703125" style="32"/>
    <col min="31" max="31" width="32.42578125" style="32" customWidth="1"/>
    <col min="32" max="32" width="20.42578125" style="32" customWidth="1"/>
    <col min="33" max="33" width="26.42578125" style="32" customWidth="1"/>
    <col min="34" max="34" width="30.42578125" style="32" customWidth="1"/>
    <col min="35" max="35" width="32.5703125" style="32" customWidth="1"/>
    <col min="36" max="36" width="33.42578125" style="32" customWidth="1"/>
    <col min="37" max="37" width="35.5703125" style="32" customWidth="1"/>
    <col min="38" max="38" width="8.5703125" style="32"/>
    <col min="39" max="39" width="24.5703125" style="32" customWidth="1"/>
    <col min="40" max="40" width="28.42578125" style="32" customWidth="1"/>
    <col min="41" max="41" width="22" style="32" customWidth="1"/>
    <col min="42" max="42" width="34.5703125" style="32" customWidth="1"/>
    <col min="43" max="44" width="26.42578125" style="32" customWidth="1"/>
    <col min="45" max="45" width="30.42578125" style="32" customWidth="1"/>
    <col min="46" max="46" width="45.5703125" style="32" customWidth="1"/>
    <col min="47" max="16384" width="8.5703125" style="32"/>
  </cols>
  <sheetData>
    <row r="1" spans="1:43" s="29" customFormat="1" ht="20.25" x14ac:dyDescent="0.2">
      <c r="A1" s="26"/>
      <c r="B1" s="26"/>
      <c r="C1" s="29" t="s">
        <v>488</v>
      </c>
      <c r="D1" s="29" t="s">
        <v>489</v>
      </c>
      <c r="F1" s="28"/>
      <c r="G1" s="28"/>
      <c r="H1" s="28"/>
      <c r="I1" s="28"/>
      <c r="N1" s="28"/>
    </row>
    <row r="2" spans="1:43" ht="13.35" customHeight="1" x14ac:dyDescent="0.2">
      <c r="A2" s="30"/>
      <c r="B2" s="30"/>
      <c r="C2" s="30"/>
      <c r="D2" s="30"/>
      <c r="E2" s="30"/>
      <c r="F2" s="30"/>
      <c r="G2" s="30"/>
      <c r="H2" s="30"/>
    </row>
    <row r="3" spans="1:43" s="30" customFormat="1" x14ac:dyDescent="0.2">
      <c r="A3" s="42"/>
      <c r="B3" s="42"/>
      <c r="J3" s="65"/>
      <c r="K3" s="65"/>
      <c r="L3" s="65"/>
      <c r="O3" s="32"/>
      <c r="P3" s="65"/>
      <c r="Q3" s="65"/>
    </row>
    <row r="4" spans="1:43" s="30" customFormat="1" x14ac:dyDescent="0.2">
      <c r="A4" s="42"/>
      <c r="B4" s="42"/>
      <c r="J4" s="65"/>
      <c r="K4" s="65"/>
      <c r="L4" s="65"/>
      <c r="O4" s="32"/>
      <c r="P4" s="65"/>
      <c r="Q4" s="65"/>
    </row>
    <row r="5" spans="1:43" s="30" customFormat="1" x14ac:dyDescent="0.2">
      <c r="A5" s="42"/>
      <c r="B5" s="42"/>
      <c r="C5" s="144"/>
      <c r="D5" s="227" t="s">
        <v>498</v>
      </c>
      <c r="E5" s="228"/>
      <c r="F5" s="228"/>
      <c r="G5" s="228"/>
      <c r="H5" s="228"/>
      <c r="I5" s="228"/>
      <c r="J5" s="228"/>
      <c r="K5" s="228"/>
      <c r="L5" s="228"/>
      <c r="M5" s="228"/>
      <c r="O5" s="32"/>
      <c r="P5" s="65"/>
      <c r="Q5" s="65"/>
    </row>
    <row r="6" spans="1:43" x14ac:dyDescent="0.2">
      <c r="C6" s="36" t="s">
        <v>490</v>
      </c>
      <c r="D6" s="229"/>
      <c r="E6" s="230"/>
      <c r="F6" s="230"/>
      <c r="G6" s="230"/>
      <c r="H6" s="230"/>
      <c r="I6" s="230"/>
      <c r="J6" s="230"/>
      <c r="K6" s="230"/>
      <c r="L6" s="230"/>
      <c r="M6" s="231"/>
    </row>
    <row r="7" spans="1:43" x14ac:dyDescent="0.2">
      <c r="C7" s="36"/>
      <c r="D7" s="145"/>
      <c r="E7" s="146"/>
      <c r="F7" s="146"/>
      <c r="G7" s="146"/>
      <c r="H7" s="146"/>
      <c r="I7" s="146"/>
      <c r="J7" s="145"/>
      <c r="K7" s="145"/>
      <c r="L7" s="145"/>
      <c r="M7" s="147"/>
    </row>
    <row r="8" spans="1:43" s="42" customFormat="1" ht="12" customHeight="1" x14ac:dyDescent="0.2">
      <c r="A8" s="141"/>
      <c r="B8" s="141"/>
      <c r="C8" s="148">
        <v>2022</v>
      </c>
      <c r="D8" s="149"/>
      <c r="E8" s="184"/>
      <c r="F8" s="189" t="s">
        <v>491</v>
      </c>
      <c r="G8" s="184"/>
      <c r="H8" s="190" t="s">
        <v>492</v>
      </c>
      <c r="I8" s="184"/>
      <c r="J8" s="25"/>
      <c r="K8" s="25"/>
      <c r="L8" s="149"/>
      <c r="M8" s="191" t="s">
        <v>493</v>
      </c>
      <c r="N8" s="43"/>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43" s="42" customFormat="1" ht="17.100000000000001" customHeight="1" x14ac:dyDescent="0.2">
      <c r="A9" s="141"/>
      <c r="B9" s="141"/>
      <c r="C9" s="148">
        <v>2021</v>
      </c>
      <c r="D9" s="192" t="s">
        <v>331</v>
      </c>
      <c r="E9" s="193" t="s">
        <v>332</v>
      </c>
      <c r="F9" s="25"/>
      <c r="G9" s="184"/>
      <c r="H9" s="190" t="s">
        <v>492</v>
      </c>
      <c r="I9" s="184"/>
      <c r="J9" s="25"/>
      <c r="K9" s="25"/>
      <c r="L9" s="149"/>
      <c r="M9" s="150"/>
      <c r="N9" s="43"/>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row>
    <row r="10" spans="1:43" s="42" customFormat="1" ht="15" customHeight="1" x14ac:dyDescent="0.2">
      <c r="C10" s="148">
        <v>2020</v>
      </c>
      <c r="D10" s="192" t="s">
        <v>331</v>
      </c>
      <c r="E10" s="193" t="s">
        <v>332</v>
      </c>
      <c r="F10" s="25"/>
      <c r="G10" s="184"/>
      <c r="H10" s="190" t="s">
        <v>492</v>
      </c>
      <c r="I10" s="184"/>
      <c r="J10" s="25"/>
      <c r="K10" s="25"/>
      <c r="L10" s="149"/>
      <c r="M10" s="150"/>
      <c r="N10" s="43"/>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row>
    <row r="11" spans="1:43" s="42" customFormat="1" x14ac:dyDescent="0.2">
      <c r="C11" s="148">
        <v>2019</v>
      </c>
      <c r="D11" s="192" t="s">
        <v>331</v>
      </c>
      <c r="E11" s="193" t="s">
        <v>332</v>
      </c>
      <c r="F11" s="189" t="s">
        <v>491</v>
      </c>
      <c r="G11" s="184"/>
      <c r="H11" s="149"/>
      <c r="I11" s="184"/>
      <c r="J11" s="25"/>
      <c r="K11" s="25"/>
      <c r="L11" s="25"/>
      <c r="M11" s="150"/>
      <c r="N11" s="43"/>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row>
    <row r="12" spans="1:43" s="42" customFormat="1" ht="15.6" customHeight="1" x14ac:dyDescent="0.2">
      <c r="C12" s="148">
        <v>2018</v>
      </c>
      <c r="D12" s="192" t="s">
        <v>331</v>
      </c>
      <c r="E12" s="193" t="s">
        <v>332</v>
      </c>
      <c r="F12" s="189" t="s">
        <v>491</v>
      </c>
      <c r="G12" s="184"/>
      <c r="H12" s="149"/>
      <c r="I12" s="184"/>
      <c r="J12" s="25"/>
      <c r="K12" s="25"/>
      <c r="L12" s="25"/>
      <c r="M12" s="150"/>
      <c r="N12" s="43"/>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row>
    <row r="13" spans="1:43" s="42" customFormat="1" x14ac:dyDescent="0.2">
      <c r="C13" s="148">
        <v>2017</v>
      </c>
      <c r="D13" s="192" t="s">
        <v>331</v>
      </c>
      <c r="E13" s="193" t="s">
        <v>332</v>
      </c>
      <c r="F13" s="25"/>
      <c r="G13" s="194" t="s">
        <v>416</v>
      </c>
      <c r="H13" s="149"/>
      <c r="I13" s="184"/>
      <c r="J13" s="25"/>
      <c r="K13" s="25"/>
      <c r="L13" s="25"/>
      <c r="M13" s="150"/>
      <c r="N13" s="43"/>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row>
    <row r="14" spans="1:43" s="42" customFormat="1" x14ac:dyDescent="0.2">
      <c r="C14" s="148">
        <v>2016</v>
      </c>
      <c r="D14" s="192" t="s">
        <v>331</v>
      </c>
      <c r="E14" s="193" t="s">
        <v>332</v>
      </c>
      <c r="F14" s="189" t="s">
        <v>491</v>
      </c>
      <c r="G14" s="184"/>
      <c r="H14" s="149"/>
      <c r="I14" s="184"/>
      <c r="J14" s="25"/>
      <c r="K14" s="25"/>
      <c r="L14" s="25"/>
      <c r="M14" s="150"/>
      <c r="N14" s="43"/>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row>
    <row r="15" spans="1:43" s="42" customFormat="1" x14ac:dyDescent="0.2">
      <c r="C15" s="148">
        <v>2015</v>
      </c>
      <c r="D15" s="184"/>
      <c r="E15" s="193" t="s">
        <v>332</v>
      </c>
      <c r="F15" s="189" t="s">
        <v>491</v>
      </c>
      <c r="G15" s="194" t="s">
        <v>416</v>
      </c>
      <c r="H15" s="149"/>
      <c r="I15" s="184"/>
      <c r="J15" s="25"/>
      <c r="K15" s="25"/>
      <c r="L15" s="25"/>
      <c r="M15" s="150"/>
      <c r="N15" s="43"/>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row>
    <row r="16" spans="1:43" s="42" customFormat="1" x14ac:dyDescent="0.2">
      <c r="C16" s="148">
        <v>2014</v>
      </c>
      <c r="D16" s="192" t="s">
        <v>331</v>
      </c>
      <c r="E16" s="193" t="s">
        <v>332</v>
      </c>
      <c r="F16" s="189" t="s">
        <v>491</v>
      </c>
      <c r="G16" s="151"/>
      <c r="H16" s="149"/>
      <c r="I16" s="184"/>
      <c r="J16" s="25"/>
      <c r="K16" s="25"/>
      <c r="L16" s="25"/>
      <c r="M16" s="150"/>
      <c r="N16" s="43"/>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row>
    <row r="17" spans="3:43" s="42" customFormat="1" x14ac:dyDescent="0.2">
      <c r="C17" s="148">
        <v>2013</v>
      </c>
      <c r="D17" s="195"/>
      <c r="E17" s="184"/>
      <c r="F17" s="195"/>
      <c r="G17" s="194" t="s">
        <v>416</v>
      </c>
      <c r="H17" s="149"/>
      <c r="I17" s="196" t="s">
        <v>494</v>
      </c>
      <c r="J17" s="25"/>
      <c r="K17" s="149"/>
      <c r="L17" s="183" t="s">
        <v>333</v>
      </c>
      <c r="M17" s="150"/>
      <c r="N17" s="43"/>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row>
    <row r="18" spans="3:43" s="42" customFormat="1" x14ac:dyDescent="0.2">
      <c r="C18" s="148">
        <v>2012</v>
      </c>
      <c r="D18" s="195"/>
      <c r="E18" s="184"/>
      <c r="F18" s="195"/>
      <c r="G18" s="194" t="s">
        <v>416</v>
      </c>
      <c r="H18" s="149"/>
      <c r="I18" s="196" t="s">
        <v>494</v>
      </c>
      <c r="J18" s="149"/>
      <c r="K18" s="197" t="s">
        <v>495</v>
      </c>
      <c r="L18" s="149"/>
      <c r="M18" s="150"/>
      <c r="N18" s="43"/>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row>
    <row r="19" spans="3:43" s="42" customFormat="1" x14ac:dyDescent="0.2">
      <c r="C19" s="148">
        <v>2011</v>
      </c>
      <c r="D19" s="192" t="s">
        <v>331</v>
      </c>
      <c r="E19" s="193" t="s">
        <v>332</v>
      </c>
      <c r="F19" s="25"/>
      <c r="G19" s="194" t="s">
        <v>416</v>
      </c>
      <c r="H19" s="149"/>
      <c r="I19" s="152"/>
      <c r="J19" s="152"/>
      <c r="K19" s="152"/>
      <c r="L19" s="152"/>
      <c r="M19" s="150"/>
      <c r="N19" s="32"/>
      <c r="O19" s="32"/>
      <c r="P19" s="65"/>
      <c r="Q19" s="65"/>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row>
    <row r="20" spans="3:43" s="42" customFormat="1" x14ac:dyDescent="0.2">
      <c r="C20" s="148">
        <v>2010</v>
      </c>
      <c r="D20" s="198" t="s">
        <v>331</v>
      </c>
      <c r="E20" s="153"/>
      <c r="F20" s="199" t="s">
        <v>496</v>
      </c>
      <c r="G20" s="154"/>
      <c r="H20" s="154"/>
      <c r="I20" s="154"/>
      <c r="J20" s="200" t="s">
        <v>497</v>
      </c>
      <c r="K20" s="155"/>
      <c r="L20" s="153"/>
      <c r="M20" s="156"/>
      <c r="N20" s="43"/>
      <c r="O20" s="32"/>
      <c r="P20" s="65"/>
      <c r="Q20" s="65"/>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row>
    <row r="21" spans="3:43" x14ac:dyDescent="0.2">
      <c r="E21" s="42"/>
    </row>
    <row r="23" spans="3:43" ht="12.6" customHeight="1" x14ac:dyDescent="0.2"/>
    <row r="24" spans="3:43" x14ac:dyDescent="0.2">
      <c r="C24" s="25" t="s">
        <v>842</v>
      </c>
    </row>
    <row r="28" spans="3:43" x14ac:dyDescent="0.2">
      <c r="P28" s="42"/>
      <c r="Q28" s="43"/>
    </row>
    <row r="29" spans="3:43" x14ac:dyDescent="0.2">
      <c r="P29" s="43"/>
      <c r="Q29" s="43"/>
    </row>
    <row r="30" spans="3:43" x14ac:dyDescent="0.2">
      <c r="P30" s="43"/>
      <c r="Q30" s="43"/>
    </row>
    <row r="31" spans="3:43" x14ac:dyDescent="0.2">
      <c r="P31" s="43"/>
      <c r="Q31" s="43"/>
    </row>
    <row r="32" spans="3:43" x14ac:dyDescent="0.2">
      <c r="P32" s="43"/>
      <c r="Q32" s="43"/>
    </row>
  </sheetData>
  <mergeCells count="2">
    <mergeCell ref="D5:M5"/>
    <mergeCell ref="D6:M6"/>
  </mergeCells>
  <conditionalFormatting sqref="G16">
    <cfRule type="cellIs" dxfId="52" priority="4" operator="equal">
      <formula>0</formula>
    </cfRule>
  </conditionalFormatting>
  <hyperlinks>
    <hyperlink ref="C1" location="TableofContents!A1" display="TableofContents!A1" xr:uid="{0BF8236A-54D6-4B81-B0CF-99DC2924F7E8}"/>
  </hyperlink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20F69-92AD-4D05-9A1F-89B1526FFD14}">
  <sheetPr>
    <tabColor rgb="FF92D050"/>
  </sheetPr>
  <dimension ref="A1:AY180"/>
  <sheetViews>
    <sheetView showGridLines="0" zoomScale="70" zoomScaleNormal="70" workbookViewId="0">
      <selection activeCell="D1" sqref="D1"/>
    </sheetView>
  </sheetViews>
  <sheetFormatPr defaultColWidth="8.7109375" defaultRowHeight="12.75" x14ac:dyDescent="0.2"/>
  <cols>
    <col min="1" max="1" width="8.7109375" style="32"/>
    <col min="2" max="2" width="15.85546875" style="32" customWidth="1"/>
    <col min="3" max="3" width="13" style="32" bestFit="1" customWidth="1"/>
    <col min="4" max="9" width="8.7109375" style="32"/>
    <col min="10" max="10" width="14.5703125" style="32" customWidth="1"/>
    <col min="11" max="33" width="8.7109375" style="32"/>
    <col min="34" max="34" width="12" style="32" customWidth="1"/>
    <col min="35" max="35" width="17.5703125" style="32" customWidth="1"/>
    <col min="36" max="36" width="30.42578125" style="32" bestFit="1" customWidth="1"/>
    <col min="37" max="16384" width="8.7109375" style="32"/>
  </cols>
  <sheetData>
    <row r="1" spans="1:51" s="29" customFormat="1" ht="20.25" x14ac:dyDescent="0.2">
      <c r="A1" s="26"/>
      <c r="B1" s="26"/>
      <c r="C1" s="29" t="s">
        <v>27</v>
      </c>
      <c r="D1" s="29" t="s">
        <v>499</v>
      </c>
      <c r="F1" s="28"/>
      <c r="G1" s="28"/>
      <c r="H1" s="28"/>
      <c r="I1" s="28"/>
      <c r="M1" s="28"/>
    </row>
    <row r="5" spans="1:51" x14ac:dyDescent="0.2">
      <c r="B5" s="223" t="s">
        <v>177</v>
      </c>
      <c r="C5" s="223"/>
      <c r="D5" s="223"/>
      <c r="E5" s="223"/>
      <c r="F5" s="223"/>
      <c r="G5" s="223"/>
      <c r="H5" s="223"/>
      <c r="I5" s="223"/>
      <c r="J5" s="223"/>
    </row>
    <row r="6" spans="1:51" ht="25.5" x14ac:dyDescent="0.2">
      <c r="B6" s="36" t="s">
        <v>843</v>
      </c>
      <c r="C6" s="36">
        <v>2016</v>
      </c>
      <c r="D6" s="36">
        <v>2017</v>
      </c>
      <c r="E6" s="36">
        <v>2018</v>
      </c>
      <c r="F6" s="36">
        <v>2019</v>
      </c>
      <c r="G6" s="36">
        <v>2020</v>
      </c>
      <c r="H6" s="36">
        <v>2021</v>
      </c>
      <c r="I6" s="36">
        <v>2022</v>
      </c>
      <c r="J6" s="36" t="s">
        <v>307</v>
      </c>
    </row>
    <row r="7" spans="1:51" x14ac:dyDescent="0.2">
      <c r="B7" s="32" t="s">
        <v>500</v>
      </c>
      <c r="C7" s="62">
        <v>0.11764705882352941</v>
      </c>
      <c r="D7" s="62">
        <v>0.13793103448275862</v>
      </c>
      <c r="E7" s="62">
        <v>7.1428571428571425E-2</v>
      </c>
      <c r="F7" s="62">
        <v>0.14583333333333334</v>
      </c>
      <c r="G7" s="62">
        <v>3.9215686274509803E-2</v>
      </c>
      <c r="H7" s="62">
        <v>9.6774193548387094E-2</v>
      </c>
      <c r="I7" s="62">
        <v>0.11904761904761904</v>
      </c>
      <c r="J7" s="134">
        <v>0.10398249956267268</v>
      </c>
      <c r="AS7" s="65"/>
      <c r="AT7" s="65"/>
      <c r="AU7" s="65"/>
      <c r="AV7" s="65"/>
      <c r="AW7" s="65"/>
      <c r="AX7" s="65"/>
      <c r="AY7" s="65"/>
    </row>
    <row r="8" spans="1:51" x14ac:dyDescent="0.2">
      <c r="B8" s="32" t="s">
        <v>501</v>
      </c>
      <c r="C8" s="62">
        <v>0.41176470588235292</v>
      </c>
      <c r="D8" s="62">
        <v>0.41379310344827586</v>
      </c>
      <c r="E8" s="62">
        <v>0.4642857142857143</v>
      </c>
      <c r="F8" s="62">
        <v>0.41666666666666669</v>
      </c>
      <c r="G8" s="62">
        <v>0.13725490196078433</v>
      </c>
      <c r="H8" s="62">
        <v>9.6774193548387094E-2</v>
      </c>
      <c r="I8" s="62">
        <v>0.11904761904761904</v>
      </c>
      <c r="J8" s="134">
        <v>0.2942267006914</v>
      </c>
      <c r="AS8" s="65"/>
      <c r="AT8" s="65"/>
      <c r="AU8" s="65"/>
      <c r="AV8" s="65"/>
      <c r="AW8" s="65"/>
      <c r="AX8" s="65"/>
      <c r="AY8" s="65"/>
    </row>
    <row r="9" spans="1:51" x14ac:dyDescent="0.2">
      <c r="B9" s="32" t="s">
        <v>502</v>
      </c>
      <c r="C9" s="62"/>
      <c r="D9" s="62"/>
      <c r="E9" s="62"/>
      <c r="F9" s="62" t="s">
        <v>45</v>
      </c>
      <c r="G9" s="62" t="s">
        <v>45</v>
      </c>
      <c r="H9" s="62" t="s">
        <v>45</v>
      </c>
      <c r="I9" s="62">
        <v>9.5238095238095233E-2</v>
      </c>
      <c r="J9" s="134"/>
      <c r="AS9" s="65"/>
      <c r="AT9" s="65"/>
      <c r="AU9" s="65"/>
      <c r="AV9" s="65"/>
      <c r="AW9" s="65"/>
      <c r="AX9" s="65"/>
      <c r="AY9" s="65"/>
    </row>
    <row r="10" spans="1:51" x14ac:dyDescent="0.2">
      <c r="B10" s="32" t="s">
        <v>311</v>
      </c>
      <c r="C10" s="62">
        <v>0.23529411764705882</v>
      </c>
      <c r="D10" s="62">
        <v>0.18965517241379309</v>
      </c>
      <c r="E10" s="62">
        <v>0.16071428571428573</v>
      </c>
      <c r="F10" s="62">
        <v>0.16666666666666666</v>
      </c>
      <c r="G10" s="62">
        <v>7.8431372549019607E-2</v>
      </c>
      <c r="H10" s="62">
        <v>6.4516129032258063E-2</v>
      </c>
      <c r="I10" s="62">
        <v>9.5238095238095233E-2</v>
      </c>
      <c r="J10" s="134">
        <v>0.14150226275159675</v>
      </c>
      <c r="AS10" s="65"/>
      <c r="AT10" s="65"/>
      <c r="AU10" s="65"/>
      <c r="AV10" s="65"/>
      <c r="AW10" s="65"/>
      <c r="AX10" s="65"/>
      <c r="AY10" s="65"/>
    </row>
    <row r="11" spans="1:51" x14ac:dyDescent="0.2">
      <c r="B11" s="32" t="s">
        <v>308</v>
      </c>
      <c r="C11" s="62">
        <v>0.4264705882352941</v>
      </c>
      <c r="D11" s="62">
        <v>0.41379310344827586</v>
      </c>
      <c r="E11" s="62">
        <v>0.30357142857142855</v>
      </c>
      <c r="F11" s="62">
        <v>0.375</v>
      </c>
      <c r="G11" s="62">
        <v>0.17647058823529413</v>
      </c>
      <c r="H11" s="62">
        <v>0.16129032258064516</v>
      </c>
      <c r="I11" s="62">
        <v>9.5238095238095233E-2</v>
      </c>
      <c r="J11" s="134">
        <v>0.27883344661557619</v>
      </c>
      <c r="AS11" s="65"/>
      <c r="AT11" s="65"/>
      <c r="AU11" s="65"/>
      <c r="AV11" s="65"/>
      <c r="AW11" s="65"/>
      <c r="AX11" s="65"/>
      <c r="AY11" s="65"/>
    </row>
    <row r="12" spans="1:51" x14ac:dyDescent="0.2">
      <c r="B12" s="32" t="s">
        <v>312</v>
      </c>
      <c r="C12" s="62">
        <v>0.16176470588235295</v>
      </c>
      <c r="D12" s="62">
        <v>0.29310344827586204</v>
      </c>
      <c r="E12" s="62">
        <v>0.17857142857142858</v>
      </c>
      <c r="F12" s="62">
        <v>0.16666666666666666</v>
      </c>
      <c r="G12" s="62">
        <v>0.11764705882352941</v>
      </c>
      <c r="H12" s="62">
        <v>0.12903225806451613</v>
      </c>
      <c r="I12" s="62">
        <v>9.5238095238095233E-2</v>
      </c>
      <c r="J12" s="134">
        <v>0.16314623736035014</v>
      </c>
      <c r="AS12" s="65"/>
      <c r="AT12" s="65"/>
      <c r="AU12" s="65"/>
      <c r="AV12" s="65"/>
      <c r="AW12" s="65"/>
      <c r="AX12" s="65"/>
      <c r="AY12" s="65"/>
    </row>
    <row r="13" spans="1:51" x14ac:dyDescent="0.2">
      <c r="B13" s="32" t="s">
        <v>503</v>
      </c>
      <c r="C13" s="62">
        <v>0.17647058823529413</v>
      </c>
      <c r="D13" s="62">
        <v>0.20689655172413793</v>
      </c>
      <c r="E13" s="62">
        <v>0.125</v>
      </c>
      <c r="F13" s="62">
        <v>0</v>
      </c>
      <c r="G13" s="62">
        <v>7.8431372549019607E-2</v>
      </c>
      <c r="H13" s="62">
        <v>6.4516129032258063E-2</v>
      </c>
      <c r="I13" s="62">
        <v>7.1428571428571425E-2</v>
      </c>
      <c r="J13" s="134">
        <v>0.103249030424183</v>
      </c>
      <c r="AS13" s="65"/>
      <c r="AT13" s="65"/>
      <c r="AU13" s="65"/>
      <c r="AV13" s="65"/>
      <c r="AW13" s="65"/>
      <c r="AX13" s="65"/>
      <c r="AY13" s="65"/>
    </row>
    <row r="14" spans="1:51" x14ac:dyDescent="0.2">
      <c r="B14" s="32" t="s">
        <v>313</v>
      </c>
      <c r="C14" s="62">
        <v>0.25</v>
      </c>
      <c r="D14" s="62">
        <v>0.2413793103448276</v>
      </c>
      <c r="E14" s="62">
        <v>0.23214285714285715</v>
      </c>
      <c r="F14" s="62">
        <v>0.20833333333333334</v>
      </c>
      <c r="G14" s="62">
        <v>9.8039215686274508E-2</v>
      </c>
      <c r="H14" s="62">
        <v>6.4516129032258063E-2</v>
      </c>
      <c r="I14" s="62">
        <v>7.1428571428571425E-2</v>
      </c>
      <c r="J14" s="134">
        <v>0.16654848813830317</v>
      </c>
      <c r="AS14" s="65"/>
      <c r="AT14" s="65"/>
      <c r="AU14" s="65"/>
      <c r="AV14" s="65"/>
      <c r="AW14" s="65"/>
      <c r="AX14" s="65"/>
      <c r="AY14" s="65"/>
    </row>
    <row r="15" spans="1:51" x14ac:dyDescent="0.2">
      <c r="B15" s="32" t="s">
        <v>153</v>
      </c>
      <c r="C15" s="62">
        <v>0.44117647058823528</v>
      </c>
      <c r="D15" s="62">
        <v>0.51724137931034486</v>
      </c>
      <c r="E15" s="62">
        <v>0.35714285714285715</v>
      </c>
      <c r="F15" s="62">
        <v>0.29166666666666669</v>
      </c>
      <c r="G15" s="62">
        <v>0.13725490196078433</v>
      </c>
      <c r="H15" s="62">
        <v>0.12903225806451613</v>
      </c>
      <c r="I15" s="62">
        <v>7.1428571428571425E-2</v>
      </c>
      <c r="J15" s="134">
        <v>0.27784901502313936</v>
      </c>
      <c r="AS15" s="65"/>
      <c r="AT15" s="65"/>
      <c r="AU15" s="65"/>
      <c r="AV15" s="65"/>
      <c r="AW15" s="65"/>
      <c r="AX15" s="65"/>
      <c r="AY15" s="65"/>
    </row>
    <row r="16" spans="1:51" x14ac:dyDescent="0.2">
      <c r="B16" s="32" t="s">
        <v>310</v>
      </c>
      <c r="C16" s="62">
        <v>0.22058823529411764</v>
      </c>
      <c r="D16" s="62">
        <v>0.36206896551724138</v>
      </c>
      <c r="E16" s="62">
        <v>0.21428571428571427</v>
      </c>
      <c r="F16" s="62">
        <v>0.20833333333333334</v>
      </c>
      <c r="G16" s="62">
        <v>5.8823529411764705E-2</v>
      </c>
      <c r="H16" s="62">
        <v>9.6774193548387094E-2</v>
      </c>
      <c r="I16" s="62">
        <v>7.1428571428571425E-2</v>
      </c>
      <c r="J16" s="134">
        <v>0.17604322040273285</v>
      </c>
      <c r="AS16" s="65"/>
      <c r="AT16" s="65"/>
      <c r="AU16" s="65"/>
      <c r="AV16" s="65"/>
      <c r="AW16" s="65"/>
      <c r="AX16" s="65"/>
      <c r="AY16" s="65"/>
    </row>
    <row r="17" spans="2:51" x14ac:dyDescent="0.2">
      <c r="B17" s="32" t="s">
        <v>504</v>
      </c>
      <c r="C17" s="62">
        <v>0.11764705882352941</v>
      </c>
      <c r="D17" s="62">
        <v>8.6206896551724144E-2</v>
      </c>
      <c r="E17" s="62">
        <v>3.5714285714285712E-2</v>
      </c>
      <c r="F17" s="62">
        <v>6.25E-2</v>
      </c>
      <c r="G17" s="62">
        <v>5.8823529411764705E-2</v>
      </c>
      <c r="H17" s="62">
        <v>6.4516129032258063E-2</v>
      </c>
      <c r="I17" s="62">
        <v>7.1428571428571425E-2</v>
      </c>
      <c r="J17" s="134">
        <v>7.0976638708876202E-2</v>
      </c>
      <c r="AS17" s="65"/>
      <c r="AT17" s="65"/>
      <c r="AU17" s="65"/>
      <c r="AV17" s="65"/>
      <c r="AW17" s="65"/>
      <c r="AX17" s="65"/>
      <c r="AY17" s="65"/>
    </row>
    <row r="18" spans="2:51" x14ac:dyDescent="0.2">
      <c r="B18" s="32" t="s">
        <v>505</v>
      </c>
      <c r="C18" s="62">
        <v>7.3529411764705885E-2</v>
      </c>
      <c r="D18" s="62">
        <v>0.17241379310344829</v>
      </c>
      <c r="E18" s="62">
        <v>5.3571428571428568E-2</v>
      </c>
      <c r="F18" s="62">
        <v>8.3333333333333329E-2</v>
      </c>
      <c r="G18" s="62">
        <v>5.8823529411764705E-2</v>
      </c>
      <c r="H18" s="62">
        <v>6.4516129032258063E-2</v>
      </c>
      <c r="I18" s="62">
        <v>4.7619047619047616E-2</v>
      </c>
      <c r="J18" s="134">
        <v>7.9115238976569496E-2</v>
      </c>
      <c r="AS18" s="65"/>
      <c r="AT18" s="65"/>
      <c r="AU18" s="65"/>
      <c r="AV18" s="65"/>
      <c r="AW18" s="65"/>
      <c r="AX18" s="65"/>
      <c r="AY18" s="65"/>
    </row>
    <row r="19" spans="2:51" x14ac:dyDescent="0.2">
      <c r="B19" s="32" t="s">
        <v>506</v>
      </c>
      <c r="C19" s="62">
        <v>0</v>
      </c>
      <c r="D19" s="62">
        <v>0.13793103448275862</v>
      </c>
      <c r="E19" s="62">
        <v>1.7857142857142856E-2</v>
      </c>
      <c r="F19" s="62">
        <v>8.3333333333333329E-2</v>
      </c>
      <c r="G19" s="62">
        <v>5.8823529411764705E-2</v>
      </c>
      <c r="H19" s="62">
        <v>6.4516129032258063E-2</v>
      </c>
      <c r="I19" s="62">
        <v>4.7619047619047616E-2</v>
      </c>
      <c r="J19" s="134">
        <v>5.8582888105186456E-2</v>
      </c>
      <c r="AS19" s="65"/>
      <c r="AT19" s="65"/>
      <c r="AU19" s="65"/>
      <c r="AV19" s="65"/>
      <c r="AW19" s="65"/>
      <c r="AX19" s="65"/>
      <c r="AY19" s="65"/>
    </row>
    <row r="20" spans="2:51" x14ac:dyDescent="0.2">
      <c r="B20" s="32" t="s">
        <v>152</v>
      </c>
      <c r="C20" s="62">
        <v>0.23529411764705882</v>
      </c>
      <c r="D20" s="62">
        <v>0.25862068965517243</v>
      </c>
      <c r="E20" s="62">
        <v>0.17857142857142858</v>
      </c>
      <c r="F20" s="62">
        <v>0.22916666666666666</v>
      </c>
      <c r="G20" s="62">
        <v>9.8039215686274508E-2</v>
      </c>
      <c r="H20" s="62">
        <v>0.12903225806451613</v>
      </c>
      <c r="I20" s="62">
        <v>4.7619047619047616E-2</v>
      </c>
      <c r="J20" s="134">
        <v>0.16804906055859495</v>
      </c>
      <c r="AS20" s="65"/>
      <c r="AT20" s="65"/>
      <c r="AU20" s="65"/>
      <c r="AV20" s="65"/>
      <c r="AW20" s="65"/>
      <c r="AX20" s="65"/>
      <c r="AY20" s="65"/>
    </row>
    <row r="21" spans="2:51" x14ac:dyDescent="0.2">
      <c r="B21" s="32" t="s">
        <v>507</v>
      </c>
      <c r="C21" s="62">
        <v>8.8235294117647065E-2</v>
      </c>
      <c r="D21" s="62">
        <v>0.13793103448275862</v>
      </c>
      <c r="E21" s="62">
        <v>5.3571428571428568E-2</v>
      </c>
      <c r="F21" s="62">
        <v>0</v>
      </c>
      <c r="G21" s="62">
        <v>5.8823529411764705E-2</v>
      </c>
      <c r="H21" s="62">
        <v>0</v>
      </c>
      <c r="I21" s="62">
        <v>2.3809523809523808E-2</v>
      </c>
      <c r="J21" s="134">
        <v>5.176725862758897E-2</v>
      </c>
      <c r="AS21" s="65"/>
      <c r="AT21" s="65"/>
      <c r="AU21" s="65"/>
      <c r="AV21" s="65"/>
      <c r="AW21" s="65"/>
      <c r="AX21" s="65"/>
      <c r="AY21" s="65"/>
    </row>
    <row r="22" spans="2:51" x14ac:dyDescent="0.2">
      <c r="B22" s="32" t="s">
        <v>315</v>
      </c>
      <c r="C22" s="62">
        <v>0.17647058823529413</v>
      </c>
      <c r="D22" s="62">
        <v>0.17241379310344829</v>
      </c>
      <c r="E22" s="62">
        <v>0.125</v>
      </c>
      <c r="F22" s="62">
        <v>0.1875</v>
      </c>
      <c r="G22" s="62">
        <v>3.9215686274509803E-2</v>
      </c>
      <c r="H22" s="62">
        <v>6.4516129032258063E-2</v>
      </c>
      <c r="I22" s="62">
        <v>2.3809523809523808E-2</v>
      </c>
      <c r="J22" s="134">
        <v>0.11270367435071915</v>
      </c>
      <c r="AS22" s="65"/>
      <c r="AT22" s="65"/>
      <c r="AU22" s="65"/>
      <c r="AV22" s="65"/>
      <c r="AW22" s="65"/>
      <c r="AX22" s="65"/>
      <c r="AY22" s="65"/>
    </row>
    <row r="23" spans="2:51" x14ac:dyDescent="0.2">
      <c r="B23" s="32" t="s">
        <v>508</v>
      </c>
      <c r="C23" s="62"/>
      <c r="D23" s="62"/>
      <c r="E23" s="62"/>
      <c r="F23" s="62" t="s">
        <v>45</v>
      </c>
      <c r="G23" s="62" t="s">
        <v>45</v>
      </c>
      <c r="H23" s="62" t="s">
        <v>45</v>
      </c>
      <c r="I23" s="62">
        <v>0</v>
      </c>
      <c r="J23" s="134"/>
      <c r="AS23" s="65"/>
      <c r="AT23" s="65"/>
      <c r="AU23" s="65"/>
      <c r="AV23" s="65"/>
      <c r="AW23" s="65"/>
      <c r="AX23" s="65"/>
      <c r="AY23" s="65"/>
    </row>
    <row r="24" spans="2:51" x14ac:dyDescent="0.2">
      <c r="B24" s="32" t="s">
        <v>509</v>
      </c>
      <c r="C24" s="62"/>
      <c r="D24" s="62"/>
      <c r="E24" s="62"/>
      <c r="F24" s="62" t="s">
        <v>45</v>
      </c>
      <c r="G24" s="62" t="s">
        <v>45</v>
      </c>
      <c r="H24" s="62" t="s">
        <v>45</v>
      </c>
      <c r="I24" s="62">
        <v>0</v>
      </c>
      <c r="J24" s="134"/>
      <c r="AS24" s="65"/>
      <c r="AT24" s="65"/>
      <c r="AU24" s="65"/>
      <c r="AV24" s="65"/>
      <c r="AW24" s="65"/>
      <c r="AX24" s="65"/>
      <c r="AY24" s="65"/>
    </row>
    <row r="25" spans="2:51" x14ac:dyDescent="0.2">
      <c r="B25" s="132"/>
      <c r="C25" s="157"/>
      <c r="D25" s="157"/>
      <c r="E25" s="157"/>
      <c r="F25" s="157"/>
      <c r="G25" s="157"/>
      <c r="H25" s="157"/>
      <c r="I25" s="157"/>
      <c r="J25" s="157"/>
      <c r="AS25" s="65"/>
      <c r="AT25" s="65"/>
      <c r="AU25" s="65"/>
      <c r="AV25" s="65"/>
      <c r="AW25" s="65"/>
      <c r="AX25" s="65"/>
      <c r="AY25" s="65"/>
    </row>
    <row r="26" spans="2:51" x14ac:dyDescent="0.2">
      <c r="C26" s="43"/>
      <c r="D26" s="43"/>
      <c r="E26" s="43"/>
      <c r="F26" s="43"/>
      <c r="G26" s="43"/>
      <c r="H26" s="43"/>
      <c r="I26" s="43"/>
      <c r="J26" s="134"/>
      <c r="M26" s="25" t="s">
        <v>842</v>
      </c>
      <c r="AS26" s="65"/>
      <c r="AT26" s="65"/>
      <c r="AU26" s="65"/>
      <c r="AV26" s="65"/>
      <c r="AW26" s="65"/>
      <c r="AX26" s="65"/>
      <c r="AY26" s="65"/>
    </row>
    <row r="27" spans="2:51" x14ac:dyDescent="0.2">
      <c r="B27" s="223" t="s">
        <v>176</v>
      </c>
      <c r="C27" s="223"/>
      <c r="D27" s="223"/>
      <c r="E27" s="223"/>
      <c r="F27" s="223"/>
      <c r="G27" s="223"/>
      <c r="H27" s="223"/>
      <c r="I27" s="223"/>
      <c r="J27" s="223"/>
      <c r="AS27" s="65"/>
      <c r="AT27" s="65"/>
      <c r="AU27" s="65"/>
      <c r="AV27" s="65"/>
      <c r="AW27" s="65"/>
      <c r="AX27" s="65"/>
      <c r="AY27" s="65"/>
    </row>
    <row r="28" spans="2:51" ht="25.5" x14ac:dyDescent="0.2">
      <c r="B28" s="36" t="s">
        <v>843</v>
      </c>
      <c r="C28" s="36">
        <v>2016</v>
      </c>
      <c r="D28" s="36">
        <v>2017</v>
      </c>
      <c r="E28" s="36">
        <v>2018</v>
      </c>
      <c r="F28" s="36">
        <v>2019</v>
      </c>
      <c r="G28" s="36">
        <v>2020</v>
      </c>
      <c r="H28" s="36">
        <v>2021</v>
      </c>
      <c r="I28" s="36">
        <v>2022</v>
      </c>
      <c r="J28" s="36" t="s">
        <v>307</v>
      </c>
      <c r="AS28" s="65"/>
      <c r="AT28" s="65"/>
      <c r="AU28" s="65"/>
      <c r="AV28" s="65"/>
      <c r="AW28" s="65"/>
      <c r="AX28" s="65"/>
      <c r="AY28" s="65"/>
    </row>
    <row r="29" spans="2:51" x14ac:dyDescent="0.2">
      <c r="B29" s="32" t="s">
        <v>501</v>
      </c>
      <c r="C29" s="62">
        <v>0.5</v>
      </c>
      <c r="D29" s="62">
        <v>0.5</v>
      </c>
      <c r="E29" s="62">
        <v>0.5178571428571429</v>
      </c>
      <c r="F29" s="62">
        <v>0.58333333333333337</v>
      </c>
      <c r="G29" s="62">
        <v>0.43137254901960786</v>
      </c>
      <c r="H29" s="62">
        <v>0.54838709677419351</v>
      </c>
      <c r="I29" s="62">
        <v>0.5</v>
      </c>
      <c r="J29" s="134">
        <v>0.51156430314061108</v>
      </c>
      <c r="AS29" s="65"/>
      <c r="AT29" s="65"/>
      <c r="AU29" s="65"/>
      <c r="AV29" s="65"/>
      <c r="AW29" s="65"/>
      <c r="AX29" s="65"/>
      <c r="AY29" s="65"/>
    </row>
    <row r="30" spans="2:51" x14ac:dyDescent="0.2">
      <c r="B30" s="32" t="s">
        <v>308</v>
      </c>
      <c r="C30" s="62">
        <v>0.51470588235294112</v>
      </c>
      <c r="D30" s="62">
        <v>0.55172413793103448</v>
      </c>
      <c r="E30" s="62">
        <v>0.5535714285714286</v>
      </c>
      <c r="F30" s="62">
        <v>0.58333333333333337</v>
      </c>
      <c r="G30" s="62">
        <v>0.47058823529411764</v>
      </c>
      <c r="H30" s="62">
        <v>0.61290322580645162</v>
      </c>
      <c r="I30" s="62">
        <v>0.42857142857142855</v>
      </c>
      <c r="J30" s="134">
        <v>0.53077109598010508</v>
      </c>
      <c r="AS30" s="65"/>
      <c r="AT30" s="65"/>
      <c r="AU30" s="65"/>
      <c r="AV30" s="65"/>
      <c r="AW30" s="65"/>
      <c r="AX30" s="65"/>
      <c r="AY30" s="65"/>
    </row>
    <row r="31" spans="2:51" x14ac:dyDescent="0.2">
      <c r="B31" s="32" t="s">
        <v>153</v>
      </c>
      <c r="C31" s="62">
        <v>0.55882352941176472</v>
      </c>
      <c r="D31" s="62">
        <v>0.56896551724137934</v>
      </c>
      <c r="E31" s="62">
        <v>0.5</v>
      </c>
      <c r="F31" s="62">
        <v>0.5625</v>
      </c>
      <c r="G31" s="62">
        <v>0.45098039215686275</v>
      </c>
      <c r="H31" s="62">
        <v>0.61290322580645162</v>
      </c>
      <c r="I31" s="62">
        <v>0.42857142857142855</v>
      </c>
      <c r="J31" s="134">
        <v>0.52610629902684092</v>
      </c>
      <c r="AS31" s="65"/>
      <c r="AT31" s="65"/>
      <c r="AU31" s="65"/>
      <c r="AV31" s="65"/>
      <c r="AW31" s="65"/>
      <c r="AX31" s="65"/>
      <c r="AY31" s="65"/>
    </row>
    <row r="32" spans="2:51" x14ac:dyDescent="0.2">
      <c r="B32" s="32" t="s">
        <v>310</v>
      </c>
      <c r="C32" s="62">
        <v>0.22058823529411764</v>
      </c>
      <c r="D32" s="62">
        <v>0.29310344827586204</v>
      </c>
      <c r="E32" s="62">
        <v>0.2857142857142857</v>
      </c>
      <c r="F32" s="62">
        <v>0.25</v>
      </c>
      <c r="G32" s="62">
        <v>0.13725490196078433</v>
      </c>
      <c r="H32" s="62">
        <v>0.25806451612903225</v>
      </c>
      <c r="I32" s="62">
        <v>0.2857142857142857</v>
      </c>
      <c r="J32" s="134">
        <v>0.24720566758405255</v>
      </c>
      <c r="AS32" s="65"/>
      <c r="AT32" s="65"/>
      <c r="AU32" s="65"/>
      <c r="AV32" s="65"/>
      <c r="AW32" s="65"/>
      <c r="AX32" s="65"/>
      <c r="AY32" s="65"/>
    </row>
    <row r="33" spans="2:51" x14ac:dyDescent="0.2">
      <c r="B33" s="32" t="s">
        <v>311</v>
      </c>
      <c r="C33" s="62">
        <v>0.20588235294117646</v>
      </c>
      <c r="D33" s="62">
        <v>0.1206896551724138</v>
      </c>
      <c r="E33" s="62">
        <v>0.125</v>
      </c>
      <c r="F33" s="62">
        <v>0.20833333333333334</v>
      </c>
      <c r="G33" s="62">
        <v>5.8823529411764705E-2</v>
      </c>
      <c r="H33" s="62">
        <v>0.22580645161290322</v>
      </c>
      <c r="I33" s="62">
        <v>0.23809523809523808</v>
      </c>
      <c r="J33" s="134">
        <v>0.16894722293811854</v>
      </c>
      <c r="AS33" s="65"/>
      <c r="AT33" s="65"/>
      <c r="AU33" s="65"/>
      <c r="AV33" s="65"/>
      <c r="AW33" s="65"/>
      <c r="AX33" s="65"/>
      <c r="AY33" s="65"/>
    </row>
    <row r="34" spans="2:51" x14ac:dyDescent="0.2">
      <c r="B34" s="32" t="s">
        <v>312</v>
      </c>
      <c r="C34" s="62">
        <v>0.20588235294117646</v>
      </c>
      <c r="D34" s="62">
        <v>0.2413793103448276</v>
      </c>
      <c r="E34" s="62">
        <v>0.21428571428571427</v>
      </c>
      <c r="F34" s="62">
        <v>0.29166666666666669</v>
      </c>
      <c r="G34" s="62">
        <v>0.15686274509803921</v>
      </c>
      <c r="H34" s="62">
        <v>0.22580645161290322</v>
      </c>
      <c r="I34" s="62">
        <v>0.21428571428571427</v>
      </c>
      <c r="J34" s="134">
        <v>0.22145270789072022</v>
      </c>
      <c r="AS34" s="65"/>
      <c r="AT34" s="65"/>
      <c r="AU34" s="65"/>
      <c r="AV34" s="65"/>
      <c r="AW34" s="65"/>
      <c r="AX34" s="65"/>
      <c r="AY34" s="65"/>
    </row>
    <row r="35" spans="2:51" x14ac:dyDescent="0.2">
      <c r="B35" s="32" t="s">
        <v>152</v>
      </c>
      <c r="C35" s="62">
        <v>0.22058823529411764</v>
      </c>
      <c r="D35" s="62">
        <v>0.27586206896551724</v>
      </c>
      <c r="E35" s="62">
        <v>0.21428571428571427</v>
      </c>
      <c r="F35" s="62">
        <v>0.3125</v>
      </c>
      <c r="G35" s="62">
        <v>0.19607843137254902</v>
      </c>
      <c r="H35" s="62">
        <v>0.32258064516129031</v>
      </c>
      <c r="I35" s="62">
        <v>0.19047619047619047</v>
      </c>
      <c r="J35" s="134">
        <v>0.24748161222219697</v>
      </c>
      <c r="AS35" s="65"/>
      <c r="AT35" s="65"/>
      <c r="AU35" s="65"/>
      <c r="AV35" s="65"/>
      <c r="AW35" s="65"/>
      <c r="AX35" s="65"/>
      <c r="AY35" s="65"/>
    </row>
    <row r="36" spans="2:51" x14ac:dyDescent="0.2">
      <c r="B36" s="32" t="s">
        <v>313</v>
      </c>
      <c r="C36" s="62">
        <v>0.26470588235294118</v>
      </c>
      <c r="D36" s="62">
        <v>0.20689655172413793</v>
      </c>
      <c r="E36" s="62">
        <v>0.25</v>
      </c>
      <c r="F36" s="62">
        <v>0.3125</v>
      </c>
      <c r="G36" s="62">
        <v>0.15686274509803921</v>
      </c>
      <c r="H36" s="62">
        <v>0.29032258064516131</v>
      </c>
      <c r="I36" s="62">
        <v>0.16666666666666666</v>
      </c>
      <c r="J36" s="134">
        <v>0.23542206092670659</v>
      </c>
      <c r="AS36" s="65"/>
      <c r="AT36" s="65"/>
      <c r="AU36" s="65"/>
      <c r="AV36" s="65"/>
      <c r="AW36" s="65"/>
      <c r="AX36" s="65"/>
      <c r="AY36" s="65"/>
    </row>
    <row r="37" spans="2:51" x14ac:dyDescent="0.2">
      <c r="B37" s="32" t="s">
        <v>503</v>
      </c>
      <c r="C37" s="62">
        <v>0.26470588235294118</v>
      </c>
      <c r="D37" s="62">
        <v>0.22413793103448276</v>
      </c>
      <c r="E37" s="62">
        <v>0.17857142857142858</v>
      </c>
      <c r="F37" s="62">
        <v>0</v>
      </c>
      <c r="G37" s="62">
        <v>0.11764705882352941</v>
      </c>
      <c r="H37" s="62">
        <v>0.16129032258064516</v>
      </c>
      <c r="I37" s="62">
        <v>0.14285714285714285</v>
      </c>
      <c r="J37" s="134">
        <v>0.15560139517430999</v>
      </c>
      <c r="AS37" s="65"/>
      <c r="AT37" s="65"/>
      <c r="AU37" s="65"/>
      <c r="AV37" s="65"/>
      <c r="AW37" s="65"/>
      <c r="AX37" s="65"/>
      <c r="AY37" s="65"/>
    </row>
    <row r="38" spans="2:51" x14ac:dyDescent="0.2">
      <c r="B38" s="32" t="s">
        <v>500</v>
      </c>
      <c r="C38" s="62">
        <v>7.3529411764705885E-2</v>
      </c>
      <c r="D38" s="62">
        <v>8.6206896551724144E-2</v>
      </c>
      <c r="E38" s="62">
        <v>5.3571428571428568E-2</v>
      </c>
      <c r="F38" s="62">
        <v>0.16666666666666666</v>
      </c>
      <c r="G38" s="62">
        <v>9.8039215686274508E-2</v>
      </c>
      <c r="H38" s="62">
        <v>0.12903225806451613</v>
      </c>
      <c r="I38" s="62">
        <v>0.14285714285714285</v>
      </c>
      <c r="J38" s="134">
        <v>0.10712900288035125</v>
      </c>
      <c r="AS38" s="65"/>
      <c r="AT38" s="65"/>
      <c r="AU38" s="65"/>
      <c r="AV38" s="65"/>
      <c r="AW38" s="65"/>
      <c r="AX38" s="65"/>
      <c r="AY38" s="65"/>
    </row>
    <row r="39" spans="2:51" x14ac:dyDescent="0.2">
      <c r="B39" s="32" t="s">
        <v>505</v>
      </c>
      <c r="C39" s="62">
        <v>0.10294117647058823</v>
      </c>
      <c r="D39" s="62">
        <v>0.15517241379310345</v>
      </c>
      <c r="E39" s="62">
        <v>7.1428571428571425E-2</v>
      </c>
      <c r="F39" s="62">
        <v>0.10416666666666667</v>
      </c>
      <c r="G39" s="62">
        <v>5.8823529411764705E-2</v>
      </c>
      <c r="H39" s="62">
        <v>0.12903225806451613</v>
      </c>
      <c r="I39" s="62">
        <v>0.11904761904761904</v>
      </c>
      <c r="J39" s="134">
        <v>0.10580174784040423</v>
      </c>
      <c r="AS39" s="65"/>
      <c r="AT39" s="65"/>
      <c r="AU39" s="65"/>
      <c r="AV39" s="65"/>
      <c r="AW39" s="65"/>
      <c r="AX39" s="65"/>
      <c r="AY39" s="65"/>
    </row>
    <row r="40" spans="2:51" x14ac:dyDescent="0.2">
      <c r="B40" s="32" t="s">
        <v>502</v>
      </c>
      <c r="C40" s="62"/>
      <c r="D40" s="62"/>
      <c r="E40" s="62"/>
      <c r="F40" s="62" t="s">
        <v>45</v>
      </c>
      <c r="G40" s="62" t="s">
        <v>45</v>
      </c>
      <c r="H40" s="62" t="s">
        <v>45</v>
      </c>
      <c r="I40" s="62">
        <v>0.11904761904761904</v>
      </c>
      <c r="J40" s="134"/>
      <c r="AS40" s="65"/>
      <c r="AT40" s="65"/>
      <c r="AU40" s="65"/>
      <c r="AV40" s="65"/>
      <c r="AW40" s="65"/>
      <c r="AX40" s="65"/>
      <c r="AY40" s="65"/>
    </row>
    <row r="41" spans="2:51" x14ac:dyDescent="0.2">
      <c r="B41" s="32" t="s">
        <v>315</v>
      </c>
      <c r="C41" s="62">
        <v>0.19117647058823528</v>
      </c>
      <c r="D41" s="62">
        <v>0.15517241379310345</v>
      </c>
      <c r="E41" s="62">
        <v>0.16071428571428573</v>
      </c>
      <c r="F41" s="62">
        <v>0.29166666666666669</v>
      </c>
      <c r="G41" s="62">
        <v>3.9215686274509803E-2</v>
      </c>
      <c r="H41" s="62">
        <v>0.12903225806451613</v>
      </c>
      <c r="I41" s="62">
        <v>0.11904761904761904</v>
      </c>
      <c r="J41" s="134">
        <v>0.15514648573556228</v>
      </c>
      <c r="AS41" s="65"/>
      <c r="AT41" s="65"/>
      <c r="AU41" s="65"/>
      <c r="AV41" s="65"/>
      <c r="AW41" s="65"/>
      <c r="AX41" s="65"/>
      <c r="AY41" s="65"/>
    </row>
    <row r="42" spans="2:51" x14ac:dyDescent="0.2">
      <c r="B42" s="32" t="s">
        <v>504</v>
      </c>
      <c r="C42" s="62">
        <v>0.13235294117647059</v>
      </c>
      <c r="D42" s="62">
        <v>6.8965517241379309E-2</v>
      </c>
      <c r="E42" s="62">
        <v>7.1428571428571425E-2</v>
      </c>
      <c r="F42" s="62">
        <v>0.10416666666666667</v>
      </c>
      <c r="G42" s="62">
        <v>7.8431372549019607E-2</v>
      </c>
      <c r="H42" s="62">
        <v>0.12903225806451613</v>
      </c>
      <c r="I42" s="62">
        <v>0.11904761904761904</v>
      </c>
      <c r="J42" s="134">
        <v>0.10048927802489183</v>
      </c>
      <c r="AS42" s="65"/>
      <c r="AT42" s="65"/>
      <c r="AU42" s="65"/>
      <c r="AV42" s="65"/>
      <c r="AW42" s="65"/>
      <c r="AX42" s="65"/>
      <c r="AY42" s="65"/>
    </row>
    <row r="43" spans="2:51" x14ac:dyDescent="0.2">
      <c r="B43" s="32" t="s">
        <v>506</v>
      </c>
      <c r="C43" s="62">
        <v>0</v>
      </c>
      <c r="D43" s="62">
        <v>0.17241379310344829</v>
      </c>
      <c r="E43" s="62">
        <v>7.1428571428571425E-2</v>
      </c>
      <c r="F43" s="62">
        <v>0.10416666666666667</v>
      </c>
      <c r="G43" s="62">
        <v>9.8039215686274508E-2</v>
      </c>
      <c r="H43" s="62">
        <v>0.16129032258064516</v>
      </c>
      <c r="I43" s="62">
        <v>9.5238095238095233E-2</v>
      </c>
      <c r="J43" s="134">
        <v>0.10036809495767161</v>
      </c>
      <c r="AS43" s="65"/>
      <c r="AT43" s="65"/>
      <c r="AU43" s="65"/>
      <c r="AV43" s="65"/>
      <c r="AW43" s="65"/>
      <c r="AX43" s="65"/>
      <c r="AY43" s="65"/>
    </row>
    <row r="44" spans="2:51" x14ac:dyDescent="0.2">
      <c r="B44" s="32" t="s">
        <v>507</v>
      </c>
      <c r="C44" s="62">
        <v>0.14705882352941177</v>
      </c>
      <c r="D44" s="62">
        <v>0.17241379310344829</v>
      </c>
      <c r="E44" s="62">
        <v>0.125</v>
      </c>
      <c r="F44" s="62">
        <v>0</v>
      </c>
      <c r="G44" s="62">
        <v>0.13725490196078433</v>
      </c>
      <c r="H44" s="62">
        <v>0.12903225806451613</v>
      </c>
      <c r="I44" s="62">
        <v>7.1428571428571425E-2</v>
      </c>
      <c r="J44" s="134">
        <v>0.11174119258381884</v>
      </c>
      <c r="AS44" s="65"/>
      <c r="AT44" s="65"/>
      <c r="AU44" s="65"/>
      <c r="AV44" s="65"/>
      <c r="AW44" s="65"/>
      <c r="AX44" s="65"/>
      <c r="AY44" s="65"/>
    </row>
    <row r="45" spans="2:51" x14ac:dyDescent="0.2">
      <c r="B45" s="32" t="s">
        <v>508</v>
      </c>
      <c r="C45" s="62"/>
      <c r="D45" s="62"/>
      <c r="E45" s="62"/>
      <c r="F45" s="62" t="s">
        <v>45</v>
      </c>
      <c r="G45" s="62" t="s">
        <v>45</v>
      </c>
      <c r="H45" s="62" t="s">
        <v>45</v>
      </c>
      <c r="I45" s="62">
        <v>4.7619047619047616E-2</v>
      </c>
      <c r="J45" s="134"/>
      <c r="AS45" s="65"/>
      <c r="AT45" s="65"/>
      <c r="AU45" s="65"/>
      <c r="AV45" s="65"/>
      <c r="AW45" s="65"/>
      <c r="AX45" s="65"/>
      <c r="AY45" s="65"/>
    </row>
    <row r="46" spans="2:51" x14ac:dyDescent="0.2">
      <c r="B46" s="32" t="s">
        <v>509</v>
      </c>
      <c r="C46" s="62"/>
      <c r="D46" s="62"/>
      <c r="E46" s="62"/>
      <c r="F46" s="62" t="s">
        <v>45</v>
      </c>
      <c r="G46" s="62" t="s">
        <v>45</v>
      </c>
      <c r="H46" s="62" t="s">
        <v>45</v>
      </c>
      <c r="I46" s="62">
        <v>2.3809523809523808E-2</v>
      </c>
      <c r="J46" s="134"/>
      <c r="AS46" s="65"/>
      <c r="AT46" s="65"/>
      <c r="AU46" s="65"/>
      <c r="AV46" s="65"/>
      <c r="AW46" s="65"/>
      <c r="AX46" s="65"/>
      <c r="AY46" s="65"/>
    </row>
    <row r="47" spans="2:51" x14ac:dyDescent="0.2">
      <c r="B47" s="132"/>
      <c r="C47" s="157"/>
      <c r="D47" s="157"/>
      <c r="E47" s="157"/>
      <c r="F47" s="157"/>
      <c r="G47" s="157"/>
      <c r="H47" s="157"/>
      <c r="I47" s="157"/>
      <c r="J47" s="157"/>
      <c r="AS47" s="65"/>
      <c r="AT47" s="65"/>
      <c r="AU47" s="65"/>
      <c r="AV47" s="65"/>
      <c r="AW47" s="65"/>
      <c r="AX47" s="65"/>
      <c r="AY47" s="65"/>
    </row>
    <row r="48" spans="2:51" x14ac:dyDescent="0.2">
      <c r="C48" s="43"/>
      <c r="D48" s="43"/>
      <c r="E48" s="43"/>
      <c r="F48" s="43"/>
      <c r="G48" s="43"/>
      <c r="H48" s="43"/>
      <c r="I48" s="43"/>
      <c r="J48" s="134"/>
      <c r="M48" s="25" t="s">
        <v>842</v>
      </c>
      <c r="AS48" s="65"/>
      <c r="AT48" s="65"/>
      <c r="AU48" s="65"/>
      <c r="AV48" s="65"/>
      <c r="AW48" s="65"/>
      <c r="AX48" s="65"/>
      <c r="AY48" s="65"/>
    </row>
    <row r="49" spans="2:51" x14ac:dyDescent="0.2">
      <c r="B49" s="223" t="s">
        <v>510</v>
      </c>
      <c r="C49" s="223"/>
      <c r="D49" s="223"/>
      <c r="E49" s="223"/>
      <c r="F49" s="223"/>
      <c r="G49" s="223"/>
      <c r="H49" s="223"/>
      <c r="I49" s="223"/>
      <c r="J49" s="223"/>
      <c r="AS49" s="65"/>
      <c r="AT49" s="65"/>
      <c r="AU49" s="65"/>
      <c r="AV49" s="65"/>
      <c r="AW49" s="65"/>
      <c r="AX49" s="65"/>
      <c r="AY49" s="65"/>
    </row>
    <row r="50" spans="2:51" ht="25.5" x14ac:dyDescent="0.2">
      <c r="B50" s="36" t="s">
        <v>843</v>
      </c>
      <c r="C50" s="36">
        <v>2016</v>
      </c>
      <c r="D50" s="36">
        <v>2017</v>
      </c>
      <c r="E50" s="36">
        <v>2018</v>
      </c>
      <c r="F50" s="36">
        <v>2019</v>
      </c>
      <c r="G50" s="36">
        <v>2020</v>
      </c>
      <c r="H50" s="36">
        <v>2021</v>
      </c>
      <c r="I50" s="36">
        <v>2022</v>
      </c>
      <c r="J50" s="36" t="s">
        <v>307</v>
      </c>
      <c r="AS50" s="65"/>
      <c r="AT50" s="65"/>
      <c r="AU50" s="65"/>
      <c r="AV50" s="65"/>
      <c r="AW50" s="65"/>
      <c r="AX50" s="65"/>
      <c r="AY50" s="65"/>
    </row>
    <row r="51" spans="2:51" x14ac:dyDescent="0.2">
      <c r="B51" s="32" t="s">
        <v>308</v>
      </c>
      <c r="C51" s="62">
        <v>0.30882352941176472</v>
      </c>
      <c r="D51" s="62">
        <v>0.43103448275862066</v>
      </c>
      <c r="E51" s="62">
        <v>0.44642857142857145</v>
      </c>
      <c r="F51" s="62">
        <v>0.375</v>
      </c>
      <c r="G51" s="62">
        <v>0.33333333333333331</v>
      </c>
      <c r="H51" s="62">
        <v>0.58064516129032262</v>
      </c>
      <c r="I51" s="62">
        <v>0.5</v>
      </c>
      <c r="J51" s="134">
        <v>0.42503786831751611</v>
      </c>
      <c r="AS51" s="65"/>
      <c r="AT51" s="65"/>
      <c r="AU51" s="65"/>
      <c r="AV51" s="65"/>
      <c r="AW51" s="65"/>
      <c r="AX51" s="65"/>
      <c r="AY51" s="65"/>
    </row>
    <row r="52" spans="2:51" x14ac:dyDescent="0.2">
      <c r="B52" s="32" t="s">
        <v>153</v>
      </c>
      <c r="C52" s="62">
        <v>0.3235294117647059</v>
      </c>
      <c r="D52" s="62">
        <v>0.39655172413793105</v>
      </c>
      <c r="E52" s="62">
        <v>0.2857142857142857</v>
      </c>
      <c r="F52" s="62">
        <v>0.33333333333333331</v>
      </c>
      <c r="G52" s="62">
        <v>0.45098039215686275</v>
      </c>
      <c r="H52" s="62">
        <v>0.64516129032258063</v>
      </c>
      <c r="I52" s="62">
        <v>0.5</v>
      </c>
      <c r="J52" s="134">
        <v>0.41932434820424275</v>
      </c>
      <c r="AS52" s="65"/>
      <c r="AT52" s="65"/>
      <c r="AU52" s="65"/>
      <c r="AV52" s="65"/>
      <c r="AW52" s="65"/>
      <c r="AX52" s="65"/>
      <c r="AY52" s="65"/>
    </row>
    <row r="53" spans="2:51" x14ac:dyDescent="0.2">
      <c r="B53" s="32" t="s">
        <v>501</v>
      </c>
      <c r="C53" s="62">
        <v>0.3235294117647059</v>
      </c>
      <c r="D53" s="62">
        <v>0.37931034482758619</v>
      </c>
      <c r="E53" s="62">
        <v>0.3392857142857143</v>
      </c>
      <c r="F53" s="62">
        <v>0.29166666666666669</v>
      </c>
      <c r="G53" s="62">
        <v>0.35294117647058826</v>
      </c>
      <c r="H53" s="62">
        <v>0.67741935483870963</v>
      </c>
      <c r="I53" s="62">
        <v>0.38095238095238093</v>
      </c>
      <c r="J53" s="134">
        <v>0.39215786425805027</v>
      </c>
      <c r="AS53" s="65"/>
      <c r="AT53" s="65"/>
      <c r="AU53" s="65"/>
      <c r="AV53" s="65"/>
      <c r="AW53" s="65"/>
      <c r="AX53" s="65"/>
      <c r="AY53" s="65"/>
    </row>
    <row r="54" spans="2:51" x14ac:dyDescent="0.2">
      <c r="B54" s="32" t="s">
        <v>152</v>
      </c>
      <c r="C54" s="62">
        <v>0.17647058823529413</v>
      </c>
      <c r="D54" s="62">
        <v>0.29310344827586204</v>
      </c>
      <c r="E54" s="62">
        <v>0.17857142857142858</v>
      </c>
      <c r="F54" s="62">
        <v>0.25</v>
      </c>
      <c r="G54" s="62">
        <v>0.27450980392156865</v>
      </c>
      <c r="H54" s="62">
        <v>0.41935483870967744</v>
      </c>
      <c r="I54" s="62">
        <v>0.30952380952380953</v>
      </c>
      <c r="J54" s="134">
        <v>0.27164770246252007</v>
      </c>
      <c r="AS54" s="65"/>
      <c r="AT54" s="65"/>
      <c r="AU54" s="65"/>
      <c r="AV54" s="65"/>
      <c r="AW54" s="65"/>
      <c r="AX54" s="65"/>
      <c r="AY54" s="65"/>
    </row>
    <row r="55" spans="2:51" x14ac:dyDescent="0.2">
      <c r="B55" s="32" t="s">
        <v>310</v>
      </c>
      <c r="C55" s="62">
        <v>8.8235294117647065E-2</v>
      </c>
      <c r="D55" s="62">
        <v>0.20689655172413793</v>
      </c>
      <c r="E55" s="62">
        <v>0.19642857142857142</v>
      </c>
      <c r="F55" s="62">
        <v>0.1875</v>
      </c>
      <c r="G55" s="62">
        <v>0.17647058823529413</v>
      </c>
      <c r="H55" s="62">
        <v>0.35483870967741937</v>
      </c>
      <c r="I55" s="62">
        <v>0.30952380952380953</v>
      </c>
      <c r="J55" s="134">
        <v>0.21712764638669707</v>
      </c>
      <c r="AS55" s="65"/>
      <c r="AT55" s="65"/>
      <c r="AU55" s="65"/>
      <c r="AV55" s="65"/>
      <c r="AW55" s="65"/>
      <c r="AX55" s="65"/>
      <c r="AY55" s="65"/>
    </row>
    <row r="56" spans="2:51" x14ac:dyDescent="0.2">
      <c r="B56" s="32" t="s">
        <v>312</v>
      </c>
      <c r="C56" s="62">
        <v>0.10294117647058823</v>
      </c>
      <c r="D56" s="62">
        <v>0.18965517241379309</v>
      </c>
      <c r="E56" s="62">
        <v>0.17857142857142858</v>
      </c>
      <c r="F56" s="62">
        <v>0.20833333333333334</v>
      </c>
      <c r="G56" s="62">
        <v>0.11764705882352941</v>
      </c>
      <c r="H56" s="62">
        <v>0.35483870967741937</v>
      </c>
      <c r="I56" s="62">
        <v>0.26190476190476192</v>
      </c>
      <c r="J56" s="134">
        <v>0.20198452017069343</v>
      </c>
      <c r="AS56" s="65"/>
      <c r="AT56" s="65"/>
      <c r="AU56" s="65"/>
      <c r="AV56" s="65"/>
      <c r="AW56" s="65"/>
      <c r="AX56" s="65"/>
      <c r="AY56" s="65"/>
    </row>
    <row r="57" spans="2:51" x14ac:dyDescent="0.2">
      <c r="B57" s="32" t="s">
        <v>502</v>
      </c>
      <c r="C57" s="62"/>
      <c r="D57" s="62"/>
      <c r="E57" s="62"/>
      <c r="F57" s="62" t="s">
        <v>45</v>
      </c>
      <c r="G57" s="62" t="s">
        <v>45</v>
      </c>
      <c r="H57" s="62" t="s">
        <v>45</v>
      </c>
      <c r="I57" s="62">
        <v>0.21428571428571427</v>
      </c>
      <c r="J57" s="134"/>
      <c r="AS57" s="65"/>
      <c r="AT57" s="65"/>
      <c r="AU57" s="65"/>
      <c r="AV57" s="65"/>
      <c r="AW57" s="65"/>
      <c r="AX57" s="65"/>
      <c r="AY57" s="65"/>
    </row>
    <row r="58" spans="2:51" x14ac:dyDescent="0.2">
      <c r="B58" s="32" t="s">
        <v>311</v>
      </c>
      <c r="C58" s="62">
        <v>0.14705882352941177</v>
      </c>
      <c r="D58" s="62">
        <v>0.17241379310344829</v>
      </c>
      <c r="E58" s="62">
        <v>8.9285714285714288E-2</v>
      </c>
      <c r="F58" s="62">
        <v>0.14583333333333334</v>
      </c>
      <c r="G58" s="62">
        <v>7.8431372549019607E-2</v>
      </c>
      <c r="H58" s="62">
        <v>0.22580645161290322</v>
      </c>
      <c r="I58" s="62">
        <v>0.21428571428571427</v>
      </c>
      <c r="J58" s="134">
        <v>0.15330217181422068</v>
      </c>
      <c r="AS58" s="65"/>
      <c r="AT58" s="65"/>
      <c r="AU58" s="65"/>
      <c r="AV58" s="65"/>
      <c r="AW58" s="65"/>
      <c r="AX58" s="65"/>
      <c r="AY58" s="65"/>
    </row>
    <row r="59" spans="2:51" x14ac:dyDescent="0.2">
      <c r="B59" s="32" t="s">
        <v>313</v>
      </c>
      <c r="C59" s="62">
        <v>0.17647058823529413</v>
      </c>
      <c r="D59" s="62">
        <v>0.17241379310344829</v>
      </c>
      <c r="E59" s="62">
        <v>0.16071428571428573</v>
      </c>
      <c r="F59" s="62">
        <v>0.1875</v>
      </c>
      <c r="G59" s="62">
        <v>0.13725490196078433</v>
      </c>
      <c r="H59" s="62">
        <v>0.22580645161290322</v>
      </c>
      <c r="I59" s="62">
        <v>0.21428571428571427</v>
      </c>
      <c r="J59" s="134">
        <v>0.18206367641606142</v>
      </c>
      <c r="AS59" s="65"/>
      <c r="AT59" s="65"/>
      <c r="AU59" s="65"/>
      <c r="AV59" s="65"/>
      <c r="AW59" s="65"/>
      <c r="AX59" s="65"/>
      <c r="AY59" s="65"/>
    </row>
    <row r="60" spans="2:51" x14ac:dyDescent="0.2">
      <c r="B60" s="32" t="s">
        <v>505</v>
      </c>
      <c r="C60" s="62">
        <v>5.8823529411764705E-2</v>
      </c>
      <c r="D60" s="62">
        <v>0.1206896551724138</v>
      </c>
      <c r="E60" s="62">
        <v>5.3571428571428568E-2</v>
      </c>
      <c r="F60" s="62">
        <v>4.1666666666666664E-2</v>
      </c>
      <c r="G60" s="62">
        <v>3.9215686274509803E-2</v>
      </c>
      <c r="H60" s="62">
        <v>0.12903225806451613</v>
      </c>
      <c r="I60" s="62">
        <v>0.16666666666666666</v>
      </c>
      <c r="J60" s="134">
        <v>8.7095127261138036E-2</v>
      </c>
      <c r="AS60" s="65"/>
      <c r="AT60" s="65"/>
      <c r="AU60" s="65"/>
      <c r="AV60" s="65"/>
      <c r="AW60" s="65"/>
      <c r="AX60" s="65"/>
      <c r="AY60" s="65"/>
    </row>
    <row r="61" spans="2:51" x14ac:dyDescent="0.2">
      <c r="B61" s="32" t="s">
        <v>503</v>
      </c>
      <c r="C61" s="62">
        <v>0.16176470588235295</v>
      </c>
      <c r="D61" s="62">
        <v>0.22413793103448276</v>
      </c>
      <c r="E61" s="62">
        <v>0.14285714285714285</v>
      </c>
      <c r="F61" s="62">
        <v>0</v>
      </c>
      <c r="G61" s="62">
        <v>0.11764705882352941</v>
      </c>
      <c r="H61" s="62">
        <v>0.12903225806451613</v>
      </c>
      <c r="I61" s="62">
        <v>0.16666666666666666</v>
      </c>
      <c r="J61" s="134">
        <v>0.13458653761838438</v>
      </c>
      <c r="AS61" s="65"/>
      <c r="AT61" s="65"/>
      <c r="AU61" s="65"/>
      <c r="AV61" s="65"/>
      <c r="AW61" s="65"/>
      <c r="AX61" s="65"/>
      <c r="AY61" s="65"/>
    </row>
    <row r="62" spans="2:51" x14ac:dyDescent="0.2">
      <c r="B62" s="32" t="s">
        <v>315</v>
      </c>
      <c r="C62" s="62">
        <v>0.13235294117647059</v>
      </c>
      <c r="D62" s="62">
        <v>0.15517241379310345</v>
      </c>
      <c r="E62" s="62">
        <v>0.10714285714285714</v>
      </c>
      <c r="F62" s="62">
        <v>8.3333333333333329E-2</v>
      </c>
      <c r="G62" s="62">
        <v>7.8431372549019607E-2</v>
      </c>
      <c r="H62" s="62">
        <v>0.16129032258064516</v>
      </c>
      <c r="I62" s="62">
        <v>0.14285714285714285</v>
      </c>
      <c r="J62" s="134">
        <v>0.12294005477608172</v>
      </c>
      <c r="AS62" s="65"/>
      <c r="AT62" s="65"/>
      <c r="AU62" s="65"/>
      <c r="AV62" s="65"/>
      <c r="AW62" s="65"/>
      <c r="AX62" s="65"/>
      <c r="AY62" s="65"/>
    </row>
    <row r="63" spans="2:51" x14ac:dyDescent="0.2">
      <c r="B63" s="32" t="s">
        <v>506</v>
      </c>
      <c r="C63" s="62">
        <v>0</v>
      </c>
      <c r="D63" s="62">
        <v>6.8965517241379309E-2</v>
      </c>
      <c r="E63" s="62">
        <v>3.5714285714285712E-2</v>
      </c>
      <c r="F63" s="62">
        <v>6.25E-2</v>
      </c>
      <c r="G63" s="62">
        <v>3.9215686274509803E-2</v>
      </c>
      <c r="H63" s="62">
        <v>9.6774193548387094E-2</v>
      </c>
      <c r="I63" s="62">
        <v>9.5238095238095233E-2</v>
      </c>
      <c r="J63" s="134">
        <v>5.6915396859522453E-2</v>
      </c>
      <c r="AS63" s="65"/>
      <c r="AT63" s="65"/>
      <c r="AU63" s="65"/>
      <c r="AV63" s="65"/>
      <c r="AW63" s="65"/>
      <c r="AX63" s="65"/>
      <c r="AY63" s="65"/>
    </row>
    <row r="64" spans="2:51" x14ac:dyDescent="0.2">
      <c r="B64" s="32" t="s">
        <v>504</v>
      </c>
      <c r="C64" s="62">
        <v>7.3529411764705885E-2</v>
      </c>
      <c r="D64" s="62">
        <v>8.6206896551724144E-2</v>
      </c>
      <c r="E64" s="62">
        <v>1.7857142857142856E-2</v>
      </c>
      <c r="F64" s="62">
        <v>4.1666666666666664E-2</v>
      </c>
      <c r="G64" s="62">
        <v>3.9215686274509803E-2</v>
      </c>
      <c r="H64" s="62">
        <v>3.2258064516129031E-2</v>
      </c>
      <c r="I64" s="62">
        <v>9.5238095238095233E-2</v>
      </c>
      <c r="J64" s="134">
        <v>5.513885198128194E-2</v>
      </c>
      <c r="AS64" s="65"/>
      <c r="AT64" s="65"/>
      <c r="AU64" s="65"/>
      <c r="AV64" s="65"/>
      <c r="AW64" s="65"/>
      <c r="AX64" s="65"/>
      <c r="AY64" s="65"/>
    </row>
    <row r="65" spans="2:51" x14ac:dyDescent="0.2">
      <c r="B65" s="32" t="s">
        <v>507</v>
      </c>
      <c r="C65" s="62">
        <v>7.3529411764705885E-2</v>
      </c>
      <c r="D65" s="62">
        <v>0.10344827586206896</v>
      </c>
      <c r="E65" s="62">
        <v>3.5714285714285712E-2</v>
      </c>
      <c r="F65" s="62">
        <v>0</v>
      </c>
      <c r="G65" s="62">
        <v>7.8431372549019607E-2</v>
      </c>
      <c r="H65" s="62">
        <v>3.2258064516129031E-2</v>
      </c>
      <c r="I65" s="62">
        <v>7.1428571428571425E-2</v>
      </c>
      <c r="J65" s="134">
        <v>5.6401425976397225E-2</v>
      </c>
      <c r="AS65" s="65"/>
      <c r="AT65" s="65"/>
      <c r="AU65" s="65"/>
      <c r="AV65" s="65"/>
      <c r="AW65" s="65"/>
      <c r="AX65" s="65"/>
      <c r="AY65" s="65"/>
    </row>
    <row r="66" spans="2:51" x14ac:dyDescent="0.2">
      <c r="B66" s="32" t="s">
        <v>500</v>
      </c>
      <c r="C66" s="62">
        <v>4.4117647058823532E-2</v>
      </c>
      <c r="D66" s="62">
        <v>6.8965517241379309E-2</v>
      </c>
      <c r="E66" s="62">
        <v>3.5714285714285712E-2</v>
      </c>
      <c r="F66" s="62">
        <v>0.10416666666666667</v>
      </c>
      <c r="G66" s="62">
        <v>5.8823529411764705E-2</v>
      </c>
      <c r="H66" s="62">
        <v>0.12903225806451613</v>
      </c>
      <c r="I66" s="62">
        <v>7.1428571428571425E-2</v>
      </c>
      <c r="J66" s="134">
        <v>7.3178353655143927E-2</v>
      </c>
      <c r="AS66" s="65"/>
      <c r="AT66" s="65"/>
      <c r="AU66" s="65"/>
      <c r="AV66" s="65"/>
      <c r="AW66" s="65"/>
      <c r="AX66" s="65"/>
      <c r="AY66" s="65"/>
    </row>
    <row r="67" spans="2:51" x14ac:dyDescent="0.2">
      <c r="B67" s="32" t="s">
        <v>508</v>
      </c>
      <c r="C67" s="62"/>
      <c r="D67" s="62"/>
      <c r="E67" s="62"/>
      <c r="F67" s="62" t="s">
        <v>45</v>
      </c>
      <c r="G67" s="62" t="s">
        <v>45</v>
      </c>
      <c r="H67" s="62" t="s">
        <v>45</v>
      </c>
      <c r="I67" s="62">
        <v>4.7619047619047616E-2</v>
      </c>
      <c r="J67" s="134"/>
      <c r="AS67" s="65"/>
      <c r="AT67" s="65"/>
      <c r="AU67" s="65"/>
      <c r="AV67" s="65"/>
      <c r="AW67" s="65"/>
      <c r="AX67" s="65"/>
      <c r="AY67" s="65"/>
    </row>
    <row r="68" spans="2:51" x14ac:dyDescent="0.2">
      <c r="B68" s="32" t="s">
        <v>509</v>
      </c>
      <c r="C68" s="62"/>
      <c r="D68" s="62"/>
      <c r="E68" s="62"/>
      <c r="F68" s="62" t="s">
        <v>45</v>
      </c>
      <c r="G68" s="62" t="s">
        <v>45</v>
      </c>
      <c r="H68" s="62" t="s">
        <v>45</v>
      </c>
      <c r="I68" s="62">
        <v>2.3809523809523808E-2</v>
      </c>
      <c r="J68" s="134"/>
      <c r="AS68" s="65"/>
      <c r="AT68" s="65"/>
      <c r="AU68" s="65"/>
      <c r="AV68" s="65"/>
      <c r="AW68" s="65"/>
      <c r="AX68" s="65"/>
      <c r="AY68" s="65"/>
    </row>
    <row r="69" spans="2:51" x14ac:dyDescent="0.2">
      <c r="B69" s="132"/>
      <c r="C69" s="157"/>
      <c r="D69" s="157"/>
      <c r="E69" s="157"/>
      <c r="F69" s="157"/>
      <c r="G69" s="157"/>
      <c r="H69" s="157"/>
      <c r="I69" s="157"/>
      <c r="J69" s="157"/>
      <c r="AS69" s="65"/>
      <c r="AT69" s="65"/>
      <c r="AU69" s="65"/>
      <c r="AV69" s="65"/>
      <c r="AW69" s="65"/>
      <c r="AX69" s="65"/>
      <c r="AY69" s="65"/>
    </row>
    <row r="70" spans="2:51" x14ac:dyDescent="0.2">
      <c r="C70" s="43"/>
      <c r="D70" s="43"/>
      <c r="E70" s="43"/>
      <c r="F70" s="43"/>
      <c r="G70" s="43"/>
      <c r="H70" s="43"/>
      <c r="I70" s="43"/>
      <c r="J70" s="134"/>
      <c r="M70" s="25" t="s">
        <v>842</v>
      </c>
      <c r="AS70" s="65"/>
      <c r="AT70" s="65"/>
      <c r="AU70" s="65"/>
      <c r="AV70" s="65"/>
      <c r="AW70" s="65"/>
      <c r="AX70" s="65"/>
      <c r="AY70" s="65"/>
    </row>
    <row r="71" spans="2:51" x14ac:dyDescent="0.2">
      <c r="B71" s="223" t="s">
        <v>179</v>
      </c>
      <c r="C71" s="223"/>
      <c r="D71" s="223"/>
      <c r="E71" s="223"/>
      <c r="F71" s="223"/>
      <c r="G71" s="223"/>
      <c r="H71" s="223"/>
      <c r="I71" s="223"/>
      <c r="J71" s="223"/>
      <c r="AS71" s="65"/>
      <c r="AT71" s="65"/>
      <c r="AU71" s="65"/>
      <c r="AV71" s="65"/>
      <c r="AW71" s="65"/>
      <c r="AX71" s="65"/>
      <c r="AY71" s="65"/>
    </row>
    <row r="72" spans="2:51" ht="25.5" x14ac:dyDescent="0.2">
      <c r="B72" s="36" t="s">
        <v>843</v>
      </c>
      <c r="C72" s="36">
        <v>2016</v>
      </c>
      <c r="D72" s="36">
        <v>2017</v>
      </c>
      <c r="E72" s="36">
        <v>2018</v>
      </c>
      <c r="F72" s="36">
        <v>2019</v>
      </c>
      <c r="G72" s="36">
        <v>2020</v>
      </c>
      <c r="H72" s="36">
        <v>2021</v>
      </c>
      <c r="I72" s="36">
        <v>2022</v>
      </c>
      <c r="J72" s="36" t="s">
        <v>307</v>
      </c>
      <c r="AS72" s="65"/>
      <c r="AT72" s="65"/>
      <c r="AU72" s="65"/>
      <c r="AV72" s="65"/>
      <c r="AW72" s="65"/>
      <c r="AX72" s="65"/>
      <c r="AY72" s="65"/>
    </row>
    <row r="73" spans="2:51" x14ac:dyDescent="0.2">
      <c r="B73" s="32" t="s">
        <v>153</v>
      </c>
      <c r="C73" s="62">
        <v>0.30882352941176472</v>
      </c>
      <c r="D73" s="62">
        <v>0.34482758620689657</v>
      </c>
      <c r="E73" s="62">
        <v>0.39285714285714285</v>
      </c>
      <c r="F73" s="62">
        <v>0.3125</v>
      </c>
      <c r="G73" s="62">
        <v>0.31372549019607843</v>
      </c>
      <c r="H73" s="62">
        <v>0.4838709677419355</v>
      </c>
      <c r="I73" s="62">
        <v>0.42857142857142855</v>
      </c>
      <c r="J73" s="134">
        <v>0.36931087785503519</v>
      </c>
      <c r="AS73" s="65"/>
      <c r="AT73" s="65"/>
      <c r="AU73" s="65"/>
      <c r="AV73" s="65"/>
      <c r="AW73" s="65"/>
      <c r="AX73" s="65"/>
      <c r="AY73" s="65"/>
    </row>
    <row r="74" spans="2:51" x14ac:dyDescent="0.2">
      <c r="B74" s="32" t="s">
        <v>311</v>
      </c>
      <c r="C74" s="62">
        <v>0.13235294117647059</v>
      </c>
      <c r="D74" s="62">
        <v>0.17241379310344829</v>
      </c>
      <c r="E74" s="62">
        <v>0.16071428571428573</v>
      </c>
      <c r="F74" s="62">
        <v>0.1875</v>
      </c>
      <c r="G74" s="62">
        <v>0.11764705882352941</v>
      </c>
      <c r="H74" s="62">
        <v>0.25806451612903225</v>
      </c>
      <c r="I74" s="62">
        <v>0.35714285714285715</v>
      </c>
      <c r="J74" s="134">
        <v>0.19797649315566049</v>
      </c>
      <c r="AS74" s="65"/>
      <c r="AT74" s="65"/>
      <c r="AU74" s="65"/>
      <c r="AV74" s="65"/>
      <c r="AW74" s="65"/>
      <c r="AX74" s="65"/>
      <c r="AY74" s="65"/>
    </row>
    <row r="75" spans="2:51" x14ac:dyDescent="0.2">
      <c r="B75" s="32" t="s">
        <v>308</v>
      </c>
      <c r="C75" s="62">
        <v>0.11764705882352941</v>
      </c>
      <c r="D75" s="62">
        <v>0.15517241379310345</v>
      </c>
      <c r="E75" s="62">
        <v>0.19642857142857142</v>
      </c>
      <c r="F75" s="62">
        <v>0.29166666666666669</v>
      </c>
      <c r="G75" s="62">
        <v>0.23529411764705882</v>
      </c>
      <c r="H75" s="62">
        <v>0.4838709677419355</v>
      </c>
      <c r="I75" s="62">
        <v>0.35714285714285715</v>
      </c>
      <c r="J75" s="134">
        <v>0.2624603790348175</v>
      </c>
      <c r="AS75" s="65"/>
      <c r="AT75" s="65"/>
      <c r="AU75" s="65"/>
      <c r="AV75" s="65"/>
      <c r="AW75" s="65"/>
      <c r="AX75" s="65"/>
      <c r="AY75" s="65"/>
    </row>
    <row r="76" spans="2:51" x14ac:dyDescent="0.2">
      <c r="B76" s="32" t="s">
        <v>501</v>
      </c>
      <c r="C76" s="62">
        <v>0.29411764705882354</v>
      </c>
      <c r="D76" s="62">
        <v>0.34482758620689657</v>
      </c>
      <c r="E76" s="62">
        <v>0.32142857142857145</v>
      </c>
      <c r="F76" s="62">
        <v>0.33333333333333331</v>
      </c>
      <c r="G76" s="62">
        <v>0.29411764705882354</v>
      </c>
      <c r="H76" s="62">
        <v>0.41935483870967744</v>
      </c>
      <c r="I76" s="62">
        <v>0.35714285714285715</v>
      </c>
      <c r="J76" s="134">
        <v>0.33776035441985469</v>
      </c>
      <c r="AS76" s="65"/>
      <c r="AT76" s="65"/>
      <c r="AU76" s="65"/>
      <c r="AV76" s="65"/>
      <c r="AW76" s="65"/>
      <c r="AX76" s="65"/>
      <c r="AY76" s="65"/>
    </row>
    <row r="77" spans="2:51" x14ac:dyDescent="0.2">
      <c r="B77" s="32" t="s">
        <v>313</v>
      </c>
      <c r="C77" s="62">
        <v>0.11764705882352941</v>
      </c>
      <c r="D77" s="62">
        <v>0.15517241379310345</v>
      </c>
      <c r="E77" s="62">
        <v>0.16071428571428573</v>
      </c>
      <c r="F77" s="62">
        <v>0.20833333333333334</v>
      </c>
      <c r="G77" s="62">
        <v>0.15686274509803921</v>
      </c>
      <c r="H77" s="62">
        <v>0.22580645161290322</v>
      </c>
      <c r="I77" s="62">
        <v>0.30952380952380953</v>
      </c>
      <c r="J77" s="134">
        <v>0.19058001398557198</v>
      </c>
      <c r="AS77" s="65"/>
      <c r="AT77" s="65"/>
      <c r="AU77" s="65"/>
      <c r="AV77" s="65"/>
      <c r="AW77" s="65"/>
      <c r="AX77" s="65"/>
      <c r="AY77" s="65"/>
    </row>
    <row r="78" spans="2:51" x14ac:dyDescent="0.2">
      <c r="B78" s="32" t="s">
        <v>310</v>
      </c>
      <c r="C78" s="62">
        <v>5.8823529411764705E-2</v>
      </c>
      <c r="D78" s="62">
        <v>6.8965517241379309E-2</v>
      </c>
      <c r="E78" s="62">
        <v>0.16071428571428573</v>
      </c>
      <c r="F78" s="62">
        <v>0.1875</v>
      </c>
      <c r="G78" s="62">
        <v>0.11764705882352941</v>
      </c>
      <c r="H78" s="62">
        <v>0.19354838709677419</v>
      </c>
      <c r="I78" s="62">
        <v>0.30952380952380953</v>
      </c>
      <c r="J78" s="134">
        <v>0.15667465540164899</v>
      </c>
      <c r="AS78" s="65"/>
      <c r="AT78" s="65"/>
      <c r="AU78" s="65"/>
      <c r="AV78" s="65"/>
      <c r="AW78" s="65"/>
      <c r="AX78" s="65"/>
      <c r="AY78" s="65"/>
    </row>
    <row r="79" spans="2:51" x14ac:dyDescent="0.2">
      <c r="B79" s="32" t="s">
        <v>152</v>
      </c>
      <c r="C79" s="62">
        <v>0.10294117647058823</v>
      </c>
      <c r="D79" s="62">
        <v>0.17241379310344829</v>
      </c>
      <c r="E79" s="62">
        <v>0.16071428571428573</v>
      </c>
      <c r="F79" s="62">
        <v>0.20833333333333334</v>
      </c>
      <c r="G79" s="62">
        <v>0.23529411764705882</v>
      </c>
      <c r="H79" s="62">
        <v>0.35483870967741937</v>
      </c>
      <c r="I79" s="62">
        <v>0.2857142857142857</v>
      </c>
      <c r="J79" s="134">
        <v>0.21717852880863134</v>
      </c>
      <c r="AS79" s="65"/>
      <c r="AT79" s="65"/>
      <c r="AU79" s="65"/>
      <c r="AV79" s="65"/>
      <c r="AW79" s="65"/>
      <c r="AX79" s="65"/>
      <c r="AY79" s="65"/>
    </row>
    <row r="80" spans="2:51" x14ac:dyDescent="0.2">
      <c r="B80" s="32" t="s">
        <v>506</v>
      </c>
      <c r="C80" s="62">
        <v>0</v>
      </c>
      <c r="D80" s="62">
        <v>0.10344827586206896</v>
      </c>
      <c r="E80" s="62">
        <v>7.1428571428571425E-2</v>
      </c>
      <c r="F80" s="62">
        <v>6.25E-2</v>
      </c>
      <c r="G80" s="62">
        <v>0.23529411764705882</v>
      </c>
      <c r="H80" s="62">
        <v>0.16129032258064516</v>
      </c>
      <c r="I80" s="62">
        <v>0.21428571428571427</v>
      </c>
      <c r="J80" s="134">
        <v>0.12117814311486552</v>
      </c>
      <c r="AS80" s="65"/>
      <c r="AT80" s="65"/>
      <c r="AU80" s="65"/>
      <c r="AV80" s="65"/>
      <c r="AW80" s="65"/>
      <c r="AX80" s="65"/>
      <c r="AY80" s="65"/>
    </row>
    <row r="81" spans="2:51" x14ac:dyDescent="0.2">
      <c r="B81" s="32" t="s">
        <v>503</v>
      </c>
      <c r="C81" s="62">
        <v>4.4117647058823532E-2</v>
      </c>
      <c r="D81" s="62">
        <v>6.8965517241379309E-2</v>
      </c>
      <c r="E81" s="62">
        <v>7.1428571428571425E-2</v>
      </c>
      <c r="F81" s="62">
        <v>0</v>
      </c>
      <c r="G81" s="62">
        <v>9.8039215686274508E-2</v>
      </c>
      <c r="H81" s="62">
        <v>0.12903225806451613</v>
      </c>
      <c r="I81" s="62">
        <v>0.19047619047619047</v>
      </c>
      <c r="J81" s="134">
        <v>8.6008485707965043E-2</v>
      </c>
      <c r="AS81" s="65"/>
      <c r="AT81" s="65"/>
      <c r="AU81" s="65"/>
      <c r="AV81" s="65"/>
      <c r="AW81" s="65"/>
      <c r="AX81" s="65"/>
      <c r="AY81" s="65"/>
    </row>
    <row r="82" spans="2:51" x14ac:dyDescent="0.2">
      <c r="B82" s="32" t="s">
        <v>505</v>
      </c>
      <c r="C82" s="62">
        <v>1.4705882352941176E-2</v>
      </c>
      <c r="D82" s="62">
        <v>3.4482758620689655E-2</v>
      </c>
      <c r="E82" s="62">
        <v>5.3571428571428568E-2</v>
      </c>
      <c r="F82" s="62">
        <v>6.25E-2</v>
      </c>
      <c r="G82" s="62">
        <v>3.9215686274509803E-2</v>
      </c>
      <c r="H82" s="62">
        <v>0.16129032258064516</v>
      </c>
      <c r="I82" s="62">
        <v>0.16666666666666666</v>
      </c>
      <c r="J82" s="134">
        <v>7.6061820723840143E-2</v>
      </c>
      <c r="AS82" s="65"/>
      <c r="AT82" s="65"/>
      <c r="AU82" s="65"/>
      <c r="AV82" s="65"/>
      <c r="AW82" s="65"/>
      <c r="AX82" s="65"/>
      <c r="AY82" s="65"/>
    </row>
    <row r="83" spans="2:51" x14ac:dyDescent="0.2">
      <c r="B83" s="32" t="s">
        <v>312</v>
      </c>
      <c r="C83" s="62">
        <v>4.4117647058823532E-2</v>
      </c>
      <c r="D83" s="62">
        <v>8.6206896551724144E-2</v>
      </c>
      <c r="E83" s="62">
        <v>5.3571428571428568E-2</v>
      </c>
      <c r="F83" s="62">
        <v>0.10416666666666667</v>
      </c>
      <c r="G83" s="62">
        <v>3.9215686274509803E-2</v>
      </c>
      <c r="H83" s="62">
        <v>9.6774193548387094E-2</v>
      </c>
      <c r="I83" s="62">
        <v>0.16666666666666666</v>
      </c>
      <c r="J83" s="134">
        <v>8.43884550483152E-2</v>
      </c>
      <c r="AS83" s="65"/>
      <c r="AT83" s="65"/>
      <c r="AU83" s="65"/>
      <c r="AV83" s="65"/>
      <c r="AW83" s="65"/>
      <c r="AX83" s="65"/>
      <c r="AY83" s="65"/>
    </row>
    <row r="84" spans="2:51" x14ac:dyDescent="0.2">
      <c r="B84" s="32" t="s">
        <v>315</v>
      </c>
      <c r="C84" s="62">
        <v>7.3529411764705885E-2</v>
      </c>
      <c r="D84" s="62">
        <v>0.10344827586206896</v>
      </c>
      <c r="E84" s="62">
        <v>0.125</v>
      </c>
      <c r="F84" s="62">
        <v>0.14583333333333334</v>
      </c>
      <c r="G84" s="62">
        <v>7.8431372549019607E-2</v>
      </c>
      <c r="H84" s="62">
        <v>0.12903225806451613</v>
      </c>
      <c r="I84" s="62">
        <v>0.16666666666666666</v>
      </c>
      <c r="J84" s="134">
        <v>0.11742018832004437</v>
      </c>
      <c r="AS84" s="65"/>
      <c r="AT84" s="65"/>
      <c r="AU84" s="65"/>
      <c r="AV84" s="65"/>
      <c r="AW84" s="65"/>
      <c r="AX84" s="65"/>
      <c r="AY84" s="65"/>
    </row>
    <row r="85" spans="2:51" x14ac:dyDescent="0.2">
      <c r="B85" s="32" t="s">
        <v>504</v>
      </c>
      <c r="C85" s="62">
        <v>0.10294117647058823</v>
      </c>
      <c r="D85" s="62">
        <v>8.6206896551724144E-2</v>
      </c>
      <c r="E85" s="62">
        <v>3.5714285714285712E-2</v>
      </c>
      <c r="F85" s="62">
        <v>4.1666666666666664E-2</v>
      </c>
      <c r="G85" s="62">
        <v>5.8823529411764705E-2</v>
      </c>
      <c r="H85" s="62">
        <v>9.6774193548387094E-2</v>
      </c>
      <c r="I85" s="62">
        <v>0.16666666666666666</v>
      </c>
      <c r="J85" s="134">
        <v>8.4113345004297596E-2</v>
      </c>
      <c r="AS85" s="65"/>
      <c r="AT85" s="65"/>
      <c r="AU85" s="65"/>
      <c r="AV85" s="65"/>
      <c r="AW85" s="65"/>
      <c r="AX85" s="65"/>
      <c r="AY85" s="65"/>
    </row>
    <row r="86" spans="2:51" x14ac:dyDescent="0.2">
      <c r="B86" s="32" t="s">
        <v>502</v>
      </c>
      <c r="C86" s="62"/>
      <c r="D86" s="62"/>
      <c r="E86" s="62"/>
      <c r="F86" s="62" t="s">
        <v>45</v>
      </c>
      <c r="G86" s="62" t="s">
        <v>45</v>
      </c>
      <c r="H86" s="62" t="s">
        <v>45</v>
      </c>
      <c r="I86" s="62">
        <v>0.14285714285714285</v>
      </c>
      <c r="J86" s="134"/>
      <c r="AS86" s="65"/>
      <c r="AT86" s="65"/>
      <c r="AU86" s="65"/>
      <c r="AV86" s="65"/>
      <c r="AW86" s="65"/>
      <c r="AX86" s="65"/>
      <c r="AY86" s="65"/>
    </row>
    <row r="87" spans="2:51" x14ac:dyDescent="0.2">
      <c r="B87" s="32" t="s">
        <v>507</v>
      </c>
      <c r="C87" s="62">
        <v>2.9411764705882353E-2</v>
      </c>
      <c r="D87" s="62">
        <v>3.4482758620689655E-2</v>
      </c>
      <c r="E87" s="62">
        <v>1.7857142857142856E-2</v>
      </c>
      <c r="F87" s="62">
        <v>0</v>
      </c>
      <c r="G87" s="62">
        <v>3.9215686274509803E-2</v>
      </c>
      <c r="H87" s="62">
        <v>6.4516129032258063E-2</v>
      </c>
      <c r="I87" s="62">
        <v>7.1428571428571425E-2</v>
      </c>
      <c r="J87" s="134">
        <v>3.6701721845579169E-2</v>
      </c>
      <c r="AS87" s="65"/>
      <c r="AT87" s="65"/>
      <c r="AU87" s="65"/>
      <c r="AV87" s="65"/>
      <c r="AW87" s="65"/>
      <c r="AX87" s="65"/>
      <c r="AY87" s="65"/>
    </row>
    <row r="88" spans="2:51" x14ac:dyDescent="0.2">
      <c r="B88" s="32" t="s">
        <v>500</v>
      </c>
      <c r="C88" s="62">
        <v>1.4705882352941176E-2</v>
      </c>
      <c r="D88" s="62">
        <v>1.7241379310344827E-2</v>
      </c>
      <c r="E88" s="62">
        <v>5.3571428571428568E-2</v>
      </c>
      <c r="F88" s="62">
        <v>0.10416666666666667</v>
      </c>
      <c r="G88" s="62">
        <v>5.8823529411764705E-2</v>
      </c>
      <c r="H88" s="62">
        <v>9.6774193548387094E-2</v>
      </c>
      <c r="I88" s="62">
        <v>7.1428571428571425E-2</v>
      </c>
      <c r="J88" s="134">
        <v>5.9530235898586352E-2</v>
      </c>
      <c r="AS88" s="65"/>
      <c r="AT88" s="65"/>
      <c r="AU88" s="65"/>
      <c r="AV88" s="65"/>
      <c r="AW88" s="65"/>
      <c r="AX88" s="65"/>
      <c r="AY88" s="65"/>
    </row>
    <row r="89" spans="2:51" x14ac:dyDescent="0.2">
      <c r="B89" s="32" t="s">
        <v>508</v>
      </c>
      <c r="C89" s="62"/>
      <c r="D89" s="62"/>
      <c r="E89" s="62"/>
      <c r="F89" s="62" t="s">
        <v>45</v>
      </c>
      <c r="G89" s="62" t="s">
        <v>45</v>
      </c>
      <c r="H89" s="62" t="s">
        <v>45</v>
      </c>
      <c r="I89" s="62">
        <v>4.7619047619047616E-2</v>
      </c>
      <c r="J89" s="134"/>
      <c r="AS89" s="65"/>
      <c r="AT89" s="65"/>
      <c r="AU89" s="65"/>
      <c r="AV89" s="65"/>
      <c r="AW89" s="65"/>
      <c r="AX89" s="65"/>
      <c r="AY89" s="65"/>
    </row>
    <row r="90" spans="2:51" x14ac:dyDescent="0.2">
      <c r="B90" s="32" t="s">
        <v>509</v>
      </c>
      <c r="C90" s="62"/>
      <c r="D90" s="62"/>
      <c r="E90" s="62"/>
      <c r="F90" s="62" t="s">
        <v>45</v>
      </c>
      <c r="G90" s="62" t="s">
        <v>45</v>
      </c>
      <c r="H90" s="62" t="s">
        <v>45</v>
      </c>
      <c r="I90" s="62">
        <v>2.3809523809523808E-2</v>
      </c>
      <c r="J90" s="134"/>
      <c r="AS90" s="65"/>
      <c r="AT90" s="65"/>
      <c r="AU90" s="65"/>
      <c r="AV90" s="65"/>
      <c r="AW90" s="65"/>
      <c r="AX90" s="65"/>
      <c r="AY90" s="65"/>
    </row>
    <row r="91" spans="2:51" x14ac:dyDescent="0.2">
      <c r="B91" s="132"/>
      <c r="C91" s="157"/>
      <c r="D91" s="157"/>
      <c r="E91" s="157"/>
      <c r="F91" s="157"/>
      <c r="G91" s="157"/>
      <c r="H91" s="157"/>
      <c r="I91" s="157"/>
      <c r="J91" s="157"/>
      <c r="AS91" s="65"/>
      <c r="AT91" s="65"/>
      <c r="AU91" s="65"/>
      <c r="AV91" s="65"/>
      <c r="AW91" s="65"/>
      <c r="AX91" s="65"/>
      <c r="AY91" s="65"/>
    </row>
    <row r="92" spans="2:51" x14ac:dyDescent="0.2">
      <c r="C92" s="43"/>
      <c r="D92" s="43"/>
      <c r="E92" s="43"/>
      <c r="F92" s="43"/>
      <c r="G92" s="43"/>
      <c r="H92" s="43"/>
      <c r="I92" s="43"/>
      <c r="J92" s="134"/>
      <c r="M92" s="25" t="s">
        <v>842</v>
      </c>
      <c r="AS92" s="65"/>
      <c r="AT92" s="65"/>
      <c r="AU92" s="65"/>
      <c r="AV92" s="65"/>
      <c r="AW92" s="65"/>
      <c r="AX92" s="65"/>
      <c r="AY92" s="65"/>
    </row>
    <row r="93" spans="2:51" x14ac:dyDescent="0.2">
      <c r="B93" s="223" t="s">
        <v>322</v>
      </c>
      <c r="C93" s="223"/>
      <c r="D93" s="223"/>
      <c r="E93" s="223"/>
      <c r="F93" s="223"/>
      <c r="G93" s="223"/>
      <c r="H93" s="223"/>
      <c r="I93" s="223"/>
      <c r="J93" s="223"/>
      <c r="AS93" s="65"/>
      <c r="AT93" s="65"/>
      <c r="AU93" s="65"/>
      <c r="AV93" s="65"/>
      <c r="AW93" s="65"/>
      <c r="AX93" s="65"/>
      <c r="AY93" s="65"/>
    </row>
    <row r="94" spans="2:51" ht="25.5" x14ac:dyDescent="0.2">
      <c r="B94" s="36" t="s">
        <v>843</v>
      </c>
      <c r="C94" s="36">
        <v>2016</v>
      </c>
      <c r="D94" s="36">
        <v>2017</v>
      </c>
      <c r="E94" s="36">
        <v>2018</v>
      </c>
      <c r="F94" s="36">
        <v>2019</v>
      </c>
      <c r="G94" s="36">
        <v>2020</v>
      </c>
      <c r="H94" s="36">
        <v>2021</v>
      </c>
      <c r="I94" s="36">
        <v>2022</v>
      </c>
      <c r="J94" s="36" t="s">
        <v>307</v>
      </c>
      <c r="AS94" s="65"/>
      <c r="AT94" s="65"/>
      <c r="AU94" s="65"/>
      <c r="AV94" s="65"/>
      <c r="AW94" s="65"/>
      <c r="AX94" s="65"/>
      <c r="AY94" s="65"/>
    </row>
    <row r="95" spans="2:51" x14ac:dyDescent="0.2">
      <c r="B95" s="32" t="s">
        <v>501</v>
      </c>
      <c r="C95" s="62">
        <v>0.13235294117647059</v>
      </c>
      <c r="D95" s="62">
        <v>0.34482758620689657</v>
      </c>
      <c r="E95" s="62">
        <v>0.32142857142857145</v>
      </c>
      <c r="F95" s="62">
        <v>0.10416666666666667</v>
      </c>
      <c r="G95" s="62">
        <v>0.13725490196078433</v>
      </c>
      <c r="H95" s="62">
        <v>0.22580645161290322</v>
      </c>
      <c r="I95" s="62">
        <v>0.16666666666666666</v>
      </c>
      <c r="J95" s="134">
        <v>0.20464339795985137</v>
      </c>
      <c r="AS95" s="65"/>
      <c r="AT95" s="65"/>
      <c r="AU95" s="65"/>
      <c r="AV95" s="65"/>
      <c r="AW95" s="65"/>
      <c r="AX95" s="65"/>
      <c r="AY95" s="65"/>
    </row>
    <row r="96" spans="2:51" x14ac:dyDescent="0.2">
      <c r="B96" s="32" t="s">
        <v>153</v>
      </c>
      <c r="C96" s="62">
        <v>5.8823529411764705E-2</v>
      </c>
      <c r="D96" s="62">
        <v>5.1724137931034482E-2</v>
      </c>
      <c r="E96" s="62">
        <v>0.10714285714285714</v>
      </c>
      <c r="F96" s="62">
        <v>0.10416666666666667</v>
      </c>
      <c r="G96" s="62">
        <v>0.15686274509803921</v>
      </c>
      <c r="H96" s="62">
        <v>0.19354838709677419</v>
      </c>
      <c r="I96" s="62">
        <v>0.14285714285714285</v>
      </c>
      <c r="J96" s="134">
        <v>0.11644649517203989</v>
      </c>
      <c r="AS96" s="65"/>
      <c r="AT96" s="65"/>
      <c r="AU96" s="65"/>
      <c r="AV96" s="65"/>
      <c r="AW96" s="65"/>
      <c r="AX96" s="65"/>
      <c r="AY96" s="65"/>
    </row>
    <row r="97" spans="2:51" x14ac:dyDescent="0.2">
      <c r="B97" s="32" t="s">
        <v>313</v>
      </c>
      <c r="C97" s="62">
        <v>2.9411764705882353E-2</v>
      </c>
      <c r="D97" s="62">
        <v>3.4482758620689655E-2</v>
      </c>
      <c r="E97" s="62">
        <v>0.10714285714285714</v>
      </c>
      <c r="F97" s="62">
        <v>6.25E-2</v>
      </c>
      <c r="G97" s="62">
        <v>5.8823529411764705E-2</v>
      </c>
      <c r="H97" s="62">
        <v>9.6774193548387094E-2</v>
      </c>
      <c r="I97" s="62">
        <v>0.11904761904761904</v>
      </c>
      <c r="J97" s="134">
        <v>7.2597531782457134E-2</v>
      </c>
      <c r="AS97" s="65"/>
      <c r="AT97" s="65"/>
      <c r="AU97" s="65"/>
      <c r="AV97" s="65"/>
      <c r="AW97" s="65"/>
      <c r="AX97" s="65"/>
      <c r="AY97" s="65"/>
    </row>
    <row r="98" spans="2:51" x14ac:dyDescent="0.2">
      <c r="B98" s="32" t="s">
        <v>308</v>
      </c>
      <c r="C98" s="62">
        <v>8.8235294117647065E-2</v>
      </c>
      <c r="D98" s="62">
        <v>0</v>
      </c>
      <c r="E98" s="62">
        <v>0</v>
      </c>
      <c r="F98" s="62">
        <v>0.125</v>
      </c>
      <c r="G98" s="62">
        <v>0.13725490196078433</v>
      </c>
      <c r="H98" s="62">
        <v>0.12903225806451613</v>
      </c>
      <c r="I98" s="62">
        <v>0.11904761904761904</v>
      </c>
      <c r="J98" s="134">
        <v>8.5510010455795218E-2</v>
      </c>
      <c r="AS98" s="65"/>
      <c r="AT98" s="65"/>
      <c r="AU98" s="65"/>
      <c r="AV98" s="65"/>
      <c r="AW98" s="65"/>
      <c r="AX98" s="65"/>
      <c r="AY98" s="65"/>
    </row>
    <row r="99" spans="2:51" x14ac:dyDescent="0.2">
      <c r="B99" s="32" t="s">
        <v>504</v>
      </c>
      <c r="C99" s="62">
        <v>2.9411764705882353E-2</v>
      </c>
      <c r="D99" s="62">
        <v>0</v>
      </c>
      <c r="E99" s="62">
        <v>0</v>
      </c>
      <c r="F99" s="62">
        <v>2.0833333333333332E-2</v>
      </c>
      <c r="G99" s="62">
        <v>3.9215686274509803E-2</v>
      </c>
      <c r="H99" s="62">
        <v>6.4516129032258063E-2</v>
      </c>
      <c r="I99" s="62">
        <v>0.11904761904761904</v>
      </c>
      <c r="J99" s="134">
        <v>3.9003504627657511E-2</v>
      </c>
      <c r="AS99" s="65"/>
      <c r="AT99" s="65"/>
      <c r="AU99" s="65"/>
      <c r="AV99" s="65"/>
      <c r="AW99" s="65"/>
      <c r="AX99" s="65"/>
      <c r="AY99" s="65"/>
    </row>
    <row r="100" spans="2:51" x14ac:dyDescent="0.2">
      <c r="B100" s="32" t="s">
        <v>311</v>
      </c>
      <c r="C100" s="62">
        <v>4.4117647058823532E-2</v>
      </c>
      <c r="D100" s="62">
        <v>5.1724137931034482E-2</v>
      </c>
      <c r="E100" s="62">
        <v>1.7857142857142856E-2</v>
      </c>
      <c r="F100" s="62">
        <v>4.1666666666666664E-2</v>
      </c>
      <c r="G100" s="62">
        <v>1.9607843137254902E-2</v>
      </c>
      <c r="H100" s="62">
        <v>9.6774193548387094E-2</v>
      </c>
      <c r="I100" s="62">
        <v>9.5238095238095233E-2</v>
      </c>
      <c r="J100" s="134">
        <v>5.2426532348200681E-2</v>
      </c>
      <c r="AS100" s="65"/>
      <c r="AT100" s="65"/>
      <c r="AU100" s="65"/>
      <c r="AV100" s="65"/>
      <c r="AW100" s="65"/>
      <c r="AX100" s="65"/>
      <c r="AY100" s="65"/>
    </row>
    <row r="101" spans="2:51" x14ac:dyDescent="0.2">
      <c r="B101" s="32" t="s">
        <v>152</v>
      </c>
      <c r="C101" s="62">
        <v>1.4705882352941176E-2</v>
      </c>
      <c r="D101" s="62">
        <v>1.7241379310344827E-2</v>
      </c>
      <c r="E101" s="62">
        <v>7.1428571428571425E-2</v>
      </c>
      <c r="F101" s="62">
        <v>4.1666666666666664E-2</v>
      </c>
      <c r="G101" s="62">
        <v>7.8431372549019607E-2</v>
      </c>
      <c r="H101" s="62">
        <v>3.2258064516129031E-2</v>
      </c>
      <c r="I101" s="62">
        <v>9.5238095238095233E-2</v>
      </c>
      <c r="J101" s="134">
        <v>5.0138576008823994E-2</v>
      </c>
      <c r="AS101" s="65"/>
      <c r="AT101" s="65"/>
      <c r="AU101" s="65"/>
      <c r="AV101" s="65"/>
      <c r="AW101" s="65"/>
      <c r="AX101" s="65"/>
      <c r="AY101" s="65"/>
    </row>
    <row r="102" spans="2:51" x14ac:dyDescent="0.2">
      <c r="B102" s="32" t="s">
        <v>310</v>
      </c>
      <c r="C102" s="62">
        <v>0</v>
      </c>
      <c r="D102" s="62">
        <v>0</v>
      </c>
      <c r="E102" s="62">
        <v>1.7857142857142856E-2</v>
      </c>
      <c r="F102" s="62">
        <v>4.1666666666666664E-2</v>
      </c>
      <c r="G102" s="62">
        <v>3.9215686274509803E-2</v>
      </c>
      <c r="H102" s="62">
        <v>9.6774193548387094E-2</v>
      </c>
      <c r="I102" s="62">
        <v>9.5238095238095233E-2</v>
      </c>
      <c r="J102" s="134">
        <v>4.1535969226400238E-2</v>
      </c>
      <c r="AS102" s="65"/>
      <c r="AT102" s="65"/>
      <c r="AU102" s="65"/>
      <c r="AV102" s="65"/>
      <c r="AW102" s="65"/>
      <c r="AX102" s="65"/>
      <c r="AY102" s="65"/>
    </row>
    <row r="103" spans="2:51" x14ac:dyDescent="0.2">
      <c r="B103" s="32" t="s">
        <v>506</v>
      </c>
      <c r="C103" s="62">
        <v>0</v>
      </c>
      <c r="D103" s="62">
        <v>1.7241379310344827E-2</v>
      </c>
      <c r="E103" s="62">
        <v>0</v>
      </c>
      <c r="F103" s="62">
        <v>2.0833333333333332E-2</v>
      </c>
      <c r="G103" s="62">
        <v>9.8039215686274508E-2</v>
      </c>
      <c r="H103" s="62">
        <v>9.6774193548387094E-2</v>
      </c>
      <c r="I103" s="62">
        <v>7.1428571428571425E-2</v>
      </c>
      <c r="J103" s="134">
        <v>4.3473813329558741E-2</v>
      </c>
      <c r="AS103" s="65"/>
      <c r="AT103" s="65"/>
      <c r="AU103" s="65"/>
      <c r="AV103" s="65"/>
      <c r="AW103" s="65"/>
      <c r="AX103" s="65"/>
      <c r="AY103" s="65"/>
    </row>
    <row r="104" spans="2:51" x14ac:dyDescent="0.2">
      <c r="B104" s="32" t="s">
        <v>505</v>
      </c>
      <c r="C104" s="62">
        <v>0</v>
      </c>
      <c r="D104" s="62">
        <v>3.4482758620689655E-2</v>
      </c>
      <c r="E104" s="62">
        <v>1.7857142857142856E-2</v>
      </c>
      <c r="F104" s="62">
        <v>0</v>
      </c>
      <c r="G104" s="62">
        <v>1.9607843137254902E-2</v>
      </c>
      <c r="H104" s="62">
        <v>3.2258064516129031E-2</v>
      </c>
      <c r="I104" s="62">
        <v>4.7619047619047616E-2</v>
      </c>
      <c r="J104" s="134">
        <v>2.1689265250037722E-2</v>
      </c>
      <c r="AS104" s="65"/>
      <c r="AT104" s="65"/>
      <c r="AU104" s="65"/>
      <c r="AV104" s="65"/>
      <c r="AW104" s="65"/>
      <c r="AX104" s="65"/>
      <c r="AY104" s="65"/>
    </row>
    <row r="105" spans="2:51" x14ac:dyDescent="0.2">
      <c r="B105" s="32" t="s">
        <v>503</v>
      </c>
      <c r="C105" s="62">
        <v>1.4705882352941176E-2</v>
      </c>
      <c r="D105" s="62">
        <v>1.7241379310344827E-2</v>
      </c>
      <c r="E105" s="62">
        <v>1.7857142857142856E-2</v>
      </c>
      <c r="F105" s="62">
        <v>0</v>
      </c>
      <c r="G105" s="62">
        <v>3.9215686274509803E-2</v>
      </c>
      <c r="H105" s="62">
        <v>0</v>
      </c>
      <c r="I105" s="62">
        <v>4.7619047619047616E-2</v>
      </c>
      <c r="J105" s="134">
        <v>1.9519876916283756E-2</v>
      </c>
      <c r="AS105" s="65"/>
      <c r="AT105" s="65"/>
      <c r="AU105" s="65"/>
      <c r="AV105" s="65"/>
      <c r="AW105" s="65"/>
      <c r="AX105" s="65"/>
      <c r="AY105" s="65"/>
    </row>
    <row r="106" spans="2:51" x14ac:dyDescent="0.2">
      <c r="B106" s="32" t="s">
        <v>502</v>
      </c>
      <c r="C106" s="62"/>
      <c r="D106" s="62"/>
      <c r="E106" s="62"/>
      <c r="F106" s="62" t="s">
        <v>45</v>
      </c>
      <c r="G106" s="62" t="s">
        <v>45</v>
      </c>
      <c r="H106" s="62" t="s">
        <v>45</v>
      </c>
      <c r="I106" s="62">
        <v>4.7619047619047616E-2</v>
      </c>
      <c r="J106" s="134"/>
      <c r="AS106" s="65"/>
      <c r="AT106" s="65"/>
      <c r="AU106" s="65"/>
      <c r="AV106" s="65"/>
      <c r="AW106" s="65"/>
      <c r="AX106" s="65"/>
      <c r="AY106" s="65"/>
    </row>
    <row r="107" spans="2:51" x14ac:dyDescent="0.2">
      <c r="B107" s="32" t="s">
        <v>312</v>
      </c>
      <c r="C107" s="62">
        <v>0</v>
      </c>
      <c r="D107" s="62">
        <v>0</v>
      </c>
      <c r="E107" s="62">
        <v>0</v>
      </c>
      <c r="F107" s="62">
        <v>4.1666666666666664E-2</v>
      </c>
      <c r="G107" s="62">
        <v>5.8823529411764705E-2</v>
      </c>
      <c r="H107" s="62">
        <v>0</v>
      </c>
      <c r="I107" s="62">
        <v>4.7619047619047616E-2</v>
      </c>
      <c r="J107" s="134">
        <v>2.1158463385354143E-2</v>
      </c>
      <c r="AS107" s="65"/>
      <c r="AT107" s="65"/>
      <c r="AU107" s="65"/>
      <c r="AV107" s="65"/>
      <c r="AW107" s="65"/>
      <c r="AX107" s="65"/>
      <c r="AY107" s="65"/>
    </row>
    <row r="108" spans="2:51" x14ac:dyDescent="0.2">
      <c r="B108" s="32" t="s">
        <v>315</v>
      </c>
      <c r="C108" s="62">
        <v>0</v>
      </c>
      <c r="D108" s="62">
        <v>0</v>
      </c>
      <c r="E108" s="62">
        <v>0</v>
      </c>
      <c r="F108" s="62">
        <v>2.0833333333333332E-2</v>
      </c>
      <c r="G108" s="62">
        <v>0</v>
      </c>
      <c r="H108" s="62">
        <v>0</v>
      </c>
      <c r="I108" s="62">
        <v>4.7619047619047616E-2</v>
      </c>
      <c r="J108" s="134">
        <v>9.7789115646258491E-3</v>
      </c>
      <c r="AS108" s="65"/>
      <c r="AT108" s="65"/>
      <c r="AU108" s="65"/>
      <c r="AV108" s="65"/>
      <c r="AW108" s="65"/>
      <c r="AX108" s="65"/>
      <c r="AY108" s="65"/>
    </row>
    <row r="109" spans="2:51" x14ac:dyDescent="0.2">
      <c r="B109" s="32" t="s">
        <v>507</v>
      </c>
      <c r="C109" s="62">
        <v>0</v>
      </c>
      <c r="D109" s="62">
        <v>0</v>
      </c>
      <c r="E109" s="62">
        <v>0</v>
      </c>
      <c r="F109" s="62">
        <v>0</v>
      </c>
      <c r="G109" s="62">
        <v>1.9607843137254902E-2</v>
      </c>
      <c r="H109" s="62">
        <v>0</v>
      </c>
      <c r="I109" s="62">
        <v>2.3809523809523808E-2</v>
      </c>
      <c r="J109" s="134">
        <v>6.2024809923969587E-3</v>
      </c>
      <c r="AS109" s="65"/>
      <c r="AT109" s="65"/>
      <c r="AU109" s="65"/>
      <c r="AV109" s="65"/>
      <c r="AW109" s="65"/>
      <c r="AX109" s="65"/>
      <c r="AY109" s="65"/>
    </row>
    <row r="110" spans="2:51" x14ac:dyDescent="0.2">
      <c r="B110" s="32" t="s">
        <v>500</v>
      </c>
      <c r="C110" s="62">
        <v>0</v>
      </c>
      <c r="D110" s="62">
        <v>0</v>
      </c>
      <c r="E110" s="62">
        <v>0</v>
      </c>
      <c r="F110" s="62">
        <v>4.1666666666666664E-2</v>
      </c>
      <c r="G110" s="62">
        <v>0</v>
      </c>
      <c r="H110" s="62">
        <v>0</v>
      </c>
      <c r="I110" s="62">
        <v>2.3809523809523808E-2</v>
      </c>
      <c r="J110" s="134">
        <v>9.3537414965986377E-3</v>
      </c>
      <c r="AS110" s="65"/>
      <c r="AT110" s="65"/>
      <c r="AU110" s="65"/>
      <c r="AV110" s="65"/>
      <c r="AW110" s="65"/>
      <c r="AX110" s="65"/>
      <c r="AY110" s="65"/>
    </row>
    <row r="111" spans="2:51" x14ac:dyDescent="0.2">
      <c r="B111" s="32" t="s">
        <v>508</v>
      </c>
      <c r="C111" s="62"/>
      <c r="D111" s="62"/>
      <c r="E111" s="62"/>
      <c r="F111" s="62" t="s">
        <v>45</v>
      </c>
      <c r="G111" s="62" t="s">
        <v>45</v>
      </c>
      <c r="H111" s="62" t="s">
        <v>45</v>
      </c>
      <c r="I111" s="62">
        <v>0</v>
      </c>
      <c r="J111" s="134"/>
      <c r="AS111" s="65"/>
      <c r="AT111" s="65"/>
      <c r="AU111" s="65"/>
      <c r="AV111" s="65"/>
      <c r="AW111" s="65"/>
      <c r="AX111" s="65"/>
      <c r="AY111" s="65"/>
    </row>
    <row r="112" spans="2:51" x14ac:dyDescent="0.2">
      <c r="B112" s="32" t="s">
        <v>509</v>
      </c>
      <c r="C112" s="62"/>
      <c r="D112" s="62"/>
      <c r="E112" s="62"/>
      <c r="F112" s="62" t="s">
        <v>45</v>
      </c>
      <c r="G112" s="62" t="s">
        <v>45</v>
      </c>
      <c r="H112" s="62" t="s">
        <v>45</v>
      </c>
      <c r="I112" s="62">
        <v>0</v>
      </c>
      <c r="J112" s="134"/>
      <c r="AS112" s="65"/>
      <c r="AT112" s="65"/>
      <c r="AU112" s="65"/>
      <c r="AV112" s="65"/>
      <c r="AW112" s="65"/>
      <c r="AX112" s="65"/>
      <c r="AY112" s="65"/>
    </row>
    <row r="113" spans="2:51" x14ac:dyDescent="0.2">
      <c r="B113" s="132"/>
      <c r="C113" s="157"/>
      <c r="D113" s="157"/>
      <c r="E113" s="157"/>
      <c r="F113" s="157"/>
      <c r="G113" s="157"/>
      <c r="H113" s="157"/>
      <c r="I113" s="157"/>
      <c r="J113" s="157"/>
      <c r="M113" s="25" t="s">
        <v>842</v>
      </c>
      <c r="AS113" s="65"/>
      <c r="AT113" s="65"/>
      <c r="AU113" s="65"/>
      <c r="AV113" s="65"/>
      <c r="AW113" s="65"/>
      <c r="AX113" s="65"/>
      <c r="AY113" s="65"/>
    </row>
    <row r="114" spans="2:51" x14ac:dyDescent="0.2">
      <c r="C114" s="43"/>
      <c r="D114" s="43"/>
      <c r="E114" s="43"/>
      <c r="F114" s="43"/>
      <c r="G114" s="43"/>
      <c r="H114" s="43"/>
      <c r="I114" s="43"/>
      <c r="J114" s="134"/>
      <c r="AS114" s="65"/>
      <c r="AT114" s="65"/>
      <c r="AU114" s="65"/>
      <c r="AV114" s="65"/>
      <c r="AW114" s="65"/>
      <c r="AX114" s="65"/>
      <c r="AY114" s="65"/>
    </row>
    <row r="115" spans="2:51" x14ac:dyDescent="0.2">
      <c r="B115" s="223" t="s">
        <v>511</v>
      </c>
      <c r="C115" s="223"/>
      <c r="D115" s="223"/>
      <c r="E115" s="223"/>
      <c r="F115" s="223"/>
      <c r="G115" s="223"/>
      <c r="H115" s="223"/>
      <c r="I115" s="223"/>
      <c r="J115" s="223"/>
      <c r="AS115" s="65"/>
      <c r="AT115" s="65"/>
      <c r="AU115" s="65"/>
      <c r="AV115" s="65"/>
      <c r="AW115" s="65"/>
      <c r="AX115" s="65"/>
      <c r="AY115" s="65"/>
    </row>
    <row r="116" spans="2:51" ht="25.5" x14ac:dyDescent="0.2">
      <c r="B116" s="36" t="s">
        <v>843</v>
      </c>
      <c r="C116" s="36">
        <v>2016</v>
      </c>
      <c r="D116" s="36">
        <v>2017</v>
      </c>
      <c r="E116" s="36">
        <v>2018</v>
      </c>
      <c r="F116" s="36">
        <v>2019</v>
      </c>
      <c r="G116" s="36">
        <v>2020</v>
      </c>
      <c r="H116" s="36">
        <v>2021</v>
      </c>
      <c r="I116" s="36">
        <v>2022</v>
      </c>
      <c r="J116" s="36" t="s">
        <v>307</v>
      </c>
      <c r="AS116" s="65"/>
      <c r="AT116" s="65"/>
      <c r="AU116" s="65"/>
      <c r="AV116" s="65"/>
      <c r="AW116" s="65"/>
      <c r="AX116" s="65"/>
      <c r="AY116" s="65"/>
    </row>
    <row r="117" spans="2:51" x14ac:dyDescent="0.2">
      <c r="B117" s="32" t="s">
        <v>153</v>
      </c>
      <c r="C117" s="62">
        <v>1.4705882352941176E-2</v>
      </c>
      <c r="D117" s="62">
        <v>6.8965517241379309E-2</v>
      </c>
      <c r="E117" s="62">
        <v>7.1428571428571425E-2</v>
      </c>
      <c r="F117" s="62">
        <v>6.25E-2</v>
      </c>
      <c r="G117" s="62">
        <v>7.8431372549019607E-2</v>
      </c>
      <c r="H117" s="62">
        <v>6.4516129032258063E-2</v>
      </c>
      <c r="I117" s="62">
        <v>0.11904761904761904</v>
      </c>
      <c r="J117" s="134">
        <v>6.8513584521684087E-2</v>
      </c>
      <c r="AS117" s="65"/>
      <c r="AT117" s="65"/>
      <c r="AU117" s="65"/>
      <c r="AV117" s="65"/>
      <c r="AW117" s="65"/>
      <c r="AX117" s="65"/>
      <c r="AY117" s="65"/>
    </row>
    <row r="118" spans="2:51" x14ac:dyDescent="0.2">
      <c r="B118" s="32" t="s">
        <v>308</v>
      </c>
      <c r="C118" s="62">
        <v>0</v>
      </c>
      <c r="D118" s="62">
        <v>0</v>
      </c>
      <c r="E118" s="62">
        <v>0</v>
      </c>
      <c r="F118" s="62">
        <v>6.25E-2</v>
      </c>
      <c r="G118" s="62">
        <v>0.11764705882352941</v>
      </c>
      <c r="H118" s="62">
        <v>6.4516129032258063E-2</v>
      </c>
      <c r="I118" s="62">
        <v>9.5238095238095233E-2</v>
      </c>
      <c r="J118" s="134">
        <v>4.8557326156268954E-2</v>
      </c>
      <c r="AS118" s="65"/>
      <c r="AT118" s="65"/>
      <c r="AU118" s="65"/>
      <c r="AV118" s="65"/>
      <c r="AW118" s="65"/>
      <c r="AX118" s="65"/>
      <c r="AY118" s="65"/>
    </row>
    <row r="119" spans="2:51" x14ac:dyDescent="0.2">
      <c r="B119" s="32" t="s">
        <v>501</v>
      </c>
      <c r="C119" s="62">
        <v>0.11764705882352941</v>
      </c>
      <c r="D119" s="62">
        <v>0.2413793103448276</v>
      </c>
      <c r="E119" s="62">
        <v>0.10714285714285714</v>
      </c>
      <c r="F119" s="62">
        <v>0.1875</v>
      </c>
      <c r="G119" s="62">
        <v>7.8431372549019607E-2</v>
      </c>
      <c r="H119" s="62">
        <v>0.12903225806451613</v>
      </c>
      <c r="I119" s="62">
        <v>9.5238095238095233E-2</v>
      </c>
      <c r="J119" s="134">
        <v>0.13662442173754932</v>
      </c>
      <c r="AS119" s="65"/>
      <c r="AT119" s="65"/>
      <c r="AU119" s="65"/>
      <c r="AV119" s="65"/>
      <c r="AW119" s="65"/>
      <c r="AX119" s="65"/>
      <c r="AY119" s="65"/>
    </row>
    <row r="120" spans="2:51" x14ac:dyDescent="0.2">
      <c r="B120" s="32" t="s">
        <v>506</v>
      </c>
      <c r="C120" s="62">
        <v>0</v>
      </c>
      <c r="D120" s="62">
        <v>0</v>
      </c>
      <c r="E120" s="62">
        <v>5.3571428571428568E-2</v>
      </c>
      <c r="F120" s="62">
        <v>6.25E-2</v>
      </c>
      <c r="G120" s="62">
        <v>3.9215686274509803E-2</v>
      </c>
      <c r="H120" s="62">
        <v>6.4516129032258063E-2</v>
      </c>
      <c r="I120" s="62">
        <v>4.7619047619047616E-2</v>
      </c>
      <c r="J120" s="134">
        <v>3.8203184499606295E-2</v>
      </c>
      <c r="AS120" s="65"/>
      <c r="AT120" s="65"/>
      <c r="AU120" s="65"/>
      <c r="AV120" s="65"/>
      <c r="AW120" s="65"/>
      <c r="AX120" s="65"/>
      <c r="AY120" s="65"/>
    </row>
    <row r="121" spans="2:51" x14ac:dyDescent="0.2">
      <c r="B121" s="32" t="s">
        <v>312</v>
      </c>
      <c r="C121" s="62">
        <v>0</v>
      </c>
      <c r="D121" s="62">
        <v>1.7241379310344827E-2</v>
      </c>
      <c r="E121" s="62">
        <v>3.5714285714285712E-2</v>
      </c>
      <c r="F121" s="62">
        <v>6.25E-2</v>
      </c>
      <c r="G121" s="62">
        <v>1.9607843137254902E-2</v>
      </c>
      <c r="H121" s="62">
        <v>3.2258064516129031E-2</v>
      </c>
      <c r="I121" s="62">
        <v>4.7619047619047616E-2</v>
      </c>
      <c r="J121" s="134">
        <v>3.07058028995803E-2</v>
      </c>
      <c r="AS121" s="65"/>
      <c r="AT121" s="65"/>
      <c r="AU121" s="65"/>
      <c r="AV121" s="65"/>
      <c r="AW121" s="65"/>
      <c r="AX121" s="65"/>
      <c r="AY121" s="65"/>
    </row>
    <row r="122" spans="2:51" x14ac:dyDescent="0.2">
      <c r="B122" s="32" t="s">
        <v>152</v>
      </c>
      <c r="C122" s="62">
        <v>2.9411764705882353E-2</v>
      </c>
      <c r="D122" s="62">
        <v>5.1724137931034482E-2</v>
      </c>
      <c r="E122" s="62">
        <v>1.7857142857142856E-2</v>
      </c>
      <c r="F122" s="62">
        <v>4.1666666666666664E-2</v>
      </c>
      <c r="G122" s="62">
        <v>7.8431372549019607E-2</v>
      </c>
      <c r="H122" s="62">
        <v>3.2258064516129031E-2</v>
      </c>
      <c r="I122" s="62">
        <v>4.7619047619047616E-2</v>
      </c>
      <c r="J122" s="134">
        <v>4.2709742406417513E-2</v>
      </c>
      <c r="AS122" s="65"/>
      <c r="AT122" s="65"/>
      <c r="AU122" s="65"/>
      <c r="AV122" s="65"/>
      <c r="AW122" s="65"/>
      <c r="AX122" s="65"/>
      <c r="AY122" s="65"/>
    </row>
    <row r="123" spans="2:51" x14ac:dyDescent="0.2">
      <c r="B123" s="32" t="s">
        <v>310</v>
      </c>
      <c r="C123" s="62">
        <v>0</v>
      </c>
      <c r="D123" s="62">
        <v>1.7241379310344827E-2</v>
      </c>
      <c r="E123" s="62">
        <v>3.5714285714285712E-2</v>
      </c>
      <c r="F123" s="62">
        <v>6.25E-2</v>
      </c>
      <c r="G123" s="62">
        <v>1.9607843137254902E-2</v>
      </c>
      <c r="H123" s="62">
        <v>6.4516129032258063E-2</v>
      </c>
      <c r="I123" s="62">
        <v>4.7619047619047616E-2</v>
      </c>
      <c r="J123" s="134">
        <v>3.5314097830455873E-2</v>
      </c>
      <c r="AS123" s="65"/>
      <c r="AT123" s="65"/>
      <c r="AU123" s="65"/>
      <c r="AV123" s="65"/>
      <c r="AW123" s="65"/>
      <c r="AX123" s="65"/>
      <c r="AY123" s="65"/>
    </row>
    <row r="124" spans="2:51" x14ac:dyDescent="0.2">
      <c r="B124" s="32" t="s">
        <v>504</v>
      </c>
      <c r="C124" s="62">
        <v>1.4705882352941176E-2</v>
      </c>
      <c r="D124" s="62">
        <v>1.7241379310344827E-2</v>
      </c>
      <c r="E124" s="62">
        <v>0</v>
      </c>
      <c r="F124" s="62">
        <v>4.1666666666666664E-2</v>
      </c>
      <c r="G124" s="62">
        <v>1.9607843137254902E-2</v>
      </c>
      <c r="H124" s="62">
        <v>3.2258064516129031E-2</v>
      </c>
      <c r="I124" s="62">
        <v>4.7619047619047616E-2</v>
      </c>
      <c r="J124" s="134">
        <v>2.4728411943197748E-2</v>
      </c>
      <c r="AS124" s="65"/>
      <c r="AT124" s="65"/>
      <c r="AU124" s="65"/>
      <c r="AV124" s="65"/>
      <c r="AW124" s="65"/>
      <c r="AX124" s="65"/>
      <c r="AY124" s="65"/>
    </row>
    <row r="125" spans="2:51" x14ac:dyDescent="0.2">
      <c r="B125" s="32" t="s">
        <v>505</v>
      </c>
      <c r="C125" s="62">
        <v>0</v>
      </c>
      <c r="D125" s="62">
        <v>0</v>
      </c>
      <c r="E125" s="62">
        <v>0</v>
      </c>
      <c r="F125" s="62">
        <v>2.0833333333333332E-2</v>
      </c>
      <c r="G125" s="62">
        <v>0</v>
      </c>
      <c r="H125" s="62">
        <v>3.2258064516129031E-2</v>
      </c>
      <c r="I125" s="62">
        <v>2.3809523809523808E-2</v>
      </c>
      <c r="J125" s="134">
        <v>1.0985845951283739E-2</v>
      </c>
      <c r="AS125" s="65"/>
      <c r="AT125" s="65"/>
      <c r="AU125" s="65"/>
      <c r="AV125" s="65"/>
      <c r="AW125" s="65"/>
      <c r="AX125" s="65"/>
      <c r="AY125" s="65"/>
    </row>
    <row r="126" spans="2:51" x14ac:dyDescent="0.2">
      <c r="B126" s="32" t="s">
        <v>315</v>
      </c>
      <c r="C126" s="62">
        <v>0</v>
      </c>
      <c r="D126" s="62">
        <v>3.4482758620689655E-2</v>
      </c>
      <c r="E126" s="62">
        <v>0</v>
      </c>
      <c r="F126" s="62">
        <v>4.1666666666666664E-2</v>
      </c>
      <c r="G126" s="62">
        <v>0</v>
      </c>
      <c r="H126" s="62">
        <v>0</v>
      </c>
      <c r="I126" s="62">
        <v>2.3809523809523808E-2</v>
      </c>
      <c r="J126" s="134">
        <v>1.4279849870982877E-2</v>
      </c>
      <c r="AS126" s="65"/>
      <c r="AT126" s="65"/>
      <c r="AU126" s="65"/>
      <c r="AV126" s="65"/>
      <c r="AW126" s="65"/>
      <c r="AX126" s="65"/>
      <c r="AY126" s="65"/>
    </row>
    <row r="127" spans="2:51" x14ac:dyDescent="0.2">
      <c r="B127" s="32" t="s">
        <v>503</v>
      </c>
      <c r="C127" s="62">
        <v>1.4705882352941176E-2</v>
      </c>
      <c r="D127" s="62">
        <v>1.7241379310344827E-2</v>
      </c>
      <c r="E127" s="62">
        <v>1.7857142857142856E-2</v>
      </c>
      <c r="F127" s="62">
        <v>0</v>
      </c>
      <c r="G127" s="62">
        <v>0</v>
      </c>
      <c r="H127" s="62">
        <v>0</v>
      </c>
      <c r="I127" s="62">
        <v>0</v>
      </c>
      <c r="J127" s="134">
        <v>7.1149149314898366E-3</v>
      </c>
      <c r="AS127" s="65"/>
      <c r="AT127" s="65"/>
      <c r="AU127" s="65"/>
      <c r="AV127" s="65"/>
      <c r="AW127" s="65"/>
      <c r="AX127" s="65"/>
      <c r="AY127" s="65"/>
    </row>
    <row r="128" spans="2:51" x14ac:dyDescent="0.2">
      <c r="B128" s="32" t="s">
        <v>502</v>
      </c>
      <c r="C128" s="62"/>
      <c r="D128" s="62"/>
      <c r="E128" s="62"/>
      <c r="F128" s="62" t="s">
        <v>45</v>
      </c>
      <c r="G128" s="62" t="s">
        <v>45</v>
      </c>
      <c r="H128" s="62" t="s">
        <v>45</v>
      </c>
      <c r="I128" s="62">
        <v>0</v>
      </c>
      <c r="J128" s="134"/>
      <c r="AS128" s="65"/>
      <c r="AT128" s="65"/>
      <c r="AU128" s="65"/>
      <c r="AV128" s="65"/>
      <c r="AW128" s="65"/>
      <c r="AX128" s="65"/>
      <c r="AY128" s="65"/>
    </row>
    <row r="129" spans="2:51" x14ac:dyDescent="0.2">
      <c r="B129" s="32" t="s">
        <v>311</v>
      </c>
      <c r="C129" s="62">
        <v>1.4705882352941176E-2</v>
      </c>
      <c r="D129" s="62">
        <v>5.1724137931034482E-2</v>
      </c>
      <c r="E129" s="62">
        <v>1.7857142857142856E-2</v>
      </c>
      <c r="F129" s="62">
        <v>6.25E-2</v>
      </c>
      <c r="G129" s="62">
        <v>0</v>
      </c>
      <c r="H129" s="62">
        <v>6.4516129032258063E-2</v>
      </c>
      <c r="I129" s="62">
        <v>0</v>
      </c>
      <c r="J129" s="134">
        <v>3.0186184596196652E-2</v>
      </c>
      <c r="AS129" s="65"/>
      <c r="AT129" s="65"/>
      <c r="AU129" s="65"/>
      <c r="AV129" s="65"/>
      <c r="AW129" s="65"/>
      <c r="AX129" s="65"/>
      <c r="AY129" s="65"/>
    </row>
    <row r="130" spans="2:51" x14ac:dyDescent="0.2">
      <c r="B130" s="32" t="s">
        <v>313</v>
      </c>
      <c r="C130" s="62">
        <v>0</v>
      </c>
      <c r="D130" s="62">
        <v>5.1724137931034482E-2</v>
      </c>
      <c r="E130" s="62">
        <v>3.5714285714285712E-2</v>
      </c>
      <c r="F130" s="62">
        <v>4.1666666666666664E-2</v>
      </c>
      <c r="G130" s="62">
        <v>0</v>
      </c>
      <c r="H130" s="62">
        <v>3.2258064516129031E-2</v>
      </c>
      <c r="I130" s="62">
        <v>0</v>
      </c>
      <c r="J130" s="134">
        <v>2.3051879261159414E-2</v>
      </c>
      <c r="AS130" s="65"/>
      <c r="AT130" s="65"/>
      <c r="AU130" s="65"/>
      <c r="AV130" s="65"/>
      <c r="AW130" s="65"/>
      <c r="AX130" s="65"/>
      <c r="AY130" s="65"/>
    </row>
    <row r="131" spans="2:51" x14ac:dyDescent="0.2">
      <c r="B131" s="32" t="s">
        <v>508</v>
      </c>
      <c r="C131" s="62"/>
      <c r="D131" s="62"/>
      <c r="E131" s="62"/>
      <c r="F131" s="62" t="s">
        <v>45</v>
      </c>
      <c r="G131" s="62" t="s">
        <v>45</v>
      </c>
      <c r="H131" s="62" t="s">
        <v>45</v>
      </c>
      <c r="I131" s="62">
        <v>0</v>
      </c>
      <c r="J131" s="134"/>
      <c r="AS131" s="65"/>
      <c r="AT131" s="65"/>
      <c r="AU131" s="65"/>
      <c r="AV131" s="65"/>
      <c r="AW131" s="65"/>
      <c r="AX131" s="65"/>
      <c r="AY131" s="65"/>
    </row>
    <row r="132" spans="2:51" x14ac:dyDescent="0.2">
      <c r="B132" s="32" t="s">
        <v>509</v>
      </c>
      <c r="C132" s="62"/>
      <c r="D132" s="62"/>
      <c r="E132" s="62"/>
      <c r="F132" s="62" t="s">
        <v>45</v>
      </c>
      <c r="G132" s="62" t="s">
        <v>45</v>
      </c>
      <c r="H132" s="62" t="s">
        <v>45</v>
      </c>
      <c r="I132" s="62">
        <v>0</v>
      </c>
      <c r="J132" s="134"/>
      <c r="AS132" s="65"/>
      <c r="AT132" s="65"/>
      <c r="AU132" s="65"/>
      <c r="AV132" s="65"/>
      <c r="AW132" s="65"/>
      <c r="AX132" s="65"/>
      <c r="AY132" s="65"/>
    </row>
    <row r="133" spans="2:51" x14ac:dyDescent="0.2">
      <c r="B133" s="32" t="s">
        <v>507</v>
      </c>
      <c r="C133" s="62">
        <v>0</v>
      </c>
      <c r="D133" s="62">
        <v>0</v>
      </c>
      <c r="E133" s="62">
        <v>0</v>
      </c>
      <c r="F133" s="62">
        <v>2.0833333333333332E-2</v>
      </c>
      <c r="G133" s="62">
        <v>0</v>
      </c>
      <c r="H133" s="62">
        <v>0</v>
      </c>
      <c r="I133" s="62">
        <v>0</v>
      </c>
      <c r="J133" s="134">
        <v>2.976190476190476E-3</v>
      </c>
      <c r="AS133" s="65"/>
      <c r="AT133" s="65"/>
      <c r="AU133" s="65"/>
      <c r="AV133" s="65"/>
      <c r="AW133" s="65"/>
      <c r="AX133" s="65"/>
      <c r="AY133" s="65"/>
    </row>
    <row r="134" spans="2:51" x14ac:dyDescent="0.2">
      <c r="B134" s="32" t="s">
        <v>500</v>
      </c>
      <c r="C134" s="62">
        <v>0</v>
      </c>
      <c r="D134" s="62">
        <v>0</v>
      </c>
      <c r="E134" s="62">
        <v>0</v>
      </c>
      <c r="F134" s="62">
        <v>6.25E-2</v>
      </c>
      <c r="G134" s="62">
        <v>0</v>
      </c>
      <c r="H134" s="62">
        <v>0</v>
      </c>
      <c r="I134" s="62">
        <v>0</v>
      </c>
      <c r="J134" s="134">
        <v>8.9285714285714281E-3</v>
      </c>
      <c r="AS134" s="65"/>
      <c r="AT134" s="65"/>
      <c r="AU134" s="65"/>
      <c r="AV134" s="65"/>
      <c r="AW134" s="65"/>
      <c r="AX134" s="65"/>
      <c r="AY134" s="65"/>
    </row>
    <row r="135" spans="2:51" x14ac:dyDescent="0.2">
      <c r="B135" s="132"/>
      <c r="C135" s="157"/>
      <c r="D135" s="157"/>
      <c r="E135" s="157"/>
      <c r="F135" s="157"/>
      <c r="G135" s="157"/>
      <c r="H135" s="157"/>
      <c r="I135" s="157"/>
      <c r="J135" s="157"/>
      <c r="M135" s="25" t="s">
        <v>842</v>
      </c>
      <c r="AS135" s="65"/>
      <c r="AT135" s="65"/>
      <c r="AU135" s="65"/>
      <c r="AV135" s="65"/>
      <c r="AW135" s="65"/>
      <c r="AX135" s="65"/>
      <c r="AY135" s="65"/>
    </row>
    <row r="136" spans="2:51" x14ac:dyDescent="0.2">
      <c r="C136" s="43"/>
      <c r="D136" s="43"/>
      <c r="E136" s="43"/>
      <c r="F136" s="43"/>
      <c r="G136" s="43"/>
      <c r="H136" s="43"/>
      <c r="I136" s="43"/>
      <c r="J136" s="134"/>
      <c r="AS136" s="65"/>
      <c r="AT136" s="65"/>
      <c r="AU136" s="65"/>
      <c r="AV136" s="65"/>
      <c r="AW136" s="65"/>
      <c r="AX136" s="65"/>
      <c r="AY136" s="65"/>
    </row>
    <row r="137" spans="2:51" x14ac:dyDescent="0.2">
      <c r="B137" s="223" t="s">
        <v>180</v>
      </c>
      <c r="C137" s="223"/>
      <c r="D137" s="223"/>
      <c r="E137" s="223"/>
      <c r="F137" s="223"/>
      <c r="G137" s="223"/>
      <c r="H137" s="223"/>
      <c r="I137" s="223"/>
      <c r="J137" s="223"/>
      <c r="AS137" s="65"/>
      <c r="AT137" s="65"/>
      <c r="AU137" s="65"/>
      <c r="AV137" s="65"/>
      <c r="AW137" s="65"/>
      <c r="AX137" s="65"/>
      <c r="AY137" s="65"/>
    </row>
    <row r="138" spans="2:51" ht="25.5" x14ac:dyDescent="0.2">
      <c r="B138" s="36" t="s">
        <v>843</v>
      </c>
      <c r="C138" s="36">
        <v>2016</v>
      </c>
      <c r="D138" s="36">
        <v>2017</v>
      </c>
      <c r="E138" s="36">
        <v>2018</v>
      </c>
      <c r="F138" s="36">
        <v>2019</v>
      </c>
      <c r="G138" s="36">
        <v>2020</v>
      </c>
      <c r="H138" s="36">
        <v>2021</v>
      </c>
      <c r="I138" s="36">
        <v>2022</v>
      </c>
      <c r="J138" s="36" t="s">
        <v>307</v>
      </c>
      <c r="AS138" s="65"/>
      <c r="AT138" s="65"/>
      <c r="AU138" s="65"/>
      <c r="AV138" s="65"/>
      <c r="AW138" s="65"/>
      <c r="AX138" s="65"/>
      <c r="AY138" s="65"/>
    </row>
    <row r="139" spans="2:51" x14ac:dyDescent="0.2">
      <c r="B139" s="32" t="s">
        <v>153</v>
      </c>
      <c r="C139" s="62">
        <v>2.9411764705882353E-2</v>
      </c>
      <c r="D139" s="62">
        <v>5.1724137931034482E-2</v>
      </c>
      <c r="E139" s="62">
        <v>3.5714285714285712E-2</v>
      </c>
      <c r="F139" s="62">
        <v>6.25E-2</v>
      </c>
      <c r="G139" s="62">
        <v>7.8431372549019607E-2</v>
      </c>
      <c r="H139" s="62">
        <v>0.12903225806451613</v>
      </c>
      <c r="I139" s="62">
        <v>0.14285714285714285</v>
      </c>
      <c r="J139" s="134">
        <v>7.5667280260268727E-2</v>
      </c>
      <c r="AS139" s="65"/>
      <c r="AT139" s="65"/>
      <c r="AU139" s="65"/>
      <c r="AV139" s="65"/>
      <c r="AW139" s="65"/>
      <c r="AX139" s="65"/>
      <c r="AY139" s="65"/>
    </row>
    <row r="140" spans="2:51" x14ac:dyDescent="0.2">
      <c r="B140" s="32" t="s">
        <v>311</v>
      </c>
      <c r="C140" s="62">
        <v>4.4117647058823532E-2</v>
      </c>
      <c r="D140" s="62">
        <v>5.1724137931034482E-2</v>
      </c>
      <c r="E140" s="62">
        <v>0</v>
      </c>
      <c r="F140" s="62">
        <v>6.25E-2</v>
      </c>
      <c r="G140" s="62">
        <v>0</v>
      </c>
      <c r="H140" s="62">
        <v>3.2258064516129031E-2</v>
      </c>
      <c r="I140" s="62">
        <v>7.1428571428571425E-2</v>
      </c>
      <c r="J140" s="134">
        <v>3.7432631562079779E-2</v>
      </c>
      <c r="AS140" s="65"/>
      <c r="AT140" s="65"/>
      <c r="AU140" s="65"/>
      <c r="AV140" s="65"/>
      <c r="AW140" s="65"/>
      <c r="AX140" s="65"/>
      <c r="AY140" s="65"/>
    </row>
    <row r="141" spans="2:51" x14ac:dyDescent="0.2">
      <c r="B141" s="32" t="s">
        <v>313</v>
      </c>
      <c r="C141" s="62">
        <v>1.4705882352941176E-2</v>
      </c>
      <c r="D141" s="62">
        <v>6.8965517241379309E-2</v>
      </c>
      <c r="E141" s="62">
        <v>5.3571428571428568E-2</v>
      </c>
      <c r="F141" s="62">
        <v>8.3333333333333329E-2</v>
      </c>
      <c r="G141" s="62">
        <v>0</v>
      </c>
      <c r="H141" s="62">
        <v>6.4516129032258063E-2</v>
      </c>
      <c r="I141" s="62">
        <v>7.1428571428571425E-2</v>
      </c>
      <c r="J141" s="134">
        <v>5.0931551708558835E-2</v>
      </c>
      <c r="AS141" s="65"/>
      <c r="AT141" s="65"/>
      <c r="AU141" s="65"/>
      <c r="AV141" s="65"/>
      <c r="AW141" s="65"/>
      <c r="AX141" s="65"/>
      <c r="AY141" s="65"/>
    </row>
    <row r="142" spans="2:51" x14ac:dyDescent="0.2">
      <c r="B142" s="32" t="s">
        <v>308</v>
      </c>
      <c r="C142" s="62">
        <v>1.4705882352941176E-2</v>
      </c>
      <c r="D142" s="62">
        <v>0</v>
      </c>
      <c r="E142" s="62">
        <v>0</v>
      </c>
      <c r="F142" s="62">
        <v>8.3333333333333329E-2</v>
      </c>
      <c r="G142" s="62">
        <v>7.8431372549019607E-2</v>
      </c>
      <c r="H142" s="62">
        <v>0.12903225806451613</v>
      </c>
      <c r="I142" s="62">
        <v>7.1428571428571425E-2</v>
      </c>
      <c r="J142" s="134">
        <v>5.3847345389768812E-2</v>
      </c>
      <c r="AS142" s="65"/>
      <c r="AT142" s="65"/>
      <c r="AU142" s="65"/>
      <c r="AV142" s="65"/>
      <c r="AW142" s="65"/>
      <c r="AX142" s="65"/>
      <c r="AY142" s="65"/>
    </row>
    <row r="143" spans="2:51" x14ac:dyDescent="0.2">
      <c r="B143" s="32" t="s">
        <v>310</v>
      </c>
      <c r="C143" s="62">
        <v>0</v>
      </c>
      <c r="D143" s="62">
        <v>1.7241379310344827E-2</v>
      </c>
      <c r="E143" s="62">
        <v>1.7857142857142856E-2</v>
      </c>
      <c r="F143" s="62">
        <v>4.1666666666666664E-2</v>
      </c>
      <c r="G143" s="62">
        <v>3.9215686274509803E-2</v>
      </c>
      <c r="H143" s="62">
        <v>6.4516129032258063E-2</v>
      </c>
      <c r="I143" s="62">
        <v>7.1428571428571425E-2</v>
      </c>
      <c r="J143" s="134">
        <v>3.5989367938499092E-2</v>
      </c>
      <c r="AS143" s="65"/>
      <c r="AT143" s="65"/>
      <c r="AU143" s="65"/>
      <c r="AV143" s="65"/>
      <c r="AW143" s="65"/>
      <c r="AX143" s="65"/>
      <c r="AY143" s="65"/>
    </row>
    <row r="144" spans="2:51" x14ac:dyDescent="0.2">
      <c r="B144" s="32" t="s">
        <v>501</v>
      </c>
      <c r="C144" s="62">
        <v>5.8823529411764705E-2</v>
      </c>
      <c r="D144" s="62">
        <v>8.6206896551724144E-2</v>
      </c>
      <c r="E144" s="62">
        <v>3.5714285714285712E-2</v>
      </c>
      <c r="F144" s="62">
        <v>0.125</v>
      </c>
      <c r="G144" s="62">
        <v>3.9215686274509803E-2</v>
      </c>
      <c r="H144" s="62">
        <v>0.12903225806451613</v>
      </c>
      <c r="I144" s="62">
        <v>7.1428571428571425E-2</v>
      </c>
      <c r="J144" s="134">
        <v>7.7917318206481706E-2</v>
      </c>
      <c r="AS144" s="65"/>
      <c r="AT144" s="65"/>
      <c r="AU144" s="65"/>
      <c r="AV144" s="65"/>
      <c r="AW144" s="65"/>
      <c r="AX144" s="65"/>
      <c r="AY144" s="65"/>
    </row>
    <row r="145" spans="2:51" x14ac:dyDescent="0.2">
      <c r="B145" s="32" t="s">
        <v>312</v>
      </c>
      <c r="C145" s="62">
        <v>2.9411764705882353E-2</v>
      </c>
      <c r="D145" s="62">
        <v>3.4482758620689655E-2</v>
      </c>
      <c r="E145" s="62">
        <v>1.7857142857142856E-2</v>
      </c>
      <c r="F145" s="62">
        <v>4.1666666666666664E-2</v>
      </c>
      <c r="G145" s="62">
        <v>7.8431372549019607E-2</v>
      </c>
      <c r="H145" s="62">
        <v>9.6774193548387094E-2</v>
      </c>
      <c r="I145" s="62">
        <v>4.7619047619047616E-2</v>
      </c>
      <c r="J145" s="134">
        <v>4.9463278080976544E-2</v>
      </c>
      <c r="AS145" s="65"/>
      <c r="AT145" s="65"/>
      <c r="AU145" s="65"/>
      <c r="AV145" s="65"/>
      <c r="AW145" s="65"/>
      <c r="AX145" s="65"/>
      <c r="AY145" s="65"/>
    </row>
    <row r="146" spans="2:51" x14ac:dyDescent="0.2">
      <c r="B146" s="32" t="s">
        <v>152</v>
      </c>
      <c r="C146" s="62">
        <v>2.9411764705882353E-2</v>
      </c>
      <c r="D146" s="62">
        <v>5.1724137931034482E-2</v>
      </c>
      <c r="E146" s="62">
        <v>3.5714285714285712E-2</v>
      </c>
      <c r="F146" s="62">
        <v>0.10416666666666667</v>
      </c>
      <c r="G146" s="62">
        <v>3.9215686274509803E-2</v>
      </c>
      <c r="H146" s="62">
        <v>6.4516129032258063E-2</v>
      </c>
      <c r="I146" s="62">
        <v>4.7619047619047616E-2</v>
      </c>
      <c r="J146" s="134">
        <v>5.3195388277669245E-2</v>
      </c>
      <c r="AS146" s="65"/>
      <c r="AT146" s="65"/>
      <c r="AU146" s="65"/>
      <c r="AV146" s="65"/>
      <c r="AW146" s="65"/>
      <c r="AX146" s="65"/>
      <c r="AY146" s="65"/>
    </row>
    <row r="147" spans="2:51" x14ac:dyDescent="0.2">
      <c r="B147" s="32" t="s">
        <v>315</v>
      </c>
      <c r="C147" s="62">
        <v>1.4705882352941176E-2</v>
      </c>
      <c r="D147" s="62">
        <v>3.4482758620689655E-2</v>
      </c>
      <c r="E147" s="62">
        <v>0</v>
      </c>
      <c r="F147" s="62">
        <v>4.1666666666666664E-2</v>
      </c>
      <c r="G147" s="62">
        <v>0</v>
      </c>
      <c r="H147" s="62">
        <v>3.2258064516129031E-2</v>
      </c>
      <c r="I147" s="62">
        <v>4.7619047619047616E-2</v>
      </c>
      <c r="J147" s="134">
        <v>2.4390345682210594E-2</v>
      </c>
      <c r="AS147" s="65"/>
      <c r="AT147" s="65"/>
      <c r="AU147" s="65"/>
      <c r="AV147" s="65"/>
      <c r="AW147" s="65"/>
      <c r="AX147" s="65"/>
      <c r="AY147" s="65"/>
    </row>
    <row r="148" spans="2:51" x14ac:dyDescent="0.2">
      <c r="B148" s="32" t="s">
        <v>504</v>
      </c>
      <c r="C148" s="62">
        <v>1.4705882352941176E-2</v>
      </c>
      <c r="D148" s="62">
        <v>0</v>
      </c>
      <c r="E148" s="62">
        <v>0</v>
      </c>
      <c r="F148" s="62">
        <v>4.1666666666666664E-2</v>
      </c>
      <c r="G148" s="62">
        <v>1.9607843137254902E-2</v>
      </c>
      <c r="H148" s="62">
        <v>9.6774193548387094E-2</v>
      </c>
      <c r="I148" s="62">
        <v>4.7619047619047616E-2</v>
      </c>
      <c r="J148" s="134">
        <v>3.1481947617756779E-2</v>
      </c>
      <c r="AS148" s="65"/>
      <c r="AT148" s="65"/>
      <c r="AU148" s="65"/>
      <c r="AV148" s="65"/>
      <c r="AW148" s="65"/>
      <c r="AX148" s="65"/>
      <c r="AY148" s="65"/>
    </row>
    <row r="149" spans="2:51" x14ac:dyDescent="0.2">
      <c r="B149" s="32" t="s">
        <v>505</v>
      </c>
      <c r="C149" s="62">
        <v>0</v>
      </c>
      <c r="D149" s="62">
        <v>0</v>
      </c>
      <c r="E149" s="62">
        <v>0</v>
      </c>
      <c r="F149" s="62">
        <v>2.0833333333333332E-2</v>
      </c>
      <c r="G149" s="62">
        <v>0</v>
      </c>
      <c r="H149" s="62">
        <v>0</v>
      </c>
      <c r="I149" s="62">
        <v>2.3809523809523808E-2</v>
      </c>
      <c r="J149" s="134">
        <v>6.3775510204081625E-3</v>
      </c>
      <c r="AS149" s="65"/>
      <c r="AT149" s="65"/>
      <c r="AU149" s="65"/>
      <c r="AV149" s="65"/>
      <c r="AW149" s="65"/>
      <c r="AX149" s="65"/>
      <c r="AY149" s="65"/>
    </row>
    <row r="150" spans="2:51" x14ac:dyDescent="0.2">
      <c r="B150" s="32" t="s">
        <v>503</v>
      </c>
      <c r="C150" s="62">
        <v>0</v>
      </c>
      <c r="D150" s="62">
        <v>3.4482758620689655E-2</v>
      </c>
      <c r="E150" s="62">
        <v>1.7857142857142856E-2</v>
      </c>
      <c r="F150" s="62">
        <v>0</v>
      </c>
      <c r="G150" s="62">
        <v>1.9607843137254902E-2</v>
      </c>
      <c r="H150" s="62">
        <v>3.2258064516129031E-2</v>
      </c>
      <c r="I150" s="62">
        <v>2.3809523809523808E-2</v>
      </c>
      <c r="J150" s="134">
        <v>1.8287904705820035E-2</v>
      </c>
      <c r="AS150" s="65"/>
      <c r="AT150" s="65"/>
      <c r="AU150" s="65"/>
      <c r="AV150" s="65"/>
      <c r="AW150" s="65"/>
      <c r="AX150" s="65"/>
      <c r="AY150" s="65"/>
    </row>
    <row r="151" spans="2:51" x14ac:dyDescent="0.2">
      <c r="B151" s="32" t="s">
        <v>506</v>
      </c>
      <c r="C151" s="62">
        <v>0</v>
      </c>
      <c r="D151" s="62">
        <v>0</v>
      </c>
      <c r="E151" s="62">
        <v>0</v>
      </c>
      <c r="F151" s="62">
        <v>4.1666666666666664E-2</v>
      </c>
      <c r="G151" s="62">
        <v>1.9607843137254902E-2</v>
      </c>
      <c r="H151" s="62">
        <v>9.6774193548387094E-2</v>
      </c>
      <c r="I151" s="62">
        <v>2.3809523809523808E-2</v>
      </c>
      <c r="J151" s="134">
        <v>2.5979746737404639E-2</v>
      </c>
      <c r="AS151" s="65"/>
      <c r="AT151" s="65"/>
      <c r="AU151" s="65"/>
      <c r="AV151" s="65"/>
      <c r="AW151" s="65"/>
      <c r="AX151" s="65"/>
      <c r="AY151" s="65"/>
    </row>
    <row r="152" spans="2:51" x14ac:dyDescent="0.2">
      <c r="B152" s="32" t="s">
        <v>502</v>
      </c>
      <c r="C152" s="62"/>
      <c r="D152" s="62"/>
      <c r="E152" s="62"/>
      <c r="F152" s="62" t="s">
        <v>45</v>
      </c>
      <c r="G152" s="62" t="s">
        <v>45</v>
      </c>
      <c r="H152" s="62" t="s">
        <v>45</v>
      </c>
      <c r="I152" s="62">
        <v>0</v>
      </c>
      <c r="J152" s="134"/>
      <c r="AS152" s="65"/>
      <c r="AT152" s="65"/>
      <c r="AU152" s="65"/>
      <c r="AV152" s="65"/>
      <c r="AW152" s="65"/>
      <c r="AX152" s="65"/>
      <c r="AY152" s="65"/>
    </row>
    <row r="153" spans="2:51" x14ac:dyDescent="0.2">
      <c r="B153" s="32" t="s">
        <v>508</v>
      </c>
      <c r="C153" s="62"/>
      <c r="D153" s="62"/>
      <c r="E153" s="62"/>
      <c r="F153" s="62" t="s">
        <v>45</v>
      </c>
      <c r="G153" s="62" t="s">
        <v>45</v>
      </c>
      <c r="H153" s="62" t="s">
        <v>45</v>
      </c>
      <c r="I153" s="62">
        <v>0</v>
      </c>
      <c r="J153" s="134"/>
      <c r="AS153" s="65"/>
      <c r="AT153" s="65"/>
      <c r="AU153" s="65"/>
      <c r="AV153" s="65"/>
      <c r="AW153" s="65"/>
      <c r="AX153" s="65"/>
      <c r="AY153" s="65"/>
    </row>
    <row r="154" spans="2:51" x14ac:dyDescent="0.2">
      <c r="B154" s="32" t="s">
        <v>509</v>
      </c>
      <c r="C154" s="62"/>
      <c r="D154" s="62"/>
      <c r="E154" s="62"/>
      <c r="F154" s="62" t="s">
        <v>45</v>
      </c>
      <c r="G154" s="62" t="s">
        <v>45</v>
      </c>
      <c r="H154" s="62" t="s">
        <v>45</v>
      </c>
      <c r="I154" s="62">
        <v>0</v>
      </c>
      <c r="J154" s="134"/>
      <c r="AS154" s="65"/>
      <c r="AT154" s="65"/>
      <c r="AU154" s="65"/>
      <c r="AV154" s="65"/>
      <c r="AW154" s="65"/>
      <c r="AX154" s="65"/>
      <c r="AY154" s="65"/>
    </row>
    <row r="155" spans="2:51" x14ac:dyDescent="0.2">
      <c r="B155" s="32" t="s">
        <v>507</v>
      </c>
      <c r="C155" s="62">
        <v>0</v>
      </c>
      <c r="D155" s="62">
        <v>0</v>
      </c>
      <c r="E155" s="62">
        <v>0</v>
      </c>
      <c r="F155" s="62">
        <v>2.0833333333333332E-2</v>
      </c>
      <c r="G155" s="62">
        <v>0</v>
      </c>
      <c r="H155" s="62">
        <v>3.2258064516129031E-2</v>
      </c>
      <c r="I155" s="62">
        <v>0</v>
      </c>
      <c r="J155" s="134">
        <v>7.5844854070660512E-3</v>
      </c>
      <c r="AS155" s="65"/>
      <c r="AT155" s="65"/>
      <c r="AU155" s="65"/>
      <c r="AV155" s="65"/>
      <c r="AW155" s="65"/>
      <c r="AX155" s="65"/>
      <c r="AY155" s="65"/>
    </row>
    <row r="156" spans="2:51" x14ac:dyDescent="0.2">
      <c r="B156" s="32" t="s">
        <v>500</v>
      </c>
      <c r="C156" s="62">
        <v>0</v>
      </c>
      <c r="D156" s="62">
        <v>0</v>
      </c>
      <c r="E156" s="62">
        <v>0</v>
      </c>
      <c r="F156" s="62">
        <v>4.1666666666666664E-2</v>
      </c>
      <c r="G156" s="62">
        <v>1.9607843137254902E-2</v>
      </c>
      <c r="H156" s="62">
        <v>3.2258064516129031E-2</v>
      </c>
      <c r="I156" s="62">
        <v>0</v>
      </c>
      <c r="J156" s="134">
        <v>1.3361796331435801E-2</v>
      </c>
      <c r="AS156" s="65"/>
      <c r="AT156" s="65"/>
      <c r="AU156" s="65"/>
      <c r="AV156" s="65"/>
      <c r="AW156" s="65"/>
      <c r="AX156" s="65"/>
      <c r="AY156" s="65"/>
    </row>
    <row r="157" spans="2:51" x14ac:dyDescent="0.2">
      <c r="B157" s="132"/>
      <c r="C157" s="157"/>
      <c r="D157" s="157"/>
      <c r="E157" s="157"/>
      <c r="F157" s="157"/>
      <c r="G157" s="157"/>
      <c r="H157" s="157"/>
      <c r="I157" s="157"/>
      <c r="J157" s="157"/>
      <c r="AS157" s="65"/>
      <c r="AT157" s="65"/>
      <c r="AU157" s="65"/>
      <c r="AV157" s="65"/>
      <c r="AW157" s="65"/>
      <c r="AX157" s="65"/>
      <c r="AY157" s="65"/>
    </row>
    <row r="158" spans="2:51" x14ac:dyDescent="0.2">
      <c r="C158" s="43"/>
      <c r="D158" s="43"/>
      <c r="E158" s="43"/>
      <c r="F158" s="43"/>
      <c r="G158" s="43"/>
      <c r="H158" s="43"/>
      <c r="I158" s="43"/>
      <c r="J158" s="134"/>
      <c r="M158" s="25" t="s">
        <v>842</v>
      </c>
      <c r="AS158" s="65"/>
      <c r="AT158" s="65"/>
      <c r="AU158" s="65"/>
      <c r="AV158" s="65"/>
      <c r="AW158" s="65"/>
      <c r="AX158" s="65"/>
      <c r="AY158" s="65"/>
    </row>
    <row r="159" spans="2:51" x14ac:dyDescent="0.2">
      <c r="B159" s="223" t="s">
        <v>60</v>
      </c>
      <c r="C159" s="223"/>
      <c r="D159" s="223"/>
      <c r="E159" s="223"/>
      <c r="F159" s="223"/>
      <c r="G159" s="223"/>
      <c r="H159" s="223"/>
      <c r="I159" s="223"/>
      <c r="J159" s="223"/>
    </row>
    <row r="160" spans="2:51" ht="25.5" x14ac:dyDescent="0.2">
      <c r="B160" s="36" t="s">
        <v>843</v>
      </c>
      <c r="C160" s="36">
        <v>2016</v>
      </c>
      <c r="D160" s="36">
        <v>2017</v>
      </c>
      <c r="E160" s="36">
        <v>2018</v>
      </c>
      <c r="F160" s="36">
        <v>2019</v>
      </c>
      <c r="G160" s="36">
        <v>2020</v>
      </c>
      <c r="H160" s="36">
        <v>2021</v>
      </c>
      <c r="I160" s="36">
        <v>2022</v>
      </c>
      <c r="J160" s="36" t="s">
        <v>307</v>
      </c>
    </row>
    <row r="161" spans="2:10" x14ac:dyDescent="0.2">
      <c r="B161" s="32" t="s">
        <v>153</v>
      </c>
      <c r="C161" s="62">
        <v>5.8823529411764705E-2</v>
      </c>
      <c r="D161" s="62">
        <v>0.10344827586206896</v>
      </c>
      <c r="E161" s="62">
        <v>7.1428571428571425E-2</v>
      </c>
      <c r="F161" s="62">
        <v>8.3333333333333329E-2</v>
      </c>
      <c r="G161" s="62">
        <v>7.8431372549019607E-2</v>
      </c>
      <c r="H161" s="62">
        <v>6.4516129032258063E-2</v>
      </c>
      <c r="I161" s="62">
        <v>0.11904761904761904</v>
      </c>
      <c r="J161" s="134">
        <v>8.2718404380662164E-2</v>
      </c>
    </row>
    <row r="162" spans="2:10" x14ac:dyDescent="0.2">
      <c r="B162" s="32" t="s">
        <v>152</v>
      </c>
      <c r="C162" s="62">
        <v>7.3529411764705885E-2</v>
      </c>
      <c r="D162" s="62">
        <v>0.10344827586206896</v>
      </c>
      <c r="E162" s="62">
        <v>5.3571428571428568E-2</v>
      </c>
      <c r="F162" s="62">
        <v>6.25E-2</v>
      </c>
      <c r="G162" s="62">
        <v>5.8823529411764705E-2</v>
      </c>
      <c r="H162" s="62">
        <v>9.6774193548387094E-2</v>
      </c>
      <c r="I162" s="62">
        <v>0.11904761904761904</v>
      </c>
      <c r="J162" s="134">
        <v>8.1099208315139185E-2</v>
      </c>
    </row>
    <row r="163" spans="2:10" x14ac:dyDescent="0.2">
      <c r="B163" s="32" t="s">
        <v>503</v>
      </c>
      <c r="C163" s="62">
        <v>5.8823529411764705E-2</v>
      </c>
      <c r="D163" s="62">
        <v>8.6206896551724144E-2</v>
      </c>
      <c r="E163" s="62">
        <v>5.3571428571428568E-2</v>
      </c>
      <c r="F163" s="62">
        <v>0</v>
      </c>
      <c r="G163" s="62">
        <v>5.8823529411764705E-2</v>
      </c>
      <c r="H163" s="62">
        <v>0</v>
      </c>
      <c r="I163" s="62">
        <v>9.5238095238095233E-2</v>
      </c>
      <c r="J163" s="134">
        <v>5.0380497026396763E-2</v>
      </c>
    </row>
    <row r="164" spans="2:10" x14ac:dyDescent="0.2">
      <c r="B164" s="32" t="s">
        <v>311</v>
      </c>
      <c r="C164" s="62">
        <v>2.9411764705882353E-2</v>
      </c>
      <c r="D164" s="62">
        <v>8.6206896551724144E-2</v>
      </c>
      <c r="E164" s="62">
        <v>3.5714285714285712E-2</v>
      </c>
      <c r="F164" s="62">
        <v>6.25E-2</v>
      </c>
      <c r="G164" s="62">
        <v>3.9215686274509803E-2</v>
      </c>
      <c r="H164" s="62">
        <v>6.4516129032258063E-2</v>
      </c>
      <c r="I164" s="62">
        <v>9.5238095238095233E-2</v>
      </c>
      <c r="J164" s="134">
        <v>5.8971836788107905E-2</v>
      </c>
    </row>
    <row r="165" spans="2:10" x14ac:dyDescent="0.2">
      <c r="B165" s="32" t="s">
        <v>313</v>
      </c>
      <c r="C165" s="62">
        <v>1.4705882352941176E-2</v>
      </c>
      <c r="D165" s="62">
        <v>0.10344827586206896</v>
      </c>
      <c r="E165" s="62">
        <v>7.1428571428571425E-2</v>
      </c>
      <c r="F165" s="62">
        <v>4.1666666666666664E-2</v>
      </c>
      <c r="G165" s="62">
        <v>3.9215686274509803E-2</v>
      </c>
      <c r="H165" s="62">
        <v>9.6774193548387094E-2</v>
      </c>
      <c r="I165" s="62">
        <v>9.5238095238095233E-2</v>
      </c>
      <c r="J165" s="134">
        <v>6.6068195910177194E-2</v>
      </c>
    </row>
    <row r="166" spans="2:10" x14ac:dyDescent="0.2">
      <c r="B166" s="32" t="s">
        <v>308</v>
      </c>
      <c r="C166" s="62">
        <v>4.4117647058823532E-2</v>
      </c>
      <c r="D166" s="62">
        <v>0.10344827586206896</v>
      </c>
      <c r="E166" s="62">
        <v>3.5714285714285712E-2</v>
      </c>
      <c r="F166" s="62">
        <v>6.25E-2</v>
      </c>
      <c r="G166" s="62">
        <v>5.8823529411764705E-2</v>
      </c>
      <c r="H166" s="62">
        <v>9.6774193548387094E-2</v>
      </c>
      <c r="I166" s="62">
        <v>9.5238095238095233E-2</v>
      </c>
      <c r="J166" s="134">
        <v>7.0945146690489319E-2</v>
      </c>
    </row>
    <row r="167" spans="2:10" x14ac:dyDescent="0.2">
      <c r="B167" s="32" t="s">
        <v>315</v>
      </c>
      <c r="C167" s="62">
        <v>0</v>
      </c>
      <c r="D167" s="62">
        <v>6.8965517241379309E-2</v>
      </c>
      <c r="E167" s="62">
        <v>3.5714285714285712E-2</v>
      </c>
      <c r="F167" s="62">
        <v>6.25E-2</v>
      </c>
      <c r="G167" s="62">
        <v>3.9215686274509803E-2</v>
      </c>
      <c r="H167" s="62">
        <v>6.4516129032258063E-2</v>
      </c>
      <c r="I167" s="62">
        <v>9.5238095238095233E-2</v>
      </c>
      <c r="J167" s="134">
        <v>5.2307101928646883E-2</v>
      </c>
    </row>
    <row r="168" spans="2:10" x14ac:dyDescent="0.2">
      <c r="B168" s="32" t="s">
        <v>505</v>
      </c>
      <c r="C168" s="62">
        <v>1.4705882352941176E-2</v>
      </c>
      <c r="D168" s="62">
        <v>6.8965517241379309E-2</v>
      </c>
      <c r="E168" s="62">
        <v>1.7857142857142856E-2</v>
      </c>
      <c r="F168" s="62">
        <v>2.0833333333333332E-2</v>
      </c>
      <c r="G168" s="62">
        <v>0</v>
      </c>
      <c r="H168" s="62">
        <v>0</v>
      </c>
      <c r="I168" s="62">
        <v>7.1428571428571425E-2</v>
      </c>
      <c r="J168" s="134">
        <v>2.7684349601909724E-2</v>
      </c>
    </row>
    <row r="169" spans="2:10" x14ac:dyDescent="0.2">
      <c r="B169" s="32" t="s">
        <v>502</v>
      </c>
      <c r="C169" s="62"/>
      <c r="D169" s="62"/>
      <c r="E169" s="62"/>
      <c r="F169" s="62" t="s">
        <v>45</v>
      </c>
      <c r="G169" s="62" t="s">
        <v>45</v>
      </c>
      <c r="H169" s="62" t="s">
        <v>45</v>
      </c>
      <c r="I169" s="62">
        <v>7.1428571428571425E-2</v>
      </c>
      <c r="J169" s="134"/>
    </row>
    <row r="170" spans="2:10" x14ac:dyDescent="0.2">
      <c r="B170" s="32" t="s">
        <v>506</v>
      </c>
      <c r="C170" s="62">
        <v>0</v>
      </c>
      <c r="D170" s="62">
        <v>5.1724137931034482E-2</v>
      </c>
      <c r="E170" s="62">
        <v>3.5714285714285712E-2</v>
      </c>
      <c r="F170" s="62">
        <v>6.25E-2</v>
      </c>
      <c r="G170" s="62">
        <v>5.8823529411764705E-2</v>
      </c>
      <c r="H170" s="62">
        <v>6.4516129032258063E-2</v>
      </c>
      <c r="I170" s="62">
        <v>7.1428571428571425E-2</v>
      </c>
      <c r="J170" s="134">
        <v>4.9243807645416346E-2</v>
      </c>
    </row>
    <row r="171" spans="2:10" x14ac:dyDescent="0.2">
      <c r="B171" s="32" t="s">
        <v>310</v>
      </c>
      <c r="C171" s="62">
        <v>2.9411764705882353E-2</v>
      </c>
      <c r="D171" s="62">
        <v>8.6206896551724144E-2</v>
      </c>
      <c r="E171" s="62">
        <v>5.3571428571428568E-2</v>
      </c>
      <c r="F171" s="62">
        <v>6.25E-2</v>
      </c>
      <c r="G171" s="62">
        <v>7.8431372549019607E-2</v>
      </c>
      <c r="H171" s="62">
        <v>3.2258064516129031E-2</v>
      </c>
      <c r="I171" s="62">
        <v>7.1428571428571425E-2</v>
      </c>
      <c r="J171" s="134">
        <v>5.9115442617536443E-2</v>
      </c>
    </row>
    <row r="172" spans="2:10" x14ac:dyDescent="0.2">
      <c r="B172" s="32" t="s">
        <v>501</v>
      </c>
      <c r="C172" s="62">
        <v>4.4117647058823532E-2</v>
      </c>
      <c r="D172" s="62">
        <v>0.1206896551724138</v>
      </c>
      <c r="E172" s="62">
        <v>5.3571428571428568E-2</v>
      </c>
      <c r="F172" s="62">
        <v>8.3333333333333329E-2</v>
      </c>
      <c r="G172" s="62">
        <v>9.8039215686274508E-2</v>
      </c>
      <c r="H172" s="62">
        <v>9.6774193548387094E-2</v>
      </c>
      <c r="I172" s="62">
        <v>7.1428571428571425E-2</v>
      </c>
      <c r="J172" s="134">
        <v>8.1136292114176028E-2</v>
      </c>
    </row>
    <row r="173" spans="2:10" x14ac:dyDescent="0.2">
      <c r="B173" s="32" t="s">
        <v>312</v>
      </c>
      <c r="C173" s="62">
        <v>2.9411764705882353E-2</v>
      </c>
      <c r="D173" s="62">
        <v>8.6206896551724144E-2</v>
      </c>
      <c r="E173" s="62">
        <v>3.5714285714285712E-2</v>
      </c>
      <c r="F173" s="62">
        <v>6.25E-2</v>
      </c>
      <c r="G173" s="62">
        <v>5.8823529411764705E-2</v>
      </c>
      <c r="H173" s="62">
        <v>3.2258064516129031E-2</v>
      </c>
      <c r="I173" s="62">
        <v>4.7619047619047616E-2</v>
      </c>
      <c r="J173" s="134">
        <v>5.0361941216976229E-2</v>
      </c>
    </row>
    <row r="174" spans="2:10" x14ac:dyDescent="0.2">
      <c r="B174" s="32" t="s">
        <v>507</v>
      </c>
      <c r="C174" s="62">
        <v>4.4117647058823532E-2</v>
      </c>
      <c r="D174" s="62">
        <v>5.1724137931034482E-2</v>
      </c>
      <c r="E174" s="62">
        <v>1.7857142857142856E-2</v>
      </c>
      <c r="F174" s="62">
        <v>2.0833333333333332E-2</v>
      </c>
      <c r="G174" s="62">
        <v>1.9607843137254902E-2</v>
      </c>
      <c r="H174" s="62">
        <v>3.2258064516129031E-2</v>
      </c>
      <c r="I174" s="62">
        <v>4.7619047619047616E-2</v>
      </c>
      <c r="J174" s="134">
        <v>3.343103092182368E-2</v>
      </c>
    </row>
    <row r="175" spans="2:10" x14ac:dyDescent="0.2">
      <c r="B175" s="32" t="s">
        <v>508</v>
      </c>
      <c r="C175" s="62"/>
      <c r="D175" s="62"/>
      <c r="E175" s="62"/>
      <c r="F175" s="62" t="s">
        <v>45</v>
      </c>
      <c r="G175" s="62" t="s">
        <v>45</v>
      </c>
      <c r="H175" s="62" t="s">
        <v>45</v>
      </c>
      <c r="I175" s="62">
        <v>2.3809523809523808E-2</v>
      </c>
      <c r="J175" s="134"/>
    </row>
    <row r="176" spans="2:10" x14ac:dyDescent="0.2">
      <c r="B176" s="32" t="s">
        <v>509</v>
      </c>
      <c r="C176" s="62"/>
      <c r="D176" s="62"/>
      <c r="E176" s="62"/>
      <c r="F176" s="62" t="s">
        <v>45</v>
      </c>
      <c r="G176" s="62" t="s">
        <v>45</v>
      </c>
      <c r="H176" s="62" t="s">
        <v>45</v>
      </c>
      <c r="I176" s="62">
        <v>2.3809523809523808E-2</v>
      </c>
      <c r="J176" s="134"/>
    </row>
    <row r="177" spans="2:13" x14ac:dyDescent="0.2">
      <c r="B177" s="32" t="s">
        <v>500</v>
      </c>
      <c r="C177" s="62">
        <v>0</v>
      </c>
      <c r="D177" s="62">
        <v>6.8965517241379309E-2</v>
      </c>
      <c r="E177" s="62">
        <v>3.5714285714285712E-2</v>
      </c>
      <c r="F177" s="62">
        <v>6.25E-2</v>
      </c>
      <c r="G177" s="62">
        <v>7.8431372549019607E-2</v>
      </c>
      <c r="H177" s="62">
        <v>0</v>
      </c>
      <c r="I177" s="62">
        <v>2.3809523809523808E-2</v>
      </c>
      <c r="J177" s="134">
        <v>3.8488671330601201E-2</v>
      </c>
    </row>
    <row r="178" spans="2:13" x14ac:dyDescent="0.2">
      <c r="B178" s="32" t="s">
        <v>504</v>
      </c>
      <c r="C178" s="62">
        <v>0</v>
      </c>
      <c r="D178" s="62">
        <v>5.1724137931034482E-2</v>
      </c>
      <c r="E178" s="62">
        <v>1.7857142857142856E-2</v>
      </c>
      <c r="F178" s="62">
        <v>4.1666666666666664E-2</v>
      </c>
      <c r="G178" s="62">
        <v>3.9215686274509803E-2</v>
      </c>
      <c r="H178" s="62">
        <v>6.4516129032258063E-2</v>
      </c>
      <c r="I178" s="62">
        <v>2.3809523809523808E-2</v>
      </c>
      <c r="J178" s="134">
        <v>3.4112755224447955E-2</v>
      </c>
    </row>
    <row r="179" spans="2:13" x14ac:dyDescent="0.2">
      <c r="B179" s="132"/>
      <c r="C179" s="132"/>
      <c r="D179" s="132"/>
      <c r="E179" s="132"/>
      <c r="F179" s="132"/>
      <c r="G179" s="132"/>
      <c r="H179" s="132"/>
      <c r="I179" s="132"/>
      <c r="J179" s="132"/>
    </row>
    <row r="180" spans="2:13" x14ac:dyDescent="0.2">
      <c r="M180" s="25" t="s">
        <v>842</v>
      </c>
    </row>
  </sheetData>
  <mergeCells count="8">
    <mergeCell ref="B115:J115"/>
    <mergeCell ref="B137:J137"/>
    <mergeCell ref="B159:J159"/>
    <mergeCell ref="B5:J5"/>
    <mergeCell ref="B27:J27"/>
    <mergeCell ref="B49:J49"/>
    <mergeCell ref="B71:J71"/>
    <mergeCell ref="B93:J93"/>
  </mergeCell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098E2-662C-44AC-A427-AAB103CF4537}">
  <sheetPr>
    <tabColor rgb="FF92D050"/>
  </sheetPr>
  <dimension ref="A1:AK54"/>
  <sheetViews>
    <sheetView showGridLines="0" zoomScale="70" zoomScaleNormal="70" workbookViewId="0">
      <selection activeCell="D1" sqref="D1"/>
    </sheetView>
  </sheetViews>
  <sheetFormatPr defaultColWidth="8.5703125" defaultRowHeight="12.75" x14ac:dyDescent="0.2"/>
  <cols>
    <col min="1" max="1" width="11.140625" style="42" customWidth="1"/>
    <col min="2" max="2" width="11.5703125" style="42" customWidth="1"/>
    <col min="3" max="3" width="51.5703125" style="32" customWidth="1"/>
    <col min="4" max="4" width="22.42578125" style="43" customWidth="1"/>
    <col min="5" max="5" width="19.42578125" style="43" customWidth="1"/>
    <col min="6" max="6" width="17.5703125" style="43" customWidth="1"/>
    <col min="7" max="8" width="22.42578125" style="43" customWidth="1"/>
    <col min="9" max="9" width="22.42578125" style="32" customWidth="1"/>
    <col min="10" max="10" width="26.5703125" style="32" customWidth="1"/>
    <col min="11" max="12" width="25.5703125" style="32" customWidth="1"/>
    <col min="13" max="13" width="28.5703125" style="43" customWidth="1"/>
    <col min="14" max="14" width="16.42578125" style="32" customWidth="1"/>
    <col min="15" max="15" width="15.5703125" style="32" customWidth="1"/>
    <col min="16" max="16" width="28" style="32" customWidth="1"/>
    <col min="17" max="17" width="35.5703125" style="32" customWidth="1"/>
    <col min="18" max="18" width="25.42578125" style="32" customWidth="1"/>
    <col min="19" max="19" width="31.5703125" style="32" customWidth="1"/>
    <col min="20" max="20" width="20.42578125" style="32" customWidth="1"/>
    <col min="21" max="21" width="20.5703125" style="32" customWidth="1"/>
    <col min="22" max="22" width="28.5703125" style="32" customWidth="1"/>
    <col min="23" max="23" width="15.5703125" style="32" customWidth="1"/>
    <col min="24" max="24" width="8.5703125" style="32"/>
    <col min="25" max="25" width="32.42578125" style="32" customWidth="1"/>
    <col min="26" max="26" width="20.42578125" style="32" customWidth="1"/>
    <col min="27" max="27" width="26.42578125" style="32" customWidth="1"/>
    <col min="28" max="28" width="30.42578125" style="32" customWidth="1"/>
    <col min="29" max="29" width="32.5703125" style="32" customWidth="1"/>
    <col min="30" max="30" width="33.42578125" style="32" customWidth="1"/>
    <col min="31" max="31" width="35.5703125" style="32" customWidth="1"/>
    <col min="32" max="32" width="8.5703125" style="32"/>
    <col min="33" max="33" width="24.5703125" style="32" customWidth="1"/>
    <col min="34" max="34" width="28.42578125" style="32" customWidth="1"/>
    <col min="35" max="35" width="22" style="32" customWidth="1"/>
    <col min="36" max="36" width="34.5703125" style="32" customWidth="1"/>
    <col min="37" max="38" width="26.42578125" style="32" customWidth="1"/>
    <col min="39" max="39" width="30.42578125" style="32" customWidth="1"/>
    <col min="40" max="40" width="45.5703125" style="32" customWidth="1"/>
    <col min="41" max="16384" width="8.5703125" style="32"/>
  </cols>
  <sheetData>
    <row r="1" spans="1:37" s="29" customFormat="1" ht="20.25" x14ac:dyDescent="0.2">
      <c r="A1" s="26"/>
      <c r="B1" s="26"/>
      <c r="C1" s="29" t="s">
        <v>512</v>
      </c>
      <c r="D1" s="29" t="s">
        <v>513</v>
      </c>
      <c r="E1" s="28"/>
      <c r="F1" s="28"/>
      <c r="G1" s="28"/>
      <c r="H1" s="28"/>
      <c r="M1" s="28"/>
    </row>
    <row r="2" spans="1:37" s="30" customFormat="1" ht="13.35" customHeight="1" x14ac:dyDescent="0.2">
      <c r="A2" s="42"/>
      <c r="B2" s="120"/>
      <c r="D2" s="31"/>
      <c r="E2" s="31"/>
      <c r="F2" s="31"/>
      <c r="G2" s="31"/>
      <c r="H2" s="31"/>
      <c r="M2" s="31"/>
    </row>
    <row r="3" spans="1:37" s="30" customFormat="1" ht="13.35" customHeight="1" x14ac:dyDescent="0.2">
      <c r="A3" s="42"/>
      <c r="B3" s="70"/>
      <c r="H3" s="32"/>
      <c r="M3" s="31"/>
    </row>
    <row r="4" spans="1:37" s="30" customFormat="1" ht="13.35" customHeight="1" x14ac:dyDescent="0.2">
      <c r="A4" s="42"/>
      <c r="B4" s="70"/>
      <c r="C4" s="30" t="s">
        <v>514</v>
      </c>
      <c r="D4" s="32"/>
      <c r="E4" s="32"/>
    </row>
    <row r="5" spans="1:37" s="30" customFormat="1" x14ac:dyDescent="0.2">
      <c r="A5" s="42"/>
      <c r="B5" s="42"/>
      <c r="C5" s="223" t="s">
        <v>303</v>
      </c>
      <c r="D5" s="223"/>
      <c r="E5" s="223"/>
      <c r="F5" s="223"/>
      <c r="G5" s="223"/>
      <c r="H5" s="223"/>
      <c r="I5" s="223"/>
      <c r="J5" s="223"/>
      <c r="K5" s="158"/>
    </row>
    <row r="6" spans="1:37" s="30" customFormat="1" ht="13.35" customHeight="1" x14ac:dyDescent="0.2">
      <c r="A6" s="42"/>
      <c r="B6" s="42"/>
      <c r="C6" s="36" t="s">
        <v>843</v>
      </c>
      <c r="D6" s="36">
        <v>2016</v>
      </c>
      <c r="E6" s="36">
        <v>2017</v>
      </c>
      <c r="F6" s="36">
        <v>2018</v>
      </c>
      <c r="G6" s="36">
        <v>2019</v>
      </c>
      <c r="H6" s="36">
        <v>2020</v>
      </c>
      <c r="I6" s="36">
        <v>2021</v>
      </c>
      <c r="J6" s="36">
        <v>2022</v>
      </c>
      <c r="K6" s="36" t="s">
        <v>307</v>
      </c>
    </row>
    <row r="7" spans="1:37" s="30" customFormat="1" x14ac:dyDescent="0.2">
      <c r="C7" s="32" t="s">
        <v>515</v>
      </c>
      <c r="D7" s="96">
        <v>0.5</v>
      </c>
      <c r="E7" s="96">
        <v>0.43103448275862066</v>
      </c>
      <c r="F7" s="96">
        <v>0.4642857142857143</v>
      </c>
      <c r="G7" s="96">
        <v>0.54166666666666663</v>
      </c>
      <c r="H7" s="96">
        <v>0.41176470588235292</v>
      </c>
      <c r="I7" s="96">
        <v>0.5161290322580645</v>
      </c>
      <c r="J7" s="96">
        <v>0.47619047619047616</v>
      </c>
      <c r="K7" s="96">
        <v>0.47729586829169929</v>
      </c>
    </row>
    <row r="8" spans="1:37" s="30" customFormat="1" x14ac:dyDescent="0.2">
      <c r="C8" s="32" t="s">
        <v>516</v>
      </c>
      <c r="D8" s="96">
        <v>0.22058823529411764</v>
      </c>
      <c r="E8" s="96">
        <v>0.39655172413793105</v>
      </c>
      <c r="F8" s="96">
        <v>0.39285714285714285</v>
      </c>
      <c r="G8" s="96">
        <v>0.35416666666666669</v>
      </c>
      <c r="H8" s="96">
        <v>0.25490196078431371</v>
      </c>
      <c r="I8" s="96">
        <v>0.61290322580645162</v>
      </c>
      <c r="J8" s="96">
        <v>0.45238095238095238</v>
      </c>
      <c r="K8" s="96">
        <v>0.38347855827536803</v>
      </c>
    </row>
    <row r="9" spans="1:37" s="30" customFormat="1" x14ac:dyDescent="0.2">
      <c r="C9" s="32" t="s">
        <v>517</v>
      </c>
      <c r="D9" s="96">
        <v>0.51470588235294112</v>
      </c>
      <c r="E9" s="96">
        <v>0.51724137931034486</v>
      </c>
      <c r="F9" s="96">
        <v>0.5535714285714286</v>
      </c>
      <c r="G9" s="96">
        <v>0.58333333333333337</v>
      </c>
      <c r="H9" s="96">
        <v>0.45098039215686275</v>
      </c>
      <c r="I9" s="96">
        <v>0.61290322580645162</v>
      </c>
      <c r="J9" s="96">
        <v>0.42857142857142855</v>
      </c>
      <c r="K9" s="96">
        <v>0.52304386715754148</v>
      </c>
    </row>
    <row r="10" spans="1:37" s="30" customFormat="1" x14ac:dyDescent="0.2">
      <c r="A10" s="42"/>
      <c r="B10" s="42"/>
      <c r="C10" s="32" t="s">
        <v>518</v>
      </c>
      <c r="D10" s="96">
        <v>0.23529411764705882</v>
      </c>
      <c r="E10" s="96">
        <v>0.31034482758620691</v>
      </c>
      <c r="F10" s="96">
        <v>0.35714285714285715</v>
      </c>
      <c r="G10" s="96">
        <v>0.3125</v>
      </c>
      <c r="H10" s="96">
        <v>0.29411764705882354</v>
      </c>
      <c r="I10" s="96">
        <v>0.38709677419354838</v>
      </c>
      <c r="J10" s="96">
        <v>0.40476190476190477</v>
      </c>
      <c r="K10" s="96">
        <v>0.32875116119862852</v>
      </c>
    </row>
    <row r="11" spans="1:37" s="30" customFormat="1" x14ac:dyDescent="0.2">
      <c r="A11" s="42"/>
      <c r="B11" s="42"/>
      <c r="C11" s="32" t="s">
        <v>519</v>
      </c>
      <c r="D11" s="96">
        <v>0.22058823529411764</v>
      </c>
      <c r="E11" s="96">
        <v>0.20689655172413793</v>
      </c>
      <c r="F11" s="96">
        <v>0.17857142857142858</v>
      </c>
      <c r="G11" s="96">
        <v>0.14583333333333334</v>
      </c>
      <c r="H11" s="96">
        <v>0.21568627450980393</v>
      </c>
      <c r="I11" s="96">
        <v>0.45161290322580644</v>
      </c>
      <c r="J11" s="96">
        <v>0.38095238095238093</v>
      </c>
      <c r="K11" s="96">
        <v>0.25716301537300124</v>
      </c>
    </row>
    <row r="12" spans="1:37" s="30" customFormat="1" x14ac:dyDescent="0.2">
      <c r="A12" s="42"/>
      <c r="B12" s="42"/>
      <c r="C12" s="32" t="s">
        <v>520</v>
      </c>
      <c r="D12" s="96">
        <v>0.47058823529411764</v>
      </c>
      <c r="E12" s="96">
        <v>0.48275862068965519</v>
      </c>
      <c r="F12" s="96">
        <v>0.44642857142857145</v>
      </c>
      <c r="G12" s="96">
        <v>0.54166666666666663</v>
      </c>
      <c r="H12" s="96">
        <v>0.33333333333333331</v>
      </c>
      <c r="I12" s="96">
        <v>0.54838709677419351</v>
      </c>
      <c r="J12" s="96">
        <v>0.38095238095238093</v>
      </c>
      <c r="K12" s="96">
        <v>0.45773070073413125</v>
      </c>
    </row>
    <row r="13" spans="1:37" s="30" customFormat="1" x14ac:dyDescent="0.2">
      <c r="A13" s="42"/>
      <c r="B13" s="42"/>
      <c r="C13" s="32" t="s">
        <v>521</v>
      </c>
      <c r="D13" s="96">
        <v>0.11764705882352941</v>
      </c>
      <c r="E13" s="96">
        <v>0.15517241379310345</v>
      </c>
      <c r="F13" s="96">
        <v>0.19642857142857142</v>
      </c>
      <c r="G13" s="96">
        <v>0.29166666666666669</v>
      </c>
      <c r="H13" s="96">
        <v>0.23529411764705882</v>
      </c>
      <c r="I13" s="96">
        <v>0.5161290322580645</v>
      </c>
      <c r="J13" s="96">
        <v>0.35714285714285715</v>
      </c>
      <c r="K13" s="96">
        <v>0.26706867396569306</v>
      </c>
    </row>
    <row r="14" spans="1:37" s="30" customFormat="1" x14ac:dyDescent="0.2">
      <c r="A14" s="42"/>
      <c r="B14" s="42"/>
      <c r="C14" s="32" t="s">
        <v>522</v>
      </c>
      <c r="D14" s="96">
        <v>0.44117647058823528</v>
      </c>
      <c r="E14" s="96">
        <v>0.36206896551724138</v>
      </c>
      <c r="F14" s="96">
        <v>0.39285714285714285</v>
      </c>
      <c r="G14" s="96">
        <v>0.35416666666666669</v>
      </c>
      <c r="H14" s="96">
        <v>0.27450980392156865</v>
      </c>
      <c r="I14" s="96">
        <v>0.5161290322580645</v>
      </c>
      <c r="J14" s="96">
        <v>0.35714285714285715</v>
      </c>
      <c r="K14" s="96">
        <v>0.38543584842168238</v>
      </c>
    </row>
    <row r="15" spans="1:37" s="42" customFormat="1" x14ac:dyDescent="0.2">
      <c r="C15" s="32" t="s">
        <v>523</v>
      </c>
      <c r="D15" s="96">
        <v>0.20588235294117646</v>
      </c>
      <c r="E15" s="96">
        <v>0.27586206896551724</v>
      </c>
      <c r="F15" s="96">
        <v>0.25</v>
      </c>
      <c r="G15" s="96">
        <v>0.29166666666666669</v>
      </c>
      <c r="H15" s="96">
        <v>0.31372549019607843</v>
      </c>
      <c r="I15" s="96">
        <v>0.64516129032258063</v>
      </c>
      <c r="J15" s="96">
        <v>0.33333333333333331</v>
      </c>
      <c r="K15" s="96">
        <v>0.33080445748933618</v>
      </c>
      <c r="L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row>
    <row r="16" spans="1:37" s="42" customFormat="1" x14ac:dyDescent="0.2">
      <c r="C16" s="32" t="s">
        <v>524</v>
      </c>
      <c r="D16" s="96">
        <v>0.20588235294117646</v>
      </c>
      <c r="E16" s="96">
        <v>0.29310344827586204</v>
      </c>
      <c r="F16" s="96">
        <v>0.23214285714285715</v>
      </c>
      <c r="G16" s="96">
        <v>0.27083333333333331</v>
      </c>
      <c r="H16" s="96">
        <v>0.29411764705882354</v>
      </c>
      <c r="I16" s="96">
        <v>0.58064516129032262</v>
      </c>
      <c r="J16" s="96">
        <v>0.33333333333333331</v>
      </c>
      <c r="K16" s="96">
        <v>0.3157225904822441</v>
      </c>
      <c r="L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row>
    <row r="17" spans="1:37" s="42" customFormat="1" x14ac:dyDescent="0.2">
      <c r="C17" s="40"/>
      <c r="D17" s="40"/>
      <c r="E17" s="40"/>
      <c r="F17" s="40"/>
      <c r="G17" s="40"/>
      <c r="H17" s="40"/>
      <c r="I17" s="40"/>
      <c r="J17" s="40"/>
      <c r="K17" s="40"/>
      <c r="L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row>
    <row r="18" spans="1:37" s="42" customFormat="1" x14ac:dyDescent="0.2">
      <c r="C18" s="30"/>
      <c r="D18" s="30"/>
      <c r="E18" s="43"/>
      <c r="F18" s="43"/>
      <c r="G18" s="43"/>
      <c r="H18" s="43"/>
      <c r="I18" s="32"/>
      <c r="J18" s="32"/>
      <c r="K18" s="32"/>
      <c r="L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row>
    <row r="19" spans="1:37" s="42" customFormat="1" x14ac:dyDescent="0.2">
      <c r="C19" s="80"/>
      <c r="D19" s="80"/>
      <c r="E19" s="80"/>
      <c r="F19" s="80"/>
      <c r="G19" s="80"/>
      <c r="H19" s="43"/>
      <c r="I19" s="32"/>
      <c r="J19" s="32"/>
      <c r="K19" s="32"/>
      <c r="L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row>
    <row r="20" spans="1:37" s="42" customFormat="1" x14ac:dyDescent="0.2">
      <c r="C20" s="80"/>
      <c r="D20" s="43"/>
      <c r="E20" s="43"/>
      <c r="F20" s="43"/>
      <c r="G20" s="43"/>
      <c r="H20" s="43"/>
      <c r="I20" s="32"/>
      <c r="J20" s="32"/>
      <c r="K20" s="32"/>
      <c r="L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row>
    <row r="21" spans="1:37" s="42" customFormat="1" x14ac:dyDescent="0.2">
      <c r="C21" s="32"/>
      <c r="D21" s="43"/>
      <c r="E21" s="43"/>
      <c r="F21" s="43"/>
      <c r="G21" s="43"/>
      <c r="H21" s="43"/>
      <c r="I21" s="32"/>
      <c r="J21" s="32"/>
      <c r="K21" s="32"/>
      <c r="L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row>
    <row r="22" spans="1:37" s="42" customFormat="1" x14ac:dyDescent="0.2">
      <c r="C22" s="32"/>
      <c r="D22" s="43"/>
      <c r="E22" s="43"/>
      <c r="F22" s="43"/>
      <c r="G22" s="43"/>
      <c r="H22" s="43"/>
      <c r="I22" s="32"/>
      <c r="J22" s="32"/>
      <c r="K22" s="32"/>
      <c r="L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row>
    <row r="23" spans="1:37" s="42" customFormat="1" x14ac:dyDescent="0.2">
      <c r="C23" s="32"/>
      <c r="D23" s="43"/>
      <c r="E23" s="43"/>
      <c r="F23" s="43"/>
      <c r="G23" s="43"/>
      <c r="H23" s="43"/>
      <c r="I23" s="32"/>
      <c r="J23" s="32"/>
      <c r="K23" s="32"/>
      <c r="L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row>
    <row r="24" spans="1:37" s="42" customFormat="1" x14ac:dyDescent="0.2">
      <c r="C24" s="32"/>
      <c r="D24" s="43"/>
      <c r="E24" s="43"/>
      <c r="F24" s="43"/>
      <c r="G24" s="43"/>
      <c r="H24" s="43"/>
      <c r="I24" s="32"/>
      <c r="J24" s="32"/>
      <c r="K24" s="32"/>
      <c r="L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row>
    <row r="25" spans="1:37" s="42" customFormat="1" x14ac:dyDescent="0.2">
      <c r="C25" s="32"/>
      <c r="D25" s="43"/>
      <c r="E25" s="43"/>
      <c r="F25" s="43"/>
      <c r="G25" s="43"/>
      <c r="H25" s="43"/>
      <c r="I25" s="32"/>
      <c r="J25" s="32"/>
      <c r="K25" s="32"/>
      <c r="L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row>
    <row r="26" spans="1:37" s="42" customFormat="1" ht="14.25" x14ac:dyDescent="0.2">
      <c r="A26" s="141"/>
      <c r="C26" s="32"/>
      <c r="D26" s="43"/>
      <c r="E26" s="43"/>
      <c r="F26" s="43"/>
      <c r="G26" s="43"/>
      <c r="H26" s="43"/>
      <c r="I26" s="32"/>
      <c r="J26" s="32"/>
      <c r="K26" s="32"/>
      <c r="L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row>
    <row r="27" spans="1:37" s="42" customFormat="1" ht="14.25" x14ac:dyDescent="0.2">
      <c r="A27" s="141"/>
      <c r="C27" s="32"/>
      <c r="D27" s="43"/>
      <c r="E27" s="43"/>
      <c r="F27" s="43"/>
      <c r="G27" s="43"/>
      <c r="H27" s="43"/>
      <c r="I27" s="32"/>
      <c r="J27" s="32"/>
      <c r="K27" s="32"/>
      <c r="L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row>
    <row r="28" spans="1:37" s="42" customFormat="1" ht="14.25" x14ac:dyDescent="0.2">
      <c r="A28" s="141"/>
      <c r="C28" s="32"/>
      <c r="D28" s="43"/>
      <c r="E28" s="43"/>
      <c r="F28" s="43"/>
      <c r="G28" s="43"/>
      <c r="H28" s="43"/>
      <c r="I28" s="32"/>
      <c r="J28" s="32"/>
      <c r="K28" s="32"/>
      <c r="L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row>
    <row r="29" spans="1:37" s="42" customFormat="1" ht="14.25" x14ac:dyDescent="0.2">
      <c r="A29" s="141"/>
      <c r="C29" s="32"/>
      <c r="D29" s="43"/>
      <c r="E29" s="43"/>
      <c r="F29" s="43"/>
      <c r="G29" s="43"/>
      <c r="H29" s="43"/>
      <c r="I29" s="32"/>
      <c r="J29" s="32"/>
      <c r="K29" s="32"/>
      <c r="L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row>
    <row r="30" spans="1:37" s="42" customFormat="1" ht="14.25" x14ac:dyDescent="0.2">
      <c r="A30" s="141"/>
      <c r="C30" s="32"/>
      <c r="D30" s="43"/>
      <c r="E30" s="43"/>
      <c r="F30" s="43"/>
      <c r="G30" s="43"/>
      <c r="H30" s="43"/>
      <c r="I30" s="32"/>
      <c r="J30" s="32"/>
      <c r="K30" s="32"/>
      <c r="L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row>
    <row r="31" spans="1:37" s="42" customFormat="1" ht="14.25" x14ac:dyDescent="0.2">
      <c r="A31" s="141"/>
      <c r="C31" s="32"/>
      <c r="D31" s="43"/>
      <c r="E31" s="43"/>
      <c r="F31" s="43"/>
      <c r="G31" s="43"/>
      <c r="H31" s="43"/>
      <c r="I31" s="32"/>
      <c r="J31" s="32"/>
      <c r="K31" s="32"/>
      <c r="L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row>
    <row r="32" spans="1:37" s="42" customFormat="1" ht="14.25" x14ac:dyDescent="0.2">
      <c r="A32" s="141"/>
      <c r="C32" s="32"/>
      <c r="D32" s="43"/>
      <c r="E32" s="43"/>
      <c r="F32" s="43"/>
      <c r="G32" s="43"/>
      <c r="H32" s="43"/>
      <c r="I32" s="32"/>
      <c r="J32" s="32"/>
      <c r="K32" s="32"/>
      <c r="L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row>
    <row r="33" spans="1:37" s="42" customFormat="1" ht="14.25" x14ac:dyDescent="0.2">
      <c r="A33" s="141"/>
      <c r="C33" s="32"/>
      <c r="D33" s="43"/>
      <c r="E33" s="43"/>
      <c r="F33" s="43"/>
      <c r="G33" s="43"/>
      <c r="H33" s="43"/>
      <c r="I33" s="32"/>
      <c r="J33" s="32"/>
      <c r="K33" s="32"/>
      <c r="L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row>
    <row r="34" spans="1:37" s="42" customFormat="1" ht="14.25" x14ac:dyDescent="0.2">
      <c r="A34" s="141"/>
      <c r="C34" s="32"/>
      <c r="D34" s="43"/>
      <c r="E34" s="43"/>
      <c r="F34" s="43"/>
      <c r="G34" s="43"/>
      <c r="H34" s="43"/>
      <c r="I34" s="32"/>
      <c r="J34" s="32"/>
      <c r="K34" s="32"/>
      <c r="L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row>
    <row r="53" spans="3:8" x14ac:dyDescent="0.2">
      <c r="C53" s="25" t="s">
        <v>842</v>
      </c>
    </row>
    <row r="54" spans="3:8" x14ac:dyDescent="0.2">
      <c r="C54" s="159" t="s">
        <v>525</v>
      </c>
      <c r="D54" s="160"/>
      <c r="E54" s="160"/>
      <c r="F54" s="160"/>
      <c r="G54" s="160"/>
      <c r="H54" s="160"/>
    </row>
  </sheetData>
  <mergeCells count="1">
    <mergeCell ref="C5:J5"/>
  </mergeCells>
  <conditionalFormatting sqref="C19:D19">
    <cfRule type="cellIs" dxfId="51" priority="5" operator="equal">
      <formula>0</formula>
    </cfRule>
  </conditionalFormatting>
  <conditionalFormatting sqref="E19">
    <cfRule type="cellIs" dxfId="50" priority="4" operator="equal">
      <formula>0</formula>
    </cfRule>
  </conditionalFormatting>
  <conditionalFormatting sqref="F19">
    <cfRule type="cellIs" dxfId="49" priority="3" operator="equal">
      <formula>0</formula>
    </cfRule>
  </conditionalFormatting>
  <conditionalFormatting sqref="G19">
    <cfRule type="cellIs" dxfId="48" priority="2" operator="equal">
      <formula>0</formula>
    </cfRule>
  </conditionalFormatting>
  <conditionalFormatting sqref="C20">
    <cfRule type="cellIs" dxfId="47" priority="1" operator="equal">
      <formula>0</formula>
    </cfRule>
  </conditionalFormatting>
  <hyperlinks>
    <hyperlink ref="C1" location="TableofContents!A1" display="TableofContents!A1" xr:uid="{ED70835E-1CF0-4A11-B7A6-E0D7B42292FD}"/>
  </hyperlink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B567-04AA-4C80-8F07-054EDEB965D4}">
  <sheetPr>
    <tabColor rgb="FF92D050"/>
  </sheetPr>
  <dimension ref="A1:AE184"/>
  <sheetViews>
    <sheetView showGridLines="0" zoomScale="70" zoomScaleNormal="70" zoomScaleSheetLayoutView="50" workbookViewId="0">
      <selection activeCell="C1" sqref="C1:D1"/>
    </sheetView>
  </sheetViews>
  <sheetFormatPr defaultColWidth="8.5703125" defaultRowHeight="12.75" x14ac:dyDescent="0.2"/>
  <cols>
    <col min="1" max="1" width="10.42578125" style="7" customWidth="1"/>
    <col min="2" max="2" width="12.140625" style="7" customWidth="1"/>
    <col min="3" max="3" width="49.5703125" customWidth="1"/>
    <col min="4" max="4" width="25.140625" customWidth="1"/>
    <col min="5" max="5" width="34.42578125" customWidth="1"/>
    <col min="6" max="6" width="32.42578125" bestFit="1" customWidth="1"/>
    <col min="7" max="7" width="29.5703125" customWidth="1"/>
    <col min="8" max="8" width="16.42578125" customWidth="1"/>
    <col min="9" max="9" width="15.5703125" customWidth="1"/>
    <col min="10" max="10" width="28" customWidth="1"/>
    <col min="11" max="11" width="35.5703125" customWidth="1"/>
    <col min="12" max="12" width="25.42578125" customWidth="1"/>
    <col min="13" max="13" width="31.5703125" customWidth="1"/>
    <col min="14" max="14" width="20.42578125" customWidth="1"/>
    <col min="15" max="15" width="20.5703125" customWidth="1"/>
    <col min="16" max="16" width="28.5703125" customWidth="1"/>
    <col min="17" max="17" width="15.5703125" customWidth="1"/>
    <col min="19" max="19" width="32.42578125" customWidth="1"/>
    <col min="20" max="20" width="20.42578125" customWidth="1"/>
    <col min="21" max="21" width="26.42578125" customWidth="1"/>
    <col min="22" max="22" width="30.42578125" customWidth="1"/>
    <col min="23" max="23" width="32.5703125" customWidth="1"/>
    <col min="24" max="24" width="33.42578125" customWidth="1"/>
    <col min="25" max="25" width="35.5703125" customWidth="1"/>
    <col min="27" max="27" width="24.5703125" customWidth="1"/>
    <col min="28" max="28" width="28.42578125" customWidth="1"/>
    <col min="29" max="29" width="22" customWidth="1"/>
    <col min="30" max="30" width="34.5703125" customWidth="1"/>
    <col min="31" max="32" width="26.42578125" customWidth="1"/>
    <col min="33" max="33" width="30.42578125" customWidth="1"/>
    <col min="34" max="34" width="45.5703125" customWidth="1"/>
  </cols>
  <sheetData>
    <row r="1" spans="1:31" s="1" customFormat="1" ht="20.25" x14ac:dyDescent="0.2">
      <c r="A1" s="6"/>
      <c r="B1" s="6"/>
      <c r="C1" s="1" t="s">
        <v>526</v>
      </c>
      <c r="D1" s="1" t="s">
        <v>527</v>
      </c>
    </row>
    <row r="2" spans="1:31" ht="13.35" customHeight="1" x14ac:dyDescent="0.2"/>
    <row r="3" spans="1:31" s="3" customFormat="1" ht="13.35" customHeight="1" x14ac:dyDescent="0.2">
      <c r="A3" s="7"/>
      <c r="B3" s="7"/>
    </row>
    <row r="4" spans="1:31" s="3" customFormat="1" ht="13.35" customHeight="1" x14ac:dyDescent="0.2">
      <c r="A4" s="7"/>
      <c r="B4" s="7"/>
    </row>
    <row r="5" spans="1:31" s="3" customFormat="1" x14ac:dyDescent="0.2">
      <c r="A5" s="7"/>
      <c r="B5" s="7"/>
      <c r="C5" s="232"/>
      <c r="D5" s="232"/>
      <c r="E5" s="232"/>
      <c r="F5" s="232"/>
    </row>
    <row r="6" spans="1:31" s="3" customFormat="1" ht="13.35" customHeight="1" x14ac:dyDescent="0.2">
      <c r="A6" s="7"/>
      <c r="B6" s="42"/>
      <c r="C6" s="36"/>
      <c r="D6" s="36" t="s">
        <v>341</v>
      </c>
      <c r="E6" s="36" t="s">
        <v>528</v>
      </c>
      <c r="F6" s="36" t="s">
        <v>343</v>
      </c>
      <c r="G6" s="30"/>
    </row>
    <row r="7" spans="1:31" s="3" customFormat="1" x14ac:dyDescent="0.2">
      <c r="B7" s="30"/>
      <c r="C7" s="32" t="s">
        <v>515</v>
      </c>
      <c r="D7" s="62">
        <v>0.41935483870967744</v>
      </c>
      <c r="E7" s="62">
        <v>0.63636363636363635</v>
      </c>
      <c r="F7" s="62">
        <v>0.47619047619047616</v>
      </c>
      <c r="G7" s="30"/>
    </row>
    <row r="8" spans="1:31" s="3" customFormat="1" x14ac:dyDescent="0.2">
      <c r="B8" s="30"/>
      <c r="C8" s="32" t="s">
        <v>516</v>
      </c>
      <c r="D8" s="62">
        <v>0.32258064516129031</v>
      </c>
      <c r="E8" s="62">
        <v>0.81818181818181823</v>
      </c>
      <c r="F8" s="62">
        <v>0.45238095238095238</v>
      </c>
      <c r="G8" s="30"/>
    </row>
    <row r="9" spans="1:31" s="3" customFormat="1" x14ac:dyDescent="0.2">
      <c r="B9" s="30"/>
      <c r="C9" s="32" t="s">
        <v>517</v>
      </c>
      <c r="D9" s="62">
        <v>0.41935483870967744</v>
      </c>
      <c r="E9" s="62">
        <v>0.45454545454545453</v>
      </c>
      <c r="F9" s="62">
        <v>0.42857142857142855</v>
      </c>
      <c r="G9" s="30"/>
    </row>
    <row r="10" spans="1:31" s="3" customFormat="1" x14ac:dyDescent="0.2">
      <c r="A10" s="7"/>
      <c r="B10" s="42"/>
      <c r="C10" s="32" t="s">
        <v>518</v>
      </c>
      <c r="D10" s="62">
        <v>0.35483870967741937</v>
      </c>
      <c r="E10" s="62">
        <v>0.54545454545454541</v>
      </c>
      <c r="F10" s="62">
        <v>0.40476190476190477</v>
      </c>
      <c r="G10" s="30"/>
    </row>
    <row r="11" spans="1:31" s="3" customFormat="1" x14ac:dyDescent="0.2">
      <c r="A11" s="7"/>
      <c r="B11" s="42"/>
      <c r="C11" s="32" t="s">
        <v>519</v>
      </c>
      <c r="D11" s="62">
        <v>0.35483870967741937</v>
      </c>
      <c r="E11" s="62">
        <v>0.45454545454545453</v>
      </c>
      <c r="F11" s="62">
        <v>0.38095238095238093</v>
      </c>
      <c r="G11" s="30"/>
    </row>
    <row r="12" spans="1:31" s="3" customFormat="1" x14ac:dyDescent="0.2">
      <c r="A12" s="7"/>
      <c r="B12" s="42"/>
      <c r="C12" s="32" t="s">
        <v>520</v>
      </c>
      <c r="D12" s="62">
        <v>0.35483870967741937</v>
      </c>
      <c r="E12" s="62">
        <v>0.45454545454545453</v>
      </c>
      <c r="F12" s="62">
        <v>0.38095238095238093</v>
      </c>
      <c r="G12" s="30"/>
    </row>
    <row r="13" spans="1:31" s="3" customFormat="1" x14ac:dyDescent="0.2">
      <c r="A13" s="7"/>
      <c r="B13" s="42"/>
      <c r="C13" s="32" t="s">
        <v>521</v>
      </c>
      <c r="D13" s="62">
        <v>0.35483870967741937</v>
      </c>
      <c r="E13" s="62">
        <v>0.36363636363636365</v>
      </c>
      <c r="F13" s="62">
        <v>0.35714285714285715</v>
      </c>
      <c r="G13" s="30"/>
    </row>
    <row r="14" spans="1:31" s="3" customFormat="1" x14ac:dyDescent="0.2">
      <c r="A14" s="7"/>
      <c r="B14" s="42"/>
      <c r="C14" s="32" t="s">
        <v>522</v>
      </c>
      <c r="D14" s="62">
        <v>0.35483870967741937</v>
      </c>
      <c r="E14" s="62">
        <v>0.36363636363636365</v>
      </c>
      <c r="F14" s="62">
        <v>0.35714285714285715</v>
      </c>
      <c r="G14" s="30"/>
    </row>
    <row r="15" spans="1:31" s="7" customFormat="1" x14ac:dyDescent="0.2">
      <c r="B15" s="42"/>
      <c r="C15" s="32" t="s">
        <v>523</v>
      </c>
      <c r="D15" s="62">
        <v>0.19354838709677419</v>
      </c>
      <c r="E15" s="62">
        <v>0.72727272727272729</v>
      </c>
      <c r="F15" s="62">
        <v>0.33333333333333331</v>
      </c>
      <c r="G15" s="42"/>
      <c r="H15"/>
      <c r="I15"/>
      <c r="J15"/>
      <c r="K15"/>
      <c r="L15"/>
      <c r="M15"/>
      <c r="N15"/>
      <c r="O15"/>
      <c r="P15"/>
      <c r="Q15"/>
      <c r="R15"/>
      <c r="S15"/>
      <c r="T15"/>
      <c r="U15"/>
      <c r="V15"/>
      <c r="W15"/>
      <c r="X15"/>
      <c r="Y15"/>
      <c r="Z15"/>
      <c r="AA15"/>
      <c r="AB15"/>
      <c r="AC15"/>
      <c r="AD15"/>
      <c r="AE15"/>
    </row>
    <row r="16" spans="1:31" s="7" customFormat="1" x14ac:dyDescent="0.2">
      <c r="B16" s="42"/>
      <c r="C16" s="32" t="s">
        <v>524</v>
      </c>
      <c r="D16" s="62">
        <v>0.25806451612903225</v>
      </c>
      <c r="E16" s="62">
        <v>0.54545454545454541</v>
      </c>
      <c r="F16" s="62">
        <v>0.33333333333333331</v>
      </c>
      <c r="G16" s="42"/>
      <c r="H16"/>
      <c r="I16"/>
      <c r="J16"/>
      <c r="K16"/>
      <c r="L16"/>
      <c r="M16"/>
      <c r="N16"/>
      <c r="O16"/>
      <c r="P16"/>
      <c r="Q16"/>
      <c r="R16"/>
      <c r="S16"/>
      <c r="T16"/>
      <c r="U16"/>
      <c r="V16"/>
      <c r="W16"/>
      <c r="X16"/>
      <c r="Y16"/>
      <c r="Z16"/>
      <c r="AA16"/>
      <c r="AB16"/>
      <c r="AC16"/>
      <c r="AD16"/>
      <c r="AE16"/>
    </row>
    <row r="17" spans="1:31" s="7" customFormat="1" x14ac:dyDescent="0.2">
      <c r="B17" s="42"/>
      <c r="C17" s="32" t="s">
        <v>529</v>
      </c>
      <c r="D17" s="62">
        <v>0.35483870967741937</v>
      </c>
      <c r="E17" s="62">
        <v>0.27272727272727271</v>
      </c>
      <c r="F17" s="62">
        <v>0.33333333333333331</v>
      </c>
      <c r="G17" s="42"/>
      <c r="H17"/>
      <c r="I17"/>
      <c r="J17"/>
      <c r="K17"/>
      <c r="L17"/>
      <c r="M17"/>
      <c r="N17"/>
      <c r="O17"/>
      <c r="P17"/>
      <c r="Q17"/>
      <c r="R17"/>
      <c r="S17"/>
      <c r="T17"/>
      <c r="U17"/>
      <c r="V17"/>
      <c r="W17"/>
      <c r="X17"/>
      <c r="Y17"/>
      <c r="Z17"/>
      <c r="AA17"/>
      <c r="AB17"/>
      <c r="AC17"/>
      <c r="AD17"/>
      <c r="AE17"/>
    </row>
    <row r="18" spans="1:31" s="7" customFormat="1" x14ac:dyDescent="0.2">
      <c r="B18" s="42"/>
      <c r="C18" s="32" t="s">
        <v>530</v>
      </c>
      <c r="D18" s="62">
        <v>0.22580645161290322</v>
      </c>
      <c r="E18" s="62">
        <v>0.63636363636363635</v>
      </c>
      <c r="F18" s="62">
        <v>0.33333333333333331</v>
      </c>
      <c r="G18" s="42"/>
      <c r="H18"/>
      <c r="I18"/>
      <c r="J18"/>
      <c r="K18"/>
      <c r="L18"/>
      <c r="M18"/>
      <c r="N18"/>
      <c r="O18"/>
      <c r="P18"/>
      <c r="Q18"/>
      <c r="R18"/>
      <c r="S18"/>
      <c r="T18"/>
      <c r="U18"/>
      <c r="V18"/>
      <c r="W18"/>
      <c r="X18"/>
      <c r="Y18"/>
      <c r="Z18"/>
      <c r="AA18"/>
      <c r="AB18"/>
      <c r="AC18"/>
      <c r="AD18"/>
      <c r="AE18"/>
    </row>
    <row r="19" spans="1:31" s="7" customFormat="1" x14ac:dyDescent="0.2">
      <c r="B19" s="42"/>
      <c r="C19" s="32" t="s">
        <v>531</v>
      </c>
      <c r="D19" s="62">
        <v>0.22580645161290322</v>
      </c>
      <c r="E19" s="62">
        <v>0.63636363636363635</v>
      </c>
      <c r="F19" s="62">
        <v>0.33333333333333331</v>
      </c>
      <c r="G19" s="42"/>
      <c r="H19"/>
      <c r="I19"/>
      <c r="J19"/>
      <c r="K19"/>
      <c r="L19"/>
      <c r="M19"/>
      <c r="N19"/>
      <c r="O19"/>
      <c r="P19"/>
      <c r="Q19"/>
      <c r="R19"/>
      <c r="S19"/>
      <c r="T19"/>
      <c r="U19"/>
      <c r="V19"/>
      <c r="W19"/>
      <c r="X19"/>
      <c r="Y19"/>
      <c r="Z19"/>
      <c r="AA19"/>
      <c r="AB19"/>
      <c r="AC19"/>
      <c r="AD19"/>
      <c r="AE19"/>
    </row>
    <row r="20" spans="1:31" s="7" customFormat="1" x14ac:dyDescent="0.2">
      <c r="B20" s="42"/>
      <c r="C20" s="32" t="s">
        <v>532</v>
      </c>
      <c r="D20" s="62">
        <v>0.25806451612903225</v>
      </c>
      <c r="E20" s="62">
        <v>0.45454545454545453</v>
      </c>
      <c r="F20" s="62">
        <v>0.30952380952380953</v>
      </c>
      <c r="G20" s="42"/>
      <c r="H20"/>
      <c r="I20"/>
      <c r="J20"/>
      <c r="K20"/>
      <c r="L20"/>
      <c r="M20"/>
      <c r="N20"/>
      <c r="O20"/>
      <c r="P20"/>
      <c r="Q20"/>
      <c r="R20"/>
      <c r="S20"/>
      <c r="T20"/>
      <c r="U20"/>
      <c r="V20"/>
      <c r="W20"/>
      <c r="X20"/>
      <c r="Y20"/>
      <c r="Z20"/>
      <c r="AA20"/>
      <c r="AB20"/>
      <c r="AC20"/>
      <c r="AD20"/>
      <c r="AE20"/>
    </row>
    <row r="21" spans="1:31" s="7" customFormat="1" x14ac:dyDescent="0.2">
      <c r="B21" s="42"/>
      <c r="C21" s="32" t="s">
        <v>533</v>
      </c>
      <c r="D21" s="62">
        <v>0.32258064516129031</v>
      </c>
      <c r="E21" s="62">
        <v>0.27272727272727271</v>
      </c>
      <c r="F21" s="62">
        <v>0.30952380952380953</v>
      </c>
      <c r="G21" s="42"/>
      <c r="H21"/>
      <c r="I21"/>
      <c r="J21"/>
      <c r="K21"/>
      <c r="L21"/>
      <c r="M21"/>
      <c r="N21"/>
      <c r="O21"/>
      <c r="P21"/>
      <c r="Q21"/>
      <c r="R21"/>
      <c r="S21"/>
      <c r="T21"/>
      <c r="U21"/>
      <c r="V21"/>
      <c r="W21"/>
      <c r="X21"/>
      <c r="Y21"/>
      <c r="Z21"/>
      <c r="AA21"/>
      <c r="AB21"/>
      <c r="AC21"/>
      <c r="AD21"/>
      <c r="AE21"/>
    </row>
    <row r="22" spans="1:31" s="7" customFormat="1" x14ac:dyDescent="0.2">
      <c r="B22" s="42"/>
      <c r="C22" s="32" t="s">
        <v>534</v>
      </c>
      <c r="D22" s="62">
        <v>0.22580645161290322</v>
      </c>
      <c r="E22" s="62">
        <v>0.45454545454545453</v>
      </c>
      <c r="F22" s="62">
        <v>0.2857142857142857</v>
      </c>
      <c r="G22" s="42"/>
      <c r="H22"/>
      <c r="I22"/>
      <c r="J22"/>
      <c r="K22"/>
      <c r="L22"/>
      <c r="M22"/>
      <c r="N22"/>
      <c r="O22"/>
      <c r="P22"/>
      <c r="Q22"/>
      <c r="R22"/>
      <c r="S22"/>
      <c r="T22"/>
      <c r="U22"/>
      <c r="V22"/>
      <c r="W22"/>
      <c r="X22"/>
      <c r="Y22"/>
      <c r="Z22"/>
      <c r="AA22"/>
      <c r="AB22"/>
      <c r="AC22"/>
      <c r="AD22"/>
      <c r="AE22"/>
    </row>
    <row r="23" spans="1:31" s="7" customFormat="1" x14ac:dyDescent="0.2">
      <c r="B23" s="42"/>
      <c r="C23" s="32" t="s">
        <v>535</v>
      </c>
      <c r="D23" s="62">
        <v>0.22580645161290322</v>
      </c>
      <c r="E23" s="62">
        <v>0.45454545454545453</v>
      </c>
      <c r="F23" s="62">
        <v>0.2857142857142857</v>
      </c>
      <c r="G23" s="42"/>
      <c r="H23"/>
      <c r="I23"/>
      <c r="J23"/>
      <c r="K23"/>
      <c r="L23"/>
      <c r="M23"/>
      <c r="N23"/>
      <c r="O23"/>
      <c r="P23"/>
      <c r="Q23"/>
      <c r="R23"/>
      <c r="S23"/>
      <c r="T23"/>
      <c r="U23"/>
      <c r="V23"/>
      <c r="W23"/>
      <c r="X23"/>
      <c r="Y23"/>
      <c r="Z23"/>
      <c r="AA23"/>
      <c r="AB23"/>
      <c r="AC23"/>
      <c r="AD23"/>
      <c r="AE23"/>
    </row>
    <row r="24" spans="1:31" s="7" customFormat="1" x14ac:dyDescent="0.2">
      <c r="B24" s="42"/>
      <c r="C24" s="32" t="s">
        <v>536</v>
      </c>
      <c r="D24" s="62">
        <v>0.29032258064516131</v>
      </c>
      <c r="E24" s="62">
        <v>0.27272727272727271</v>
      </c>
      <c r="F24" s="62">
        <v>0.2857142857142857</v>
      </c>
      <c r="G24" s="42"/>
      <c r="H24"/>
      <c r="I24"/>
      <c r="J24"/>
      <c r="K24"/>
      <c r="L24"/>
      <c r="M24"/>
      <c r="N24"/>
      <c r="O24"/>
      <c r="P24"/>
      <c r="Q24"/>
      <c r="R24"/>
      <c r="S24"/>
      <c r="T24"/>
      <c r="U24"/>
      <c r="V24"/>
      <c r="W24"/>
      <c r="X24"/>
      <c r="Y24"/>
      <c r="Z24"/>
      <c r="AA24"/>
      <c r="AB24"/>
      <c r="AC24"/>
      <c r="AD24"/>
      <c r="AE24"/>
    </row>
    <row r="25" spans="1:31" s="7" customFormat="1" x14ac:dyDescent="0.2">
      <c r="B25" s="42"/>
      <c r="C25" s="32" t="s">
        <v>537</v>
      </c>
      <c r="D25" s="62">
        <v>0.29032258064516131</v>
      </c>
      <c r="E25" s="62">
        <v>0.27272727272727271</v>
      </c>
      <c r="F25" s="62">
        <v>0.2857142857142857</v>
      </c>
      <c r="G25" s="42"/>
      <c r="H25"/>
      <c r="I25"/>
      <c r="J25"/>
      <c r="K25"/>
      <c r="L25"/>
      <c r="M25"/>
      <c r="N25"/>
      <c r="O25"/>
      <c r="P25"/>
      <c r="Q25"/>
      <c r="R25"/>
      <c r="S25"/>
      <c r="T25"/>
      <c r="U25"/>
      <c r="V25"/>
      <c r="W25"/>
      <c r="X25"/>
      <c r="Y25"/>
      <c r="Z25"/>
      <c r="AA25"/>
      <c r="AB25"/>
      <c r="AC25"/>
      <c r="AD25"/>
      <c r="AE25"/>
    </row>
    <row r="26" spans="1:31" s="7" customFormat="1" ht="14.25" x14ac:dyDescent="0.2">
      <c r="A26" s="22"/>
      <c r="B26" s="42"/>
      <c r="C26" s="32" t="s">
        <v>538</v>
      </c>
      <c r="D26" s="62">
        <v>0.29032258064516131</v>
      </c>
      <c r="E26" s="62">
        <v>0.27272727272727271</v>
      </c>
      <c r="F26" s="62">
        <v>0.2857142857142857</v>
      </c>
      <c r="G26" s="42"/>
      <c r="H26"/>
      <c r="I26"/>
      <c r="J26"/>
      <c r="K26"/>
      <c r="L26"/>
      <c r="M26"/>
      <c r="N26"/>
      <c r="O26"/>
      <c r="P26"/>
      <c r="Q26"/>
      <c r="R26"/>
      <c r="S26"/>
      <c r="T26"/>
      <c r="U26"/>
      <c r="V26"/>
      <c r="W26"/>
      <c r="X26"/>
      <c r="Y26"/>
      <c r="Z26"/>
      <c r="AA26"/>
      <c r="AB26"/>
      <c r="AC26"/>
      <c r="AD26"/>
      <c r="AE26"/>
    </row>
    <row r="27" spans="1:31" s="7" customFormat="1" ht="14.25" x14ac:dyDescent="0.2">
      <c r="A27" s="22"/>
      <c r="B27" s="42"/>
      <c r="C27" s="32" t="s">
        <v>539</v>
      </c>
      <c r="D27" s="62">
        <v>0.29032258064516131</v>
      </c>
      <c r="E27" s="62">
        <v>0.27272727272727271</v>
      </c>
      <c r="F27" s="62">
        <v>0.2857142857142857</v>
      </c>
      <c r="G27" s="42"/>
      <c r="H27"/>
      <c r="I27"/>
      <c r="J27"/>
      <c r="K27"/>
      <c r="L27"/>
      <c r="M27"/>
      <c r="N27"/>
      <c r="O27"/>
      <c r="P27"/>
      <c r="Q27"/>
      <c r="R27"/>
      <c r="S27"/>
      <c r="T27"/>
      <c r="U27"/>
      <c r="V27"/>
      <c r="W27"/>
      <c r="X27"/>
      <c r="Y27"/>
      <c r="Z27"/>
      <c r="AA27"/>
      <c r="AB27"/>
      <c r="AC27"/>
      <c r="AD27"/>
      <c r="AE27"/>
    </row>
    <row r="28" spans="1:31" s="7" customFormat="1" ht="14.25" x14ac:dyDescent="0.2">
      <c r="A28" s="22"/>
      <c r="B28" s="42"/>
      <c r="C28" s="32" t="s">
        <v>540</v>
      </c>
      <c r="D28" s="62">
        <v>0.32258064516129031</v>
      </c>
      <c r="E28" s="62">
        <v>0.18181818181818182</v>
      </c>
      <c r="F28" s="62">
        <v>0.2857142857142857</v>
      </c>
      <c r="G28" s="42"/>
      <c r="H28"/>
      <c r="I28"/>
      <c r="J28"/>
      <c r="K28"/>
      <c r="L28"/>
      <c r="M28"/>
      <c r="N28"/>
      <c r="O28"/>
      <c r="P28"/>
      <c r="Q28"/>
      <c r="R28"/>
      <c r="S28"/>
      <c r="T28"/>
      <c r="U28"/>
      <c r="V28"/>
      <c r="W28"/>
      <c r="X28"/>
      <c r="Y28"/>
      <c r="Z28"/>
      <c r="AA28"/>
      <c r="AB28"/>
      <c r="AC28"/>
      <c r="AD28"/>
      <c r="AE28"/>
    </row>
    <row r="29" spans="1:31" s="7" customFormat="1" ht="14.25" x14ac:dyDescent="0.2">
      <c r="A29" s="22"/>
      <c r="B29" s="42"/>
      <c r="C29" s="32" t="s">
        <v>541</v>
      </c>
      <c r="D29" s="62">
        <v>0.25806451612903225</v>
      </c>
      <c r="E29" s="62">
        <v>0.36363636363636365</v>
      </c>
      <c r="F29" s="62">
        <v>0.2857142857142857</v>
      </c>
      <c r="G29" s="42"/>
      <c r="H29"/>
      <c r="I29"/>
      <c r="J29"/>
      <c r="K29"/>
      <c r="L29"/>
      <c r="M29"/>
      <c r="N29"/>
      <c r="O29"/>
      <c r="P29"/>
      <c r="Q29"/>
      <c r="R29"/>
      <c r="S29"/>
      <c r="T29"/>
      <c r="U29"/>
      <c r="V29"/>
      <c r="W29"/>
      <c r="X29"/>
      <c r="Y29"/>
      <c r="Z29"/>
      <c r="AA29"/>
      <c r="AB29"/>
      <c r="AC29"/>
      <c r="AD29"/>
      <c r="AE29"/>
    </row>
    <row r="30" spans="1:31" s="7" customFormat="1" ht="14.25" x14ac:dyDescent="0.2">
      <c r="A30" s="22"/>
      <c r="B30" s="42"/>
      <c r="C30" s="32" t="s">
        <v>542</v>
      </c>
      <c r="D30" s="62">
        <v>0.25806451612903225</v>
      </c>
      <c r="E30" s="62">
        <v>0.36363636363636365</v>
      </c>
      <c r="F30" s="62">
        <v>0.2857142857142857</v>
      </c>
      <c r="G30" s="42"/>
      <c r="H30"/>
      <c r="I30"/>
      <c r="J30"/>
      <c r="K30"/>
      <c r="L30"/>
      <c r="M30"/>
      <c r="N30"/>
      <c r="O30"/>
      <c r="P30"/>
      <c r="Q30"/>
      <c r="R30"/>
      <c r="S30"/>
      <c r="T30"/>
      <c r="U30"/>
      <c r="V30"/>
      <c r="W30"/>
      <c r="X30"/>
      <c r="Y30"/>
      <c r="Z30"/>
      <c r="AA30"/>
      <c r="AB30"/>
      <c r="AC30"/>
      <c r="AD30"/>
      <c r="AE30"/>
    </row>
    <row r="31" spans="1:31" s="7" customFormat="1" ht="14.25" x14ac:dyDescent="0.2">
      <c r="A31" s="22"/>
      <c r="B31" s="42"/>
      <c r="C31" s="32" t="s">
        <v>543</v>
      </c>
      <c r="D31" s="62">
        <v>0.16129032258064516</v>
      </c>
      <c r="E31" s="62">
        <v>0.63636363636363635</v>
      </c>
      <c r="F31" s="62">
        <v>0.2857142857142857</v>
      </c>
      <c r="G31" s="42"/>
      <c r="H31"/>
      <c r="I31"/>
      <c r="J31"/>
      <c r="K31"/>
      <c r="L31"/>
      <c r="M31"/>
      <c r="N31"/>
      <c r="O31"/>
      <c r="P31"/>
      <c r="Q31"/>
      <c r="R31"/>
      <c r="S31"/>
      <c r="T31"/>
      <c r="U31"/>
      <c r="V31"/>
      <c r="W31"/>
      <c r="X31"/>
      <c r="Y31"/>
      <c r="Z31"/>
      <c r="AA31"/>
      <c r="AB31"/>
      <c r="AC31"/>
      <c r="AD31"/>
      <c r="AE31"/>
    </row>
    <row r="32" spans="1:31" s="7" customFormat="1" ht="14.25" x14ac:dyDescent="0.2">
      <c r="A32" s="22"/>
      <c r="B32" s="42"/>
      <c r="C32" s="32" t="s">
        <v>544</v>
      </c>
      <c r="D32" s="62">
        <v>0.29032258064516131</v>
      </c>
      <c r="E32" s="62">
        <v>0.18181818181818182</v>
      </c>
      <c r="F32" s="62">
        <v>0.26190476190476192</v>
      </c>
      <c r="G32" s="42"/>
      <c r="H32"/>
      <c r="I32"/>
      <c r="J32"/>
      <c r="K32"/>
      <c r="L32"/>
      <c r="M32"/>
      <c r="N32"/>
      <c r="O32"/>
      <c r="P32"/>
      <c r="Q32"/>
      <c r="R32"/>
      <c r="S32"/>
      <c r="T32"/>
      <c r="U32"/>
      <c r="V32"/>
      <c r="W32"/>
      <c r="X32"/>
      <c r="Y32"/>
      <c r="Z32"/>
      <c r="AA32"/>
      <c r="AB32"/>
      <c r="AC32"/>
      <c r="AD32"/>
      <c r="AE32"/>
    </row>
    <row r="33" spans="1:31" s="7" customFormat="1" ht="14.25" x14ac:dyDescent="0.2">
      <c r="A33" s="22"/>
      <c r="B33" s="42"/>
      <c r="C33" s="32" t="s">
        <v>545</v>
      </c>
      <c r="D33" s="62">
        <v>0.29032258064516131</v>
      </c>
      <c r="E33" s="62">
        <v>0.18181818181818182</v>
      </c>
      <c r="F33" s="62">
        <v>0.26190476190476192</v>
      </c>
      <c r="G33" s="42"/>
      <c r="H33"/>
      <c r="I33"/>
      <c r="J33"/>
      <c r="K33"/>
      <c r="L33"/>
      <c r="M33"/>
      <c r="N33"/>
      <c r="O33"/>
      <c r="P33"/>
      <c r="Q33"/>
      <c r="R33"/>
      <c r="S33"/>
      <c r="T33"/>
      <c r="U33"/>
      <c r="V33"/>
      <c r="W33"/>
      <c r="X33"/>
      <c r="Y33"/>
      <c r="Z33"/>
      <c r="AA33"/>
      <c r="AB33"/>
      <c r="AC33"/>
      <c r="AD33"/>
      <c r="AE33"/>
    </row>
    <row r="34" spans="1:31" s="7" customFormat="1" ht="14.25" x14ac:dyDescent="0.2">
      <c r="A34" s="22"/>
      <c r="B34" s="42"/>
      <c r="C34" s="32" t="s">
        <v>546</v>
      </c>
      <c r="D34" s="62">
        <v>0.22580645161290322</v>
      </c>
      <c r="E34" s="62">
        <v>0.36363636363636365</v>
      </c>
      <c r="F34" s="62">
        <v>0.26190476190476192</v>
      </c>
      <c r="G34" s="42"/>
      <c r="H34"/>
      <c r="I34"/>
      <c r="J34"/>
      <c r="K34"/>
      <c r="L34"/>
      <c r="M34"/>
      <c r="N34"/>
      <c r="O34"/>
      <c r="P34"/>
      <c r="Q34"/>
      <c r="R34"/>
      <c r="S34"/>
      <c r="T34"/>
      <c r="U34"/>
      <c r="V34"/>
      <c r="W34"/>
      <c r="X34"/>
      <c r="Y34"/>
      <c r="Z34"/>
      <c r="AA34"/>
      <c r="AB34"/>
      <c r="AC34"/>
      <c r="AD34"/>
      <c r="AE34"/>
    </row>
    <row r="35" spans="1:31" x14ac:dyDescent="0.2">
      <c r="B35" s="42"/>
      <c r="C35" s="32" t="s">
        <v>547</v>
      </c>
      <c r="D35" s="62">
        <v>0.25806451612903225</v>
      </c>
      <c r="E35" s="62">
        <v>0.27272727272727271</v>
      </c>
      <c r="F35" s="62">
        <v>0.26190476190476192</v>
      </c>
      <c r="G35" s="32"/>
    </row>
    <row r="36" spans="1:31" x14ac:dyDescent="0.2">
      <c r="B36" s="42"/>
      <c r="C36" s="32" t="s">
        <v>548</v>
      </c>
      <c r="D36" s="62">
        <v>0.22580645161290322</v>
      </c>
      <c r="E36" s="62">
        <v>0.36363636363636365</v>
      </c>
      <c r="F36" s="62">
        <v>0.26190476190476192</v>
      </c>
      <c r="G36" s="32"/>
    </row>
    <row r="37" spans="1:31" x14ac:dyDescent="0.2">
      <c r="B37" s="42"/>
      <c r="C37" s="32" t="s">
        <v>549</v>
      </c>
      <c r="D37" s="62">
        <v>0.19354838709677419</v>
      </c>
      <c r="E37" s="62">
        <v>0.45454545454545453</v>
      </c>
      <c r="F37" s="62">
        <v>0.26190476190476192</v>
      </c>
      <c r="G37" s="32"/>
    </row>
    <row r="38" spans="1:31" x14ac:dyDescent="0.2">
      <c r="B38" s="42"/>
      <c r="C38" s="32" t="s">
        <v>550</v>
      </c>
      <c r="D38" s="62">
        <v>0.25806451612903225</v>
      </c>
      <c r="E38" s="62">
        <v>0.27272727272727271</v>
      </c>
      <c r="F38" s="62">
        <v>0.26190476190476192</v>
      </c>
      <c r="G38" s="25" t="s">
        <v>842</v>
      </c>
    </row>
    <row r="39" spans="1:31" x14ac:dyDescent="0.2">
      <c r="B39" s="42"/>
      <c r="C39" s="32" t="s">
        <v>551</v>
      </c>
      <c r="D39" s="62">
        <v>0.25806451612903225</v>
      </c>
      <c r="E39" s="62">
        <v>0.18181818181818182</v>
      </c>
      <c r="F39" s="62">
        <v>0.23809523809523808</v>
      </c>
      <c r="G39" s="32"/>
    </row>
    <row r="40" spans="1:31" x14ac:dyDescent="0.2">
      <c r="B40" s="42"/>
      <c r="C40" s="32" t="s">
        <v>552</v>
      </c>
      <c r="D40" s="62">
        <v>0.25806451612903225</v>
      </c>
      <c r="E40" s="62">
        <v>0.18181818181818182</v>
      </c>
      <c r="F40" s="62">
        <v>0.23809523809523808</v>
      </c>
      <c r="G40" s="32"/>
    </row>
    <row r="41" spans="1:31" x14ac:dyDescent="0.2">
      <c r="B41" s="42"/>
      <c r="C41" s="32" t="s">
        <v>553</v>
      </c>
      <c r="D41" s="62">
        <v>0.22580645161290322</v>
      </c>
      <c r="E41" s="62">
        <v>0.27272727272727271</v>
      </c>
      <c r="F41" s="62">
        <v>0.23809523809523808</v>
      </c>
      <c r="G41" s="32"/>
    </row>
    <row r="42" spans="1:31" x14ac:dyDescent="0.2">
      <c r="B42" s="42"/>
      <c r="C42" s="32" t="s">
        <v>554</v>
      </c>
      <c r="D42" s="62">
        <v>0.22580645161290322</v>
      </c>
      <c r="E42" s="62">
        <v>0.18181818181818182</v>
      </c>
      <c r="F42" s="62">
        <v>0.21428571428571427</v>
      </c>
      <c r="G42" s="32"/>
    </row>
    <row r="43" spans="1:31" x14ac:dyDescent="0.2">
      <c r="B43" s="42"/>
      <c r="C43" s="32" t="s">
        <v>555</v>
      </c>
      <c r="D43" s="62">
        <v>0.22580645161290322</v>
      </c>
      <c r="E43" s="62">
        <v>0.18181818181818182</v>
      </c>
      <c r="F43" s="62">
        <v>0.21428571428571427</v>
      </c>
      <c r="G43" s="32"/>
    </row>
    <row r="44" spans="1:31" x14ac:dyDescent="0.2">
      <c r="B44" s="42"/>
      <c r="C44" s="32" t="s">
        <v>556</v>
      </c>
      <c r="D44" s="62">
        <v>0.22580645161290322</v>
      </c>
      <c r="E44" s="62">
        <v>0.18181818181818182</v>
      </c>
      <c r="F44" s="62">
        <v>0.21428571428571427</v>
      </c>
      <c r="G44" s="32"/>
    </row>
    <row r="45" spans="1:31" x14ac:dyDescent="0.2">
      <c r="B45" s="42"/>
      <c r="C45" s="32" t="s">
        <v>557</v>
      </c>
      <c r="D45" s="62">
        <v>0.19354838709677419</v>
      </c>
      <c r="E45" s="62">
        <v>0.27272727272727271</v>
      </c>
      <c r="F45" s="62">
        <v>0.21428571428571427</v>
      </c>
      <c r="G45" s="32"/>
    </row>
    <row r="46" spans="1:31" x14ac:dyDescent="0.2">
      <c r="B46" s="42"/>
      <c r="C46" s="32" t="s">
        <v>558</v>
      </c>
      <c r="D46" s="62">
        <v>0.16129032258064516</v>
      </c>
      <c r="E46" s="62">
        <v>0.36363636363636365</v>
      </c>
      <c r="F46" s="62">
        <v>0.21428571428571427</v>
      </c>
      <c r="G46" s="32"/>
    </row>
    <row r="47" spans="1:31" x14ac:dyDescent="0.2">
      <c r="B47" s="42"/>
      <c r="C47" s="32" t="s">
        <v>559</v>
      </c>
      <c r="D47" s="62">
        <v>0.22580645161290322</v>
      </c>
      <c r="E47" s="62">
        <v>0.18181818181818182</v>
      </c>
      <c r="F47" s="62">
        <v>0.21428571428571427</v>
      </c>
      <c r="G47" s="32"/>
    </row>
    <row r="48" spans="1:31" x14ac:dyDescent="0.2">
      <c r="B48" s="42"/>
      <c r="C48" s="32" t="s">
        <v>560</v>
      </c>
      <c r="D48" s="62">
        <v>0.19354838709677419</v>
      </c>
      <c r="E48" s="62">
        <v>0.18181818181818182</v>
      </c>
      <c r="F48" s="62">
        <v>0.19047619047619047</v>
      </c>
      <c r="G48" s="32"/>
    </row>
    <row r="49" spans="2:7" x14ac:dyDescent="0.2">
      <c r="B49" s="42"/>
      <c r="C49" s="32" t="s">
        <v>561</v>
      </c>
      <c r="D49" s="62">
        <v>0.19354838709677419</v>
      </c>
      <c r="E49" s="62">
        <v>0.18181818181818182</v>
      </c>
      <c r="F49" s="62">
        <v>0.19047619047619047</v>
      </c>
      <c r="G49" s="32"/>
    </row>
    <row r="50" spans="2:7" x14ac:dyDescent="0.2">
      <c r="B50" s="42"/>
      <c r="C50" s="32" t="s">
        <v>562</v>
      </c>
      <c r="D50" s="62">
        <v>0.16129032258064516</v>
      </c>
      <c r="E50" s="62">
        <v>0.18181818181818182</v>
      </c>
      <c r="F50" s="62">
        <v>0.16666666666666666</v>
      </c>
      <c r="G50" s="32"/>
    </row>
    <row r="51" spans="2:7" x14ac:dyDescent="0.2">
      <c r="B51" s="42"/>
      <c r="C51" s="32" t="s">
        <v>563</v>
      </c>
      <c r="D51" s="62">
        <v>0.16129032258064516</v>
      </c>
      <c r="E51" s="62">
        <v>0.18181818181818182</v>
      </c>
      <c r="F51" s="62">
        <v>0.16666666666666666</v>
      </c>
      <c r="G51" s="32"/>
    </row>
    <row r="52" spans="2:7" x14ac:dyDescent="0.2">
      <c r="B52" s="42"/>
      <c r="C52" s="32" t="s">
        <v>564</v>
      </c>
      <c r="D52" s="62">
        <v>0.19354838709677419</v>
      </c>
      <c r="E52" s="62">
        <v>9.0909090909090912E-2</v>
      </c>
      <c r="F52" s="62">
        <v>0.16666666666666666</v>
      </c>
      <c r="G52" s="32"/>
    </row>
    <row r="53" spans="2:7" x14ac:dyDescent="0.2">
      <c r="B53" s="42"/>
      <c r="C53" s="32" t="s">
        <v>565</v>
      </c>
      <c r="D53" s="62">
        <v>0.12903225806451613</v>
      </c>
      <c r="E53" s="62">
        <v>0.27272727272727271</v>
      </c>
      <c r="F53" s="62">
        <v>0.16666666666666666</v>
      </c>
      <c r="G53" s="32"/>
    </row>
    <row r="54" spans="2:7" x14ac:dyDescent="0.2">
      <c r="B54" s="42"/>
      <c r="C54" s="32" t="s">
        <v>566</v>
      </c>
      <c r="D54" s="62">
        <v>0.16129032258064516</v>
      </c>
      <c r="E54" s="62">
        <v>0.18181818181818182</v>
      </c>
      <c r="F54" s="62">
        <v>0.16666666666666666</v>
      </c>
      <c r="G54" s="32"/>
    </row>
    <row r="55" spans="2:7" x14ac:dyDescent="0.2">
      <c r="B55" s="42"/>
      <c r="C55" s="32" t="s">
        <v>567</v>
      </c>
      <c r="D55" s="62">
        <v>0.16129032258064516</v>
      </c>
      <c r="E55" s="62">
        <v>0.18181818181818182</v>
      </c>
      <c r="F55" s="62">
        <v>0.16666666666666666</v>
      </c>
      <c r="G55" s="32"/>
    </row>
    <row r="56" spans="2:7" x14ac:dyDescent="0.2">
      <c r="B56" s="42"/>
      <c r="C56" s="32" t="s">
        <v>568</v>
      </c>
      <c r="D56" s="62">
        <v>9.6774193548387094E-2</v>
      </c>
      <c r="E56" s="62">
        <v>0.36363636363636365</v>
      </c>
      <c r="F56" s="62">
        <v>0.16666666666666666</v>
      </c>
      <c r="G56" s="32"/>
    </row>
    <row r="57" spans="2:7" x14ac:dyDescent="0.2">
      <c r="B57" s="42"/>
      <c r="C57" s="32" t="s">
        <v>569</v>
      </c>
      <c r="D57" s="62">
        <v>0.16129032258064516</v>
      </c>
      <c r="E57" s="62">
        <v>0.18181818181818182</v>
      </c>
      <c r="F57" s="62">
        <v>0.16666666666666666</v>
      </c>
      <c r="G57" s="32"/>
    </row>
    <row r="58" spans="2:7" x14ac:dyDescent="0.2">
      <c r="B58" s="42"/>
      <c r="C58" s="32" t="s">
        <v>570</v>
      </c>
      <c r="D58" s="62">
        <v>0.12903225806451613</v>
      </c>
      <c r="E58" s="62">
        <v>0.18181818181818182</v>
      </c>
      <c r="F58" s="62">
        <v>0.14285714285714285</v>
      </c>
      <c r="G58" s="32"/>
    </row>
    <row r="59" spans="2:7" x14ac:dyDescent="0.2">
      <c r="B59" s="42"/>
      <c r="C59" s="32" t="s">
        <v>571</v>
      </c>
      <c r="D59" s="62">
        <v>9.6774193548387094E-2</v>
      </c>
      <c r="E59" s="62">
        <v>0.27272727272727271</v>
      </c>
      <c r="F59" s="62">
        <v>0.14285714285714285</v>
      </c>
      <c r="G59" s="32"/>
    </row>
    <row r="60" spans="2:7" x14ac:dyDescent="0.2">
      <c r="B60" s="42"/>
      <c r="C60" s="32" t="s">
        <v>572</v>
      </c>
      <c r="D60" s="62">
        <v>0.12903225806451613</v>
      </c>
      <c r="E60" s="62">
        <v>0.18181818181818182</v>
      </c>
      <c r="F60" s="62">
        <v>0.14285714285714285</v>
      </c>
      <c r="G60" s="32"/>
    </row>
    <row r="61" spans="2:7" x14ac:dyDescent="0.2">
      <c r="B61" s="42"/>
      <c r="C61" s="32" t="s">
        <v>573</v>
      </c>
      <c r="D61" s="62">
        <v>0.12903225806451613</v>
      </c>
      <c r="E61" s="62">
        <v>0.18181818181818182</v>
      </c>
      <c r="F61" s="62">
        <v>0.14285714285714285</v>
      </c>
      <c r="G61" s="32"/>
    </row>
    <row r="62" spans="2:7" x14ac:dyDescent="0.2">
      <c r="B62" s="42"/>
      <c r="C62" s="32" t="s">
        <v>574</v>
      </c>
      <c r="D62" s="62">
        <v>9.6774193548387094E-2</v>
      </c>
      <c r="E62" s="62">
        <v>0.27272727272727271</v>
      </c>
      <c r="F62" s="62">
        <v>0.14285714285714285</v>
      </c>
      <c r="G62" s="32"/>
    </row>
    <row r="63" spans="2:7" x14ac:dyDescent="0.2">
      <c r="B63" s="42"/>
      <c r="C63" s="32" t="s">
        <v>575</v>
      </c>
      <c r="D63" s="62">
        <v>6.4516129032258063E-2</v>
      </c>
      <c r="E63" s="62">
        <v>0.27272727272727271</v>
      </c>
      <c r="F63" s="62">
        <v>0.11904761904761904</v>
      </c>
      <c r="G63" s="32"/>
    </row>
    <row r="64" spans="2:7" x14ac:dyDescent="0.2">
      <c r="B64" s="42"/>
      <c r="C64" s="32" t="s">
        <v>576</v>
      </c>
      <c r="D64" s="62">
        <v>9.6774193548387094E-2</v>
      </c>
      <c r="E64" s="62">
        <v>0.18181818181818182</v>
      </c>
      <c r="F64" s="62">
        <v>0.11904761904761904</v>
      </c>
      <c r="G64" s="32"/>
    </row>
    <row r="65" spans="2:7" x14ac:dyDescent="0.2">
      <c r="B65" s="42"/>
      <c r="C65" s="32" t="s">
        <v>577</v>
      </c>
      <c r="D65" s="62">
        <v>0.16129032258064516</v>
      </c>
      <c r="E65" s="62">
        <v>0</v>
      </c>
      <c r="F65" s="62">
        <v>0.11904761904761904</v>
      </c>
      <c r="G65" s="32"/>
    </row>
    <row r="66" spans="2:7" x14ac:dyDescent="0.2">
      <c r="B66" s="42"/>
      <c r="C66" s="32" t="s">
        <v>578</v>
      </c>
      <c r="D66" s="62">
        <v>0.12903225806451613</v>
      </c>
      <c r="E66" s="62">
        <v>9.0909090909090912E-2</v>
      </c>
      <c r="F66" s="62">
        <v>0.11904761904761904</v>
      </c>
      <c r="G66" s="32"/>
    </row>
    <row r="67" spans="2:7" x14ac:dyDescent="0.2">
      <c r="B67" s="42"/>
      <c r="C67" s="32" t="s">
        <v>579</v>
      </c>
      <c r="D67" s="62">
        <v>0.12903225806451613</v>
      </c>
      <c r="E67" s="62">
        <v>9.0909090909090912E-2</v>
      </c>
      <c r="F67" s="62">
        <v>0.11904761904761904</v>
      </c>
      <c r="G67" s="32"/>
    </row>
    <row r="68" spans="2:7" x14ac:dyDescent="0.2">
      <c r="B68" s="42"/>
      <c r="C68" s="32" t="s">
        <v>580</v>
      </c>
      <c r="D68" s="62">
        <v>0.12903225806451613</v>
      </c>
      <c r="E68" s="62">
        <v>9.0909090909090912E-2</v>
      </c>
      <c r="F68" s="62">
        <v>0.11904761904761904</v>
      </c>
      <c r="G68" s="32"/>
    </row>
    <row r="69" spans="2:7" x14ac:dyDescent="0.2">
      <c r="B69" s="42"/>
      <c r="C69" s="32" t="s">
        <v>581</v>
      </c>
      <c r="D69" s="62">
        <v>0.12903225806451613</v>
      </c>
      <c r="E69" s="62">
        <v>9.0909090909090912E-2</v>
      </c>
      <c r="F69" s="62">
        <v>0.11904761904761904</v>
      </c>
      <c r="G69" s="32"/>
    </row>
    <row r="70" spans="2:7" x14ac:dyDescent="0.2">
      <c r="B70" s="42"/>
      <c r="C70" s="32" t="s">
        <v>582</v>
      </c>
      <c r="D70" s="62">
        <v>9.6774193548387094E-2</v>
      </c>
      <c r="E70" s="62">
        <v>0.18181818181818182</v>
      </c>
      <c r="F70" s="62">
        <v>0.11904761904761904</v>
      </c>
      <c r="G70" s="32"/>
    </row>
    <row r="71" spans="2:7" x14ac:dyDescent="0.2">
      <c r="B71" s="42"/>
      <c r="C71" s="32" t="s">
        <v>583</v>
      </c>
      <c r="D71" s="62">
        <v>0.12903225806451613</v>
      </c>
      <c r="E71" s="62">
        <v>9.0909090909090912E-2</v>
      </c>
      <c r="F71" s="62">
        <v>0.11904761904761904</v>
      </c>
      <c r="G71" s="32"/>
    </row>
    <row r="72" spans="2:7" x14ac:dyDescent="0.2">
      <c r="B72" s="42"/>
      <c r="C72" s="32" t="s">
        <v>584</v>
      </c>
      <c r="D72" s="62">
        <v>9.6774193548387094E-2</v>
      </c>
      <c r="E72" s="62">
        <v>0.18181818181818182</v>
      </c>
      <c r="F72" s="62">
        <v>0.11904761904761904</v>
      </c>
      <c r="G72" s="32"/>
    </row>
    <row r="73" spans="2:7" x14ac:dyDescent="0.2">
      <c r="B73" s="42"/>
      <c r="C73" s="32" t="s">
        <v>585</v>
      </c>
      <c r="D73" s="62">
        <v>9.6774193548387094E-2</v>
      </c>
      <c r="E73" s="62">
        <v>0.18181818181818182</v>
      </c>
      <c r="F73" s="62">
        <v>0.11904761904761904</v>
      </c>
      <c r="G73" s="32"/>
    </row>
    <row r="74" spans="2:7" x14ac:dyDescent="0.2">
      <c r="B74" s="42"/>
      <c r="C74" s="32" t="s">
        <v>586</v>
      </c>
      <c r="D74" s="62">
        <v>0.12903225806451613</v>
      </c>
      <c r="E74" s="62">
        <v>9.0909090909090912E-2</v>
      </c>
      <c r="F74" s="62">
        <v>0.11904761904761904</v>
      </c>
      <c r="G74" s="32"/>
    </row>
    <row r="75" spans="2:7" x14ac:dyDescent="0.2">
      <c r="B75" s="42"/>
      <c r="C75" s="32" t="s">
        <v>587</v>
      </c>
      <c r="D75" s="62">
        <v>0.16129032258064516</v>
      </c>
      <c r="E75" s="62">
        <v>0</v>
      </c>
      <c r="F75" s="62">
        <v>0.11904761904761904</v>
      </c>
      <c r="G75" s="32"/>
    </row>
    <row r="76" spans="2:7" x14ac:dyDescent="0.2">
      <c r="B76" s="42"/>
      <c r="C76" s="32" t="s">
        <v>588</v>
      </c>
      <c r="D76" s="62">
        <v>9.6774193548387094E-2</v>
      </c>
      <c r="E76" s="62">
        <v>0.18181818181818182</v>
      </c>
      <c r="F76" s="62">
        <v>0.11904761904761904</v>
      </c>
      <c r="G76" s="32"/>
    </row>
    <row r="77" spans="2:7" x14ac:dyDescent="0.2">
      <c r="B77" s="42"/>
      <c r="C77" s="32" t="s">
        <v>589</v>
      </c>
      <c r="D77" s="62">
        <v>6.4516129032258063E-2</v>
      </c>
      <c r="E77" s="62">
        <v>0.18181818181818182</v>
      </c>
      <c r="F77" s="62">
        <v>9.5238095238095233E-2</v>
      </c>
      <c r="G77" s="32"/>
    </row>
    <row r="78" spans="2:7" x14ac:dyDescent="0.2">
      <c r="B78" s="42"/>
      <c r="C78" s="32" t="s">
        <v>590</v>
      </c>
      <c r="D78" s="62">
        <v>9.6774193548387094E-2</v>
      </c>
      <c r="E78" s="62">
        <v>9.0909090909090912E-2</v>
      </c>
      <c r="F78" s="62">
        <v>9.5238095238095233E-2</v>
      </c>
      <c r="G78" s="32"/>
    </row>
    <row r="79" spans="2:7" x14ac:dyDescent="0.2">
      <c r="B79" s="42"/>
      <c r="C79" s="32" t="s">
        <v>591</v>
      </c>
      <c r="D79" s="62">
        <v>0.12903225806451613</v>
      </c>
      <c r="E79" s="62">
        <v>0</v>
      </c>
      <c r="F79" s="62">
        <v>9.5238095238095233E-2</v>
      </c>
      <c r="G79" s="32"/>
    </row>
    <row r="80" spans="2:7" x14ac:dyDescent="0.2">
      <c r="B80" s="42"/>
      <c r="C80" s="32" t="s">
        <v>592</v>
      </c>
      <c r="D80" s="62">
        <v>0.12903225806451613</v>
      </c>
      <c r="E80" s="62">
        <v>0</v>
      </c>
      <c r="F80" s="62">
        <v>9.5238095238095233E-2</v>
      </c>
      <c r="G80" s="32"/>
    </row>
    <row r="81" spans="2:7" x14ac:dyDescent="0.2">
      <c r="B81" s="42"/>
      <c r="C81" s="32" t="s">
        <v>593</v>
      </c>
      <c r="D81" s="62">
        <v>0.12903225806451613</v>
      </c>
      <c r="E81" s="62">
        <v>0</v>
      </c>
      <c r="F81" s="62">
        <v>9.5238095238095233E-2</v>
      </c>
      <c r="G81" s="32"/>
    </row>
    <row r="82" spans="2:7" x14ac:dyDescent="0.2">
      <c r="B82" s="42"/>
      <c r="C82" s="32" t="s">
        <v>594</v>
      </c>
      <c r="D82" s="62">
        <v>0.12903225806451613</v>
      </c>
      <c r="E82" s="62">
        <v>0</v>
      </c>
      <c r="F82" s="62">
        <v>9.5238095238095233E-2</v>
      </c>
      <c r="G82" s="32"/>
    </row>
    <row r="83" spans="2:7" x14ac:dyDescent="0.2">
      <c r="B83" s="42"/>
      <c r="C83" s="32" t="s">
        <v>595</v>
      </c>
      <c r="D83" s="62">
        <v>6.4516129032258063E-2</v>
      </c>
      <c r="E83" s="62">
        <v>0.18181818181818182</v>
      </c>
      <c r="F83" s="62">
        <v>9.5238095238095233E-2</v>
      </c>
      <c r="G83" s="32"/>
    </row>
    <row r="84" spans="2:7" x14ac:dyDescent="0.2">
      <c r="B84" s="42"/>
      <c r="C84" s="32" t="s">
        <v>596</v>
      </c>
      <c r="D84" s="62">
        <v>0.12903225806451613</v>
      </c>
      <c r="E84" s="62">
        <v>0</v>
      </c>
      <c r="F84" s="62">
        <v>9.5238095238095233E-2</v>
      </c>
      <c r="G84" s="32"/>
    </row>
    <row r="85" spans="2:7" x14ac:dyDescent="0.2">
      <c r="B85" s="42"/>
      <c r="C85" s="32" t="s">
        <v>597</v>
      </c>
      <c r="D85" s="62">
        <v>6.4516129032258063E-2</v>
      </c>
      <c r="E85" s="62">
        <v>0.18181818181818182</v>
      </c>
      <c r="F85" s="62">
        <v>9.5238095238095233E-2</v>
      </c>
      <c r="G85" s="32"/>
    </row>
    <row r="86" spans="2:7" x14ac:dyDescent="0.2">
      <c r="B86" s="42"/>
      <c r="C86" s="32" t="s">
        <v>598</v>
      </c>
      <c r="D86" s="62">
        <v>0.12903225806451613</v>
      </c>
      <c r="E86" s="62">
        <v>0</v>
      </c>
      <c r="F86" s="62">
        <v>9.5238095238095233E-2</v>
      </c>
      <c r="G86" s="32"/>
    </row>
    <row r="87" spans="2:7" x14ac:dyDescent="0.2">
      <c r="B87" s="42"/>
      <c r="C87" s="32" t="s">
        <v>599</v>
      </c>
      <c r="D87" s="62">
        <v>9.6774193548387094E-2</v>
      </c>
      <c r="E87" s="62">
        <v>9.0909090909090912E-2</v>
      </c>
      <c r="F87" s="62">
        <v>9.5238095238095233E-2</v>
      </c>
      <c r="G87" s="32"/>
    </row>
    <row r="88" spans="2:7" x14ac:dyDescent="0.2">
      <c r="B88" s="42"/>
      <c r="C88" s="32" t="s">
        <v>600</v>
      </c>
      <c r="D88" s="62">
        <v>0.12903225806451613</v>
      </c>
      <c r="E88" s="62">
        <v>0</v>
      </c>
      <c r="F88" s="62">
        <v>9.5238095238095233E-2</v>
      </c>
      <c r="G88" s="32"/>
    </row>
    <row r="89" spans="2:7" x14ac:dyDescent="0.2">
      <c r="B89" s="42"/>
      <c r="C89" s="32" t="s">
        <v>601</v>
      </c>
      <c r="D89" s="62">
        <v>9.6774193548387094E-2</v>
      </c>
      <c r="E89" s="62">
        <v>9.0909090909090912E-2</v>
      </c>
      <c r="F89" s="62">
        <v>9.5238095238095233E-2</v>
      </c>
      <c r="G89" s="32"/>
    </row>
    <row r="90" spans="2:7" x14ac:dyDescent="0.2">
      <c r="B90" s="42"/>
      <c r="C90" s="32" t="s">
        <v>602</v>
      </c>
      <c r="D90" s="62">
        <v>0.12903225806451613</v>
      </c>
      <c r="E90" s="62">
        <v>0</v>
      </c>
      <c r="F90" s="62">
        <v>9.5238095238095233E-2</v>
      </c>
      <c r="G90" s="32"/>
    </row>
    <row r="91" spans="2:7" x14ac:dyDescent="0.2">
      <c r="B91" s="42"/>
      <c r="C91" s="32" t="s">
        <v>603</v>
      </c>
      <c r="D91" s="62">
        <v>9.6774193548387094E-2</v>
      </c>
      <c r="E91" s="62">
        <v>9.0909090909090912E-2</v>
      </c>
      <c r="F91" s="62">
        <v>9.5238095238095233E-2</v>
      </c>
      <c r="G91" s="32"/>
    </row>
    <row r="92" spans="2:7" x14ac:dyDescent="0.2">
      <c r="B92" s="42"/>
      <c r="C92" s="32" t="s">
        <v>604</v>
      </c>
      <c r="D92" s="62">
        <v>9.6774193548387094E-2</v>
      </c>
      <c r="E92" s="62">
        <v>9.0909090909090912E-2</v>
      </c>
      <c r="F92" s="62">
        <v>9.5238095238095233E-2</v>
      </c>
      <c r="G92" s="32"/>
    </row>
    <row r="93" spans="2:7" x14ac:dyDescent="0.2">
      <c r="B93" s="42"/>
      <c r="C93" s="32" t="s">
        <v>605</v>
      </c>
      <c r="D93" s="62">
        <v>6.4516129032258063E-2</v>
      </c>
      <c r="E93" s="62">
        <v>0.18181818181818182</v>
      </c>
      <c r="F93" s="62">
        <v>9.5238095238095233E-2</v>
      </c>
      <c r="G93" s="32"/>
    </row>
    <row r="94" spans="2:7" x14ac:dyDescent="0.2">
      <c r="B94" s="42"/>
      <c r="C94" s="32" t="s">
        <v>606</v>
      </c>
      <c r="D94" s="62">
        <v>0.12903225806451613</v>
      </c>
      <c r="E94" s="62">
        <v>0</v>
      </c>
      <c r="F94" s="62">
        <v>9.5238095238095233E-2</v>
      </c>
      <c r="G94" s="32"/>
    </row>
    <row r="95" spans="2:7" x14ac:dyDescent="0.2">
      <c r="B95" s="42"/>
      <c r="C95" s="32" t="s">
        <v>607</v>
      </c>
      <c r="D95" s="62">
        <v>6.4516129032258063E-2</v>
      </c>
      <c r="E95" s="62">
        <v>0.18181818181818182</v>
      </c>
      <c r="F95" s="62">
        <v>9.5238095238095233E-2</v>
      </c>
      <c r="G95" s="32"/>
    </row>
    <row r="96" spans="2:7" x14ac:dyDescent="0.2">
      <c r="B96" s="42"/>
      <c r="C96" s="32" t="s">
        <v>608</v>
      </c>
      <c r="D96" s="62">
        <v>6.4516129032258063E-2</v>
      </c>
      <c r="E96" s="62">
        <v>0.18181818181818182</v>
      </c>
      <c r="F96" s="62">
        <v>9.5238095238095233E-2</v>
      </c>
      <c r="G96" s="32"/>
    </row>
    <row r="97" spans="2:7" x14ac:dyDescent="0.2">
      <c r="B97" s="42"/>
      <c r="C97" s="32" t="s">
        <v>609</v>
      </c>
      <c r="D97" s="62">
        <v>9.6774193548387094E-2</v>
      </c>
      <c r="E97" s="62">
        <v>9.0909090909090912E-2</v>
      </c>
      <c r="F97" s="62">
        <v>9.5238095238095233E-2</v>
      </c>
      <c r="G97" s="32"/>
    </row>
    <row r="98" spans="2:7" x14ac:dyDescent="0.2">
      <c r="B98" s="42"/>
      <c r="C98" s="32" t="s">
        <v>610</v>
      </c>
      <c r="D98" s="62">
        <v>9.6774193548387094E-2</v>
      </c>
      <c r="E98" s="62">
        <v>9.0909090909090912E-2</v>
      </c>
      <c r="F98" s="62">
        <v>9.5238095238095233E-2</v>
      </c>
      <c r="G98" s="32"/>
    </row>
    <row r="99" spans="2:7" x14ac:dyDescent="0.2">
      <c r="B99" s="42"/>
      <c r="C99" s="32" t="s">
        <v>611</v>
      </c>
      <c r="D99" s="62">
        <v>0.12903225806451613</v>
      </c>
      <c r="E99" s="62">
        <v>0</v>
      </c>
      <c r="F99" s="62">
        <v>9.5238095238095233E-2</v>
      </c>
      <c r="G99" s="32"/>
    </row>
    <row r="100" spans="2:7" x14ac:dyDescent="0.2">
      <c r="B100" s="42"/>
      <c r="C100" s="32" t="s">
        <v>612</v>
      </c>
      <c r="D100" s="62">
        <v>9.6774193548387094E-2</v>
      </c>
      <c r="E100" s="62">
        <v>9.0909090909090912E-2</v>
      </c>
      <c r="F100" s="62">
        <v>9.5238095238095233E-2</v>
      </c>
      <c r="G100" s="32"/>
    </row>
    <row r="101" spans="2:7" x14ac:dyDescent="0.2">
      <c r="B101" s="42"/>
      <c r="C101" s="32" t="s">
        <v>613</v>
      </c>
      <c r="D101" s="62">
        <v>6.4516129032258063E-2</v>
      </c>
      <c r="E101" s="62">
        <v>0.18181818181818182</v>
      </c>
      <c r="F101" s="62">
        <v>9.5238095238095233E-2</v>
      </c>
      <c r="G101" s="32"/>
    </row>
    <row r="102" spans="2:7" x14ac:dyDescent="0.2">
      <c r="B102" s="42"/>
      <c r="C102" s="32" t="s">
        <v>614</v>
      </c>
      <c r="D102" s="62">
        <v>6.4516129032258063E-2</v>
      </c>
      <c r="E102" s="62">
        <v>9.0909090909090912E-2</v>
      </c>
      <c r="F102" s="62">
        <v>7.1428571428571425E-2</v>
      </c>
      <c r="G102" s="32"/>
    </row>
    <row r="103" spans="2:7" x14ac:dyDescent="0.2">
      <c r="B103" s="42"/>
      <c r="C103" s="32" t="s">
        <v>615</v>
      </c>
      <c r="D103" s="62">
        <v>6.4516129032258063E-2</v>
      </c>
      <c r="E103" s="62">
        <v>9.0909090909090912E-2</v>
      </c>
      <c r="F103" s="62">
        <v>7.1428571428571425E-2</v>
      </c>
      <c r="G103" s="32"/>
    </row>
    <row r="104" spans="2:7" x14ac:dyDescent="0.2">
      <c r="B104" s="42"/>
      <c r="C104" s="32" t="s">
        <v>616</v>
      </c>
      <c r="D104" s="62">
        <v>6.4516129032258063E-2</v>
      </c>
      <c r="E104" s="62">
        <v>9.0909090909090912E-2</v>
      </c>
      <c r="F104" s="62">
        <v>7.1428571428571425E-2</v>
      </c>
      <c r="G104" s="32"/>
    </row>
    <row r="105" spans="2:7" x14ac:dyDescent="0.2">
      <c r="B105" s="42"/>
      <c r="C105" s="32" t="s">
        <v>617</v>
      </c>
      <c r="D105" s="62">
        <v>6.4516129032258063E-2</v>
      </c>
      <c r="E105" s="62">
        <v>9.0909090909090912E-2</v>
      </c>
      <c r="F105" s="62">
        <v>7.1428571428571425E-2</v>
      </c>
      <c r="G105" s="32"/>
    </row>
    <row r="106" spans="2:7" x14ac:dyDescent="0.2">
      <c r="B106" s="42"/>
      <c r="C106" s="32" t="s">
        <v>618</v>
      </c>
      <c r="D106" s="62">
        <v>6.4516129032258063E-2</v>
      </c>
      <c r="E106" s="62">
        <v>9.0909090909090912E-2</v>
      </c>
      <c r="F106" s="62">
        <v>7.1428571428571425E-2</v>
      </c>
      <c r="G106" s="32"/>
    </row>
    <row r="107" spans="2:7" x14ac:dyDescent="0.2">
      <c r="B107" s="42"/>
      <c r="C107" s="32" t="s">
        <v>619</v>
      </c>
      <c r="D107" s="62">
        <v>6.4516129032258063E-2</v>
      </c>
      <c r="E107" s="62">
        <v>9.0909090909090912E-2</v>
      </c>
      <c r="F107" s="62">
        <v>7.1428571428571425E-2</v>
      </c>
      <c r="G107" s="32"/>
    </row>
    <row r="108" spans="2:7" x14ac:dyDescent="0.2">
      <c r="B108" s="42"/>
      <c r="C108" s="32" t="s">
        <v>620</v>
      </c>
      <c r="D108" s="62">
        <v>3.2258064516129031E-2</v>
      </c>
      <c r="E108" s="62">
        <v>0.18181818181818182</v>
      </c>
      <c r="F108" s="62">
        <v>7.1428571428571425E-2</v>
      </c>
      <c r="G108" s="32"/>
    </row>
    <row r="109" spans="2:7" x14ac:dyDescent="0.2">
      <c r="B109" s="42"/>
      <c r="C109" s="32" t="s">
        <v>621</v>
      </c>
      <c r="D109" s="62">
        <v>3.2258064516129031E-2</v>
      </c>
      <c r="E109" s="62">
        <v>0.18181818181818182</v>
      </c>
      <c r="F109" s="62">
        <v>7.1428571428571425E-2</v>
      </c>
      <c r="G109" s="32"/>
    </row>
    <row r="110" spans="2:7" x14ac:dyDescent="0.2">
      <c r="B110" s="42"/>
      <c r="C110" s="32" t="s">
        <v>622</v>
      </c>
      <c r="D110" s="62">
        <v>6.4516129032258063E-2</v>
      </c>
      <c r="E110" s="62">
        <v>9.0909090909090912E-2</v>
      </c>
      <c r="F110" s="62">
        <v>7.1428571428571425E-2</v>
      </c>
      <c r="G110" s="32"/>
    </row>
    <row r="111" spans="2:7" x14ac:dyDescent="0.2">
      <c r="B111" s="42"/>
      <c r="C111" s="32" t="s">
        <v>623</v>
      </c>
      <c r="D111" s="62">
        <v>6.4516129032258063E-2</v>
      </c>
      <c r="E111" s="62">
        <v>9.0909090909090912E-2</v>
      </c>
      <c r="F111" s="62">
        <v>7.1428571428571425E-2</v>
      </c>
      <c r="G111" s="32"/>
    </row>
    <row r="112" spans="2:7" x14ac:dyDescent="0.2">
      <c r="B112" s="42"/>
      <c r="C112" s="32" t="s">
        <v>624</v>
      </c>
      <c r="D112" s="62">
        <v>9.6774193548387094E-2</v>
      </c>
      <c r="E112" s="62">
        <v>0</v>
      </c>
      <c r="F112" s="62">
        <v>7.1428571428571425E-2</v>
      </c>
      <c r="G112" s="32"/>
    </row>
    <row r="113" spans="2:7" x14ac:dyDescent="0.2">
      <c r="B113" s="42"/>
      <c r="C113" s="32" t="s">
        <v>625</v>
      </c>
      <c r="D113" s="62">
        <v>6.4516129032258063E-2</v>
      </c>
      <c r="E113" s="62">
        <v>9.0909090909090912E-2</v>
      </c>
      <c r="F113" s="62">
        <v>7.1428571428571425E-2</v>
      </c>
      <c r="G113" s="32"/>
    </row>
    <row r="114" spans="2:7" x14ac:dyDescent="0.2">
      <c r="B114" s="42"/>
      <c r="C114" s="32" t="s">
        <v>626</v>
      </c>
      <c r="D114" s="62">
        <v>6.4516129032258063E-2</v>
      </c>
      <c r="E114" s="62">
        <v>9.0909090909090912E-2</v>
      </c>
      <c r="F114" s="62">
        <v>7.1428571428571425E-2</v>
      </c>
      <c r="G114" s="32"/>
    </row>
    <row r="115" spans="2:7" x14ac:dyDescent="0.2">
      <c r="B115" s="42"/>
      <c r="C115" s="32" t="s">
        <v>627</v>
      </c>
      <c r="D115" s="62">
        <v>6.4516129032258063E-2</v>
      </c>
      <c r="E115" s="62">
        <v>9.0909090909090912E-2</v>
      </c>
      <c r="F115" s="62">
        <v>7.1428571428571425E-2</v>
      </c>
      <c r="G115" s="32"/>
    </row>
    <row r="116" spans="2:7" x14ac:dyDescent="0.2">
      <c r="B116" s="42"/>
      <c r="C116" s="32" t="s">
        <v>628</v>
      </c>
      <c r="D116" s="62">
        <v>9.6774193548387094E-2</v>
      </c>
      <c r="E116" s="62">
        <v>0</v>
      </c>
      <c r="F116" s="62">
        <v>7.1428571428571425E-2</v>
      </c>
      <c r="G116" s="32"/>
    </row>
    <row r="117" spans="2:7" x14ac:dyDescent="0.2">
      <c r="B117" s="42"/>
      <c r="C117" s="32" t="s">
        <v>629</v>
      </c>
      <c r="D117" s="62">
        <v>6.4516129032258063E-2</v>
      </c>
      <c r="E117" s="62">
        <v>9.0909090909090912E-2</v>
      </c>
      <c r="F117" s="62">
        <v>7.1428571428571425E-2</v>
      </c>
      <c r="G117" s="32"/>
    </row>
    <row r="118" spans="2:7" x14ac:dyDescent="0.2">
      <c r="B118" s="42"/>
      <c r="C118" s="32" t="s">
        <v>630</v>
      </c>
      <c r="D118" s="62">
        <v>6.4516129032258063E-2</v>
      </c>
      <c r="E118" s="62">
        <v>9.0909090909090912E-2</v>
      </c>
      <c r="F118" s="62">
        <v>7.1428571428571425E-2</v>
      </c>
      <c r="G118" s="32"/>
    </row>
    <row r="119" spans="2:7" x14ac:dyDescent="0.2">
      <c r="B119" s="42"/>
      <c r="C119" s="32" t="s">
        <v>631</v>
      </c>
      <c r="D119" s="62">
        <v>9.6774193548387094E-2</v>
      </c>
      <c r="E119" s="62">
        <v>0</v>
      </c>
      <c r="F119" s="62">
        <v>7.1428571428571425E-2</v>
      </c>
      <c r="G119" s="32"/>
    </row>
    <row r="120" spans="2:7" x14ac:dyDescent="0.2">
      <c r="B120" s="42"/>
      <c r="C120" s="32" t="s">
        <v>632</v>
      </c>
      <c r="D120" s="62">
        <v>3.2258064516129031E-2</v>
      </c>
      <c r="E120" s="62">
        <v>0.18181818181818182</v>
      </c>
      <c r="F120" s="62">
        <v>7.1428571428571425E-2</v>
      </c>
      <c r="G120" s="32"/>
    </row>
    <row r="121" spans="2:7" x14ac:dyDescent="0.2">
      <c r="B121" s="42"/>
      <c r="C121" s="32" t="s">
        <v>633</v>
      </c>
      <c r="D121" s="62">
        <v>6.4516129032258063E-2</v>
      </c>
      <c r="E121" s="62">
        <v>9.0909090909090912E-2</v>
      </c>
      <c r="F121" s="62">
        <v>7.1428571428571425E-2</v>
      </c>
      <c r="G121" s="32"/>
    </row>
    <row r="122" spans="2:7" x14ac:dyDescent="0.2">
      <c r="B122" s="42"/>
      <c r="C122" s="32" t="s">
        <v>634</v>
      </c>
      <c r="D122" s="62">
        <v>9.6774193548387094E-2</v>
      </c>
      <c r="E122" s="62">
        <v>0</v>
      </c>
      <c r="F122" s="62">
        <v>7.1428571428571425E-2</v>
      </c>
      <c r="G122" s="32"/>
    </row>
    <row r="123" spans="2:7" x14ac:dyDescent="0.2">
      <c r="B123" s="42"/>
      <c r="C123" s="32" t="s">
        <v>635</v>
      </c>
      <c r="D123" s="62">
        <v>6.4516129032258063E-2</v>
      </c>
      <c r="E123" s="62">
        <v>9.0909090909090912E-2</v>
      </c>
      <c r="F123" s="62">
        <v>7.1428571428571425E-2</v>
      </c>
      <c r="G123" s="32"/>
    </row>
    <row r="124" spans="2:7" x14ac:dyDescent="0.2">
      <c r="B124" s="42"/>
      <c r="C124" s="32" t="s">
        <v>636</v>
      </c>
      <c r="D124" s="62">
        <v>6.4516129032258063E-2</v>
      </c>
      <c r="E124" s="62">
        <v>9.0909090909090912E-2</v>
      </c>
      <c r="F124" s="62">
        <v>7.1428571428571425E-2</v>
      </c>
      <c r="G124" s="32"/>
    </row>
    <row r="125" spans="2:7" x14ac:dyDescent="0.2">
      <c r="B125" s="42"/>
      <c r="C125" s="32" t="s">
        <v>637</v>
      </c>
      <c r="D125" s="62">
        <v>9.6774193548387094E-2</v>
      </c>
      <c r="E125" s="62">
        <v>0</v>
      </c>
      <c r="F125" s="62">
        <v>7.1428571428571425E-2</v>
      </c>
      <c r="G125" s="32"/>
    </row>
    <row r="126" spans="2:7" x14ac:dyDescent="0.2">
      <c r="B126" s="42"/>
      <c r="C126" s="32" t="s">
        <v>638</v>
      </c>
      <c r="D126" s="62">
        <v>9.6774193548387094E-2</v>
      </c>
      <c r="E126" s="62">
        <v>0</v>
      </c>
      <c r="F126" s="62">
        <v>7.1428571428571425E-2</v>
      </c>
      <c r="G126" s="32"/>
    </row>
    <row r="127" spans="2:7" x14ac:dyDescent="0.2">
      <c r="B127" s="42"/>
      <c r="C127" s="32" t="s">
        <v>639</v>
      </c>
      <c r="D127" s="62">
        <v>6.4516129032258063E-2</v>
      </c>
      <c r="E127" s="62">
        <v>0</v>
      </c>
      <c r="F127" s="62">
        <v>4.7619047619047616E-2</v>
      </c>
      <c r="G127" s="32"/>
    </row>
    <row r="128" spans="2:7" x14ac:dyDescent="0.2">
      <c r="B128" s="42"/>
      <c r="C128" s="32" t="s">
        <v>640</v>
      </c>
      <c r="D128" s="62">
        <v>3.2258064516129031E-2</v>
      </c>
      <c r="E128" s="62">
        <v>9.0909090909090912E-2</v>
      </c>
      <c r="F128" s="62">
        <v>4.7619047619047616E-2</v>
      </c>
      <c r="G128" s="32"/>
    </row>
    <row r="129" spans="2:7" x14ac:dyDescent="0.2">
      <c r="B129" s="42"/>
      <c r="C129" s="32" t="s">
        <v>641</v>
      </c>
      <c r="D129" s="62">
        <v>3.2258064516129031E-2</v>
      </c>
      <c r="E129" s="62">
        <v>9.0909090909090912E-2</v>
      </c>
      <c r="F129" s="62">
        <v>4.7619047619047616E-2</v>
      </c>
      <c r="G129" s="32"/>
    </row>
    <row r="130" spans="2:7" x14ac:dyDescent="0.2">
      <c r="B130" s="42"/>
      <c r="C130" s="32" t="s">
        <v>642</v>
      </c>
      <c r="D130" s="62">
        <v>3.2258064516129031E-2</v>
      </c>
      <c r="E130" s="62">
        <v>9.0909090909090912E-2</v>
      </c>
      <c r="F130" s="62">
        <v>4.7619047619047616E-2</v>
      </c>
      <c r="G130" s="32"/>
    </row>
    <row r="131" spans="2:7" x14ac:dyDescent="0.2">
      <c r="B131" s="42"/>
      <c r="C131" s="32" t="s">
        <v>643</v>
      </c>
      <c r="D131" s="62">
        <v>3.2258064516129031E-2</v>
      </c>
      <c r="E131" s="62">
        <v>9.0909090909090912E-2</v>
      </c>
      <c r="F131" s="62">
        <v>4.7619047619047616E-2</v>
      </c>
      <c r="G131" s="32"/>
    </row>
    <row r="132" spans="2:7" x14ac:dyDescent="0.2">
      <c r="B132" s="42"/>
      <c r="C132" s="32" t="s">
        <v>644</v>
      </c>
      <c r="D132" s="62">
        <v>3.2258064516129031E-2</v>
      </c>
      <c r="E132" s="62">
        <v>9.0909090909090912E-2</v>
      </c>
      <c r="F132" s="62">
        <v>4.7619047619047616E-2</v>
      </c>
      <c r="G132" s="32"/>
    </row>
    <row r="133" spans="2:7" x14ac:dyDescent="0.2">
      <c r="B133" s="42"/>
      <c r="C133" s="32" t="s">
        <v>645</v>
      </c>
      <c r="D133" s="62">
        <v>3.2258064516129031E-2</v>
      </c>
      <c r="E133" s="62">
        <v>9.0909090909090912E-2</v>
      </c>
      <c r="F133" s="62">
        <v>4.7619047619047616E-2</v>
      </c>
      <c r="G133" s="32"/>
    </row>
    <row r="134" spans="2:7" x14ac:dyDescent="0.2">
      <c r="B134" s="42"/>
      <c r="C134" s="32" t="s">
        <v>646</v>
      </c>
      <c r="D134" s="62">
        <v>3.2258064516129031E-2</v>
      </c>
      <c r="E134" s="62">
        <v>9.0909090909090912E-2</v>
      </c>
      <c r="F134" s="62">
        <v>4.7619047619047616E-2</v>
      </c>
      <c r="G134" s="32"/>
    </row>
    <row r="135" spans="2:7" x14ac:dyDescent="0.2">
      <c r="B135" s="42"/>
      <c r="C135" s="32" t="s">
        <v>647</v>
      </c>
      <c r="D135" s="62">
        <v>3.2258064516129031E-2</v>
      </c>
      <c r="E135" s="62">
        <v>9.0909090909090912E-2</v>
      </c>
      <c r="F135" s="62">
        <v>4.7619047619047616E-2</v>
      </c>
      <c r="G135" s="32"/>
    </row>
    <row r="136" spans="2:7" x14ac:dyDescent="0.2">
      <c r="B136" s="42"/>
      <c r="C136" s="32" t="s">
        <v>648</v>
      </c>
      <c r="D136" s="62">
        <v>3.2258064516129031E-2</v>
      </c>
      <c r="E136" s="62">
        <v>9.0909090909090912E-2</v>
      </c>
      <c r="F136" s="62">
        <v>4.7619047619047616E-2</v>
      </c>
      <c r="G136" s="32"/>
    </row>
    <row r="137" spans="2:7" x14ac:dyDescent="0.2">
      <c r="B137" s="42"/>
      <c r="C137" s="32" t="s">
        <v>649</v>
      </c>
      <c r="D137" s="62">
        <v>6.4516129032258063E-2</v>
      </c>
      <c r="E137" s="62">
        <v>0</v>
      </c>
      <c r="F137" s="62">
        <v>4.7619047619047616E-2</v>
      </c>
      <c r="G137" s="32"/>
    </row>
    <row r="138" spans="2:7" x14ac:dyDescent="0.2">
      <c r="B138" s="42"/>
      <c r="C138" s="32" t="s">
        <v>650</v>
      </c>
      <c r="D138" s="62">
        <v>3.2258064516129031E-2</v>
      </c>
      <c r="E138" s="62">
        <v>9.0909090909090912E-2</v>
      </c>
      <c r="F138" s="62">
        <v>4.7619047619047616E-2</v>
      </c>
      <c r="G138" s="32"/>
    </row>
    <row r="139" spans="2:7" x14ac:dyDescent="0.2">
      <c r="B139" s="42"/>
      <c r="C139" s="32" t="s">
        <v>651</v>
      </c>
      <c r="D139" s="62">
        <v>6.4516129032258063E-2</v>
      </c>
      <c r="E139" s="62">
        <v>0</v>
      </c>
      <c r="F139" s="62">
        <v>4.7619047619047616E-2</v>
      </c>
      <c r="G139" s="32"/>
    </row>
    <row r="140" spans="2:7" x14ac:dyDescent="0.2">
      <c r="B140" s="42"/>
      <c r="C140" s="32" t="s">
        <v>652</v>
      </c>
      <c r="D140" s="62">
        <v>6.4516129032258063E-2</v>
      </c>
      <c r="E140" s="62">
        <v>0</v>
      </c>
      <c r="F140" s="62">
        <v>4.7619047619047616E-2</v>
      </c>
      <c r="G140" s="32"/>
    </row>
    <row r="141" spans="2:7" x14ac:dyDescent="0.2">
      <c r="B141" s="42"/>
      <c r="C141" s="32" t="s">
        <v>653</v>
      </c>
      <c r="D141" s="62">
        <v>6.4516129032258063E-2</v>
      </c>
      <c r="E141" s="62">
        <v>0</v>
      </c>
      <c r="F141" s="62">
        <v>4.7619047619047616E-2</v>
      </c>
      <c r="G141" s="32"/>
    </row>
    <row r="142" spans="2:7" x14ac:dyDescent="0.2">
      <c r="B142" s="42"/>
      <c r="C142" s="32" t="s">
        <v>654</v>
      </c>
      <c r="D142" s="62">
        <v>6.4516129032258063E-2</v>
      </c>
      <c r="E142" s="62">
        <v>0</v>
      </c>
      <c r="F142" s="62">
        <v>4.7619047619047616E-2</v>
      </c>
      <c r="G142" s="32"/>
    </row>
    <row r="143" spans="2:7" x14ac:dyDescent="0.2">
      <c r="B143" s="42"/>
      <c r="C143" s="32" t="s">
        <v>655</v>
      </c>
      <c r="D143" s="62">
        <v>6.4516129032258063E-2</v>
      </c>
      <c r="E143" s="62">
        <v>0</v>
      </c>
      <c r="F143" s="62">
        <v>4.7619047619047616E-2</v>
      </c>
      <c r="G143" s="32"/>
    </row>
    <row r="144" spans="2:7" x14ac:dyDescent="0.2">
      <c r="B144" s="42"/>
      <c r="C144" s="32" t="s">
        <v>656</v>
      </c>
      <c r="D144" s="62">
        <v>3.2258064516129031E-2</v>
      </c>
      <c r="E144" s="62">
        <v>9.0909090909090912E-2</v>
      </c>
      <c r="F144" s="62">
        <v>4.7619047619047616E-2</v>
      </c>
      <c r="G144" s="32"/>
    </row>
    <row r="145" spans="2:7" x14ac:dyDescent="0.2">
      <c r="B145" s="42"/>
      <c r="C145" s="32" t="s">
        <v>657</v>
      </c>
      <c r="D145" s="62">
        <v>6.4516129032258063E-2</v>
      </c>
      <c r="E145" s="62">
        <v>0</v>
      </c>
      <c r="F145" s="62">
        <v>4.7619047619047616E-2</v>
      </c>
      <c r="G145" s="32"/>
    </row>
    <row r="146" spans="2:7" x14ac:dyDescent="0.2">
      <c r="B146" s="42"/>
      <c r="C146" s="32" t="s">
        <v>658</v>
      </c>
      <c r="D146" s="62">
        <v>6.4516129032258063E-2</v>
      </c>
      <c r="E146" s="62">
        <v>0</v>
      </c>
      <c r="F146" s="62">
        <v>4.7619047619047616E-2</v>
      </c>
      <c r="G146" s="32"/>
    </row>
    <row r="147" spans="2:7" x14ac:dyDescent="0.2">
      <c r="B147" s="42"/>
      <c r="C147" s="32" t="s">
        <v>659</v>
      </c>
      <c r="D147" s="62">
        <v>3.2258064516129031E-2</v>
      </c>
      <c r="E147" s="62">
        <v>9.0909090909090912E-2</v>
      </c>
      <c r="F147" s="62">
        <v>4.7619047619047616E-2</v>
      </c>
      <c r="G147" s="32"/>
    </row>
    <row r="148" spans="2:7" x14ac:dyDescent="0.2">
      <c r="B148" s="42"/>
      <c r="C148" s="32" t="s">
        <v>660</v>
      </c>
      <c r="D148" s="62">
        <v>3.2258064516129031E-2</v>
      </c>
      <c r="E148" s="62">
        <v>9.0909090909090912E-2</v>
      </c>
      <c r="F148" s="62">
        <v>4.7619047619047616E-2</v>
      </c>
      <c r="G148" s="32"/>
    </row>
    <row r="149" spans="2:7" x14ac:dyDescent="0.2">
      <c r="B149" s="42"/>
      <c r="C149" s="32" t="s">
        <v>661</v>
      </c>
      <c r="D149" s="62">
        <v>6.4516129032258063E-2</v>
      </c>
      <c r="E149" s="62">
        <v>0</v>
      </c>
      <c r="F149" s="62">
        <v>4.7619047619047616E-2</v>
      </c>
      <c r="G149" s="32"/>
    </row>
    <row r="150" spans="2:7" x14ac:dyDescent="0.2">
      <c r="B150" s="42"/>
      <c r="C150" s="32" t="s">
        <v>662</v>
      </c>
      <c r="D150" s="62">
        <v>6.4516129032258063E-2</v>
      </c>
      <c r="E150" s="62">
        <v>0</v>
      </c>
      <c r="F150" s="62">
        <v>4.7619047619047616E-2</v>
      </c>
      <c r="G150" s="32"/>
    </row>
    <row r="151" spans="2:7" x14ac:dyDescent="0.2">
      <c r="B151" s="42"/>
      <c r="C151" s="32" t="s">
        <v>663</v>
      </c>
      <c r="D151" s="62">
        <v>3.2258064516129031E-2</v>
      </c>
      <c r="E151" s="62">
        <v>9.0909090909090912E-2</v>
      </c>
      <c r="F151" s="62">
        <v>4.7619047619047616E-2</v>
      </c>
      <c r="G151" s="32"/>
    </row>
    <row r="152" spans="2:7" x14ac:dyDescent="0.2">
      <c r="B152" s="42"/>
      <c r="C152" s="32" t="s">
        <v>664</v>
      </c>
      <c r="D152" s="62">
        <v>3.2258064516129031E-2</v>
      </c>
      <c r="E152" s="62">
        <v>9.0909090909090912E-2</v>
      </c>
      <c r="F152" s="62">
        <v>4.7619047619047616E-2</v>
      </c>
      <c r="G152" s="32"/>
    </row>
    <row r="153" spans="2:7" x14ac:dyDescent="0.2">
      <c r="B153" s="42"/>
      <c r="C153" s="32" t="s">
        <v>665</v>
      </c>
      <c r="D153" s="62">
        <v>6.4516129032258063E-2</v>
      </c>
      <c r="E153" s="62">
        <v>0</v>
      </c>
      <c r="F153" s="62">
        <v>4.7619047619047616E-2</v>
      </c>
      <c r="G153" s="32"/>
    </row>
    <row r="154" spans="2:7" x14ac:dyDescent="0.2">
      <c r="B154" s="42"/>
      <c r="C154" s="32" t="s">
        <v>666</v>
      </c>
      <c r="D154" s="62">
        <v>3.2258064516129031E-2</v>
      </c>
      <c r="E154" s="62">
        <v>9.0909090909090912E-2</v>
      </c>
      <c r="F154" s="62">
        <v>4.7619047619047616E-2</v>
      </c>
      <c r="G154" s="32"/>
    </row>
    <row r="155" spans="2:7" x14ac:dyDescent="0.2">
      <c r="B155" s="42"/>
      <c r="C155" s="32" t="s">
        <v>667</v>
      </c>
      <c r="D155" s="62">
        <v>6.4516129032258063E-2</v>
      </c>
      <c r="E155" s="62">
        <v>0</v>
      </c>
      <c r="F155" s="62">
        <v>4.7619047619047616E-2</v>
      </c>
      <c r="G155" s="32"/>
    </row>
    <row r="156" spans="2:7" x14ac:dyDescent="0.2">
      <c r="B156" s="42"/>
      <c r="C156" s="32" t="s">
        <v>668</v>
      </c>
      <c r="D156" s="62">
        <v>3.2258064516129031E-2</v>
      </c>
      <c r="E156" s="62">
        <v>9.0909090909090912E-2</v>
      </c>
      <c r="F156" s="62">
        <v>4.7619047619047616E-2</v>
      </c>
      <c r="G156" s="32"/>
    </row>
    <row r="157" spans="2:7" x14ac:dyDescent="0.2">
      <c r="B157" s="42"/>
      <c r="C157" s="32" t="s">
        <v>669</v>
      </c>
      <c r="D157" s="62">
        <v>3.2258064516129031E-2</v>
      </c>
      <c r="E157" s="62">
        <v>9.0909090909090912E-2</v>
      </c>
      <c r="F157" s="62">
        <v>4.7619047619047616E-2</v>
      </c>
      <c r="G157" s="32"/>
    </row>
    <row r="158" spans="2:7" x14ac:dyDescent="0.2">
      <c r="B158" s="42"/>
      <c r="C158" s="32" t="s">
        <v>670</v>
      </c>
      <c r="D158" s="62">
        <v>3.2258064516129031E-2</v>
      </c>
      <c r="E158" s="62">
        <v>9.0909090909090912E-2</v>
      </c>
      <c r="F158" s="62">
        <v>4.7619047619047616E-2</v>
      </c>
      <c r="G158" s="32"/>
    </row>
    <row r="159" spans="2:7" x14ac:dyDescent="0.2">
      <c r="B159" s="42"/>
      <c r="C159" s="32" t="s">
        <v>671</v>
      </c>
      <c r="D159" s="62">
        <v>3.2258064516129031E-2</v>
      </c>
      <c r="E159" s="62">
        <v>9.0909090909090912E-2</v>
      </c>
      <c r="F159" s="62">
        <v>4.7619047619047616E-2</v>
      </c>
      <c r="G159" s="32"/>
    </row>
    <row r="160" spans="2:7" x14ac:dyDescent="0.2">
      <c r="B160" s="42"/>
      <c r="C160" s="32" t="s">
        <v>672</v>
      </c>
      <c r="D160" s="62">
        <v>6.4516129032258063E-2</v>
      </c>
      <c r="E160" s="62">
        <v>0</v>
      </c>
      <c r="F160" s="62">
        <v>4.7619047619047616E-2</v>
      </c>
      <c r="G160" s="32"/>
    </row>
    <row r="161" spans="2:7" x14ac:dyDescent="0.2">
      <c r="B161" s="42"/>
      <c r="C161" s="32" t="s">
        <v>673</v>
      </c>
      <c r="D161" s="62">
        <v>3.2258064516129031E-2</v>
      </c>
      <c r="E161" s="62">
        <v>9.0909090909090912E-2</v>
      </c>
      <c r="F161" s="62">
        <v>4.7619047619047616E-2</v>
      </c>
      <c r="G161" s="32"/>
    </row>
    <row r="162" spans="2:7" x14ac:dyDescent="0.2">
      <c r="B162" s="42"/>
      <c r="C162" s="32" t="s">
        <v>674</v>
      </c>
      <c r="D162" s="62">
        <v>0</v>
      </c>
      <c r="E162" s="62">
        <v>9.0909090909090912E-2</v>
      </c>
      <c r="F162" s="62">
        <v>2.3809523809523808E-2</v>
      </c>
      <c r="G162" s="32"/>
    </row>
    <row r="163" spans="2:7" x14ac:dyDescent="0.2">
      <c r="B163" s="42"/>
      <c r="C163" s="32" t="s">
        <v>675</v>
      </c>
      <c r="D163" s="62">
        <v>3.2258064516129031E-2</v>
      </c>
      <c r="E163" s="62">
        <v>0</v>
      </c>
      <c r="F163" s="62">
        <v>2.3809523809523808E-2</v>
      </c>
      <c r="G163" s="32"/>
    </row>
    <row r="164" spans="2:7" x14ac:dyDescent="0.2">
      <c r="B164" s="42"/>
      <c r="C164" s="32" t="s">
        <v>676</v>
      </c>
      <c r="D164" s="62">
        <v>0</v>
      </c>
      <c r="E164" s="62">
        <v>9.0909090909090912E-2</v>
      </c>
      <c r="F164" s="62">
        <v>2.3809523809523808E-2</v>
      </c>
      <c r="G164" s="32"/>
    </row>
    <row r="165" spans="2:7" x14ac:dyDescent="0.2">
      <c r="B165" s="42"/>
      <c r="C165" s="32" t="s">
        <v>677</v>
      </c>
      <c r="D165" s="62">
        <v>0</v>
      </c>
      <c r="E165" s="62">
        <v>9.0909090909090912E-2</v>
      </c>
      <c r="F165" s="62">
        <v>2.3809523809523808E-2</v>
      </c>
      <c r="G165" s="32"/>
    </row>
    <row r="166" spans="2:7" x14ac:dyDescent="0.2">
      <c r="B166" s="42"/>
      <c r="C166" s="32" t="s">
        <v>678</v>
      </c>
      <c r="D166" s="62">
        <v>0</v>
      </c>
      <c r="E166" s="62">
        <v>9.0909090909090912E-2</v>
      </c>
      <c r="F166" s="62">
        <v>2.3809523809523808E-2</v>
      </c>
      <c r="G166" s="32"/>
    </row>
    <row r="167" spans="2:7" x14ac:dyDescent="0.2">
      <c r="B167" s="42"/>
      <c r="C167" s="32" t="s">
        <v>679</v>
      </c>
      <c r="D167" s="62">
        <v>0</v>
      </c>
      <c r="E167" s="62">
        <v>9.0909090909090912E-2</v>
      </c>
      <c r="F167" s="62">
        <v>2.3809523809523808E-2</v>
      </c>
      <c r="G167" s="32"/>
    </row>
    <row r="168" spans="2:7" x14ac:dyDescent="0.2">
      <c r="B168" s="42"/>
      <c r="C168" s="32" t="s">
        <v>680</v>
      </c>
      <c r="D168" s="62">
        <v>0</v>
      </c>
      <c r="E168" s="62">
        <v>9.0909090909090912E-2</v>
      </c>
      <c r="F168" s="62">
        <v>2.3809523809523808E-2</v>
      </c>
      <c r="G168" s="32"/>
    </row>
    <row r="169" spans="2:7" x14ac:dyDescent="0.2">
      <c r="B169" s="42"/>
      <c r="C169" s="32" t="s">
        <v>681</v>
      </c>
      <c r="D169" s="62">
        <v>3.2258064516129031E-2</v>
      </c>
      <c r="E169" s="62">
        <v>0</v>
      </c>
      <c r="F169" s="62">
        <v>2.3809523809523808E-2</v>
      </c>
      <c r="G169" s="32"/>
    </row>
    <row r="170" spans="2:7" x14ac:dyDescent="0.2">
      <c r="B170" s="42"/>
      <c r="C170" s="32" t="s">
        <v>682</v>
      </c>
      <c r="D170" s="62">
        <v>3.2258064516129031E-2</v>
      </c>
      <c r="E170" s="62">
        <v>0</v>
      </c>
      <c r="F170" s="62">
        <v>2.3809523809523808E-2</v>
      </c>
      <c r="G170" s="32"/>
    </row>
    <row r="171" spans="2:7" x14ac:dyDescent="0.2">
      <c r="B171" s="42"/>
      <c r="C171" s="32" t="s">
        <v>683</v>
      </c>
      <c r="D171" s="62">
        <v>0</v>
      </c>
      <c r="E171" s="62">
        <v>9.0909090909090912E-2</v>
      </c>
      <c r="F171" s="62">
        <v>2.3809523809523808E-2</v>
      </c>
      <c r="G171" s="32"/>
    </row>
    <row r="172" spans="2:7" x14ac:dyDescent="0.2">
      <c r="B172" s="42"/>
      <c r="C172" s="32" t="s">
        <v>684</v>
      </c>
      <c r="D172" s="62">
        <v>0</v>
      </c>
      <c r="E172" s="62">
        <v>9.0909090909090912E-2</v>
      </c>
      <c r="F172" s="62">
        <v>2.3809523809523808E-2</v>
      </c>
      <c r="G172" s="32"/>
    </row>
    <row r="173" spans="2:7" x14ac:dyDescent="0.2">
      <c r="B173" s="42"/>
      <c r="C173" s="32" t="s">
        <v>685</v>
      </c>
      <c r="D173" s="62">
        <v>3.2258064516129031E-2</v>
      </c>
      <c r="E173" s="62">
        <v>0</v>
      </c>
      <c r="F173" s="62">
        <v>2.3809523809523808E-2</v>
      </c>
      <c r="G173" s="32"/>
    </row>
    <row r="174" spans="2:7" x14ac:dyDescent="0.2">
      <c r="B174" s="42"/>
      <c r="C174" s="32" t="s">
        <v>686</v>
      </c>
      <c r="D174" s="62">
        <v>3.2258064516129031E-2</v>
      </c>
      <c r="E174" s="62">
        <v>0</v>
      </c>
      <c r="F174" s="62">
        <v>2.3809523809523808E-2</v>
      </c>
      <c r="G174" s="32"/>
    </row>
    <row r="175" spans="2:7" x14ac:dyDescent="0.2">
      <c r="B175" s="42"/>
      <c r="C175" s="32" t="s">
        <v>687</v>
      </c>
      <c r="D175" s="62">
        <v>3.2258064516129031E-2</v>
      </c>
      <c r="E175" s="62">
        <v>0</v>
      </c>
      <c r="F175" s="62">
        <v>2.3809523809523808E-2</v>
      </c>
      <c r="G175" s="32"/>
    </row>
    <row r="176" spans="2:7" x14ac:dyDescent="0.2">
      <c r="B176" s="42"/>
      <c r="C176" s="32" t="s">
        <v>688</v>
      </c>
      <c r="D176" s="62">
        <v>0</v>
      </c>
      <c r="E176" s="62">
        <v>9.0909090909090912E-2</v>
      </c>
      <c r="F176" s="62">
        <v>2.3809523809523808E-2</v>
      </c>
      <c r="G176" s="32"/>
    </row>
    <row r="177" spans="2:7" x14ac:dyDescent="0.2">
      <c r="B177" s="42"/>
      <c r="C177" s="32" t="s">
        <v>689</v>
      </c>
      <c r="D177" s="62">
        <v>3.2258064516129031E-2</v>
      </c>
      <c r="E177" s="62">
        <v>0</v>
      </c>
      <c r="F177" s="62">
        <v>2.3809523809523808E-2</v>
      </c>
      <c r="G177" s="32"/>
    </row>
    <row r="178" spans="2:7" x14ac:dyDescent="0.2">
      <c r="B178" s="42"/>
      <c r="C178" s="32" t="s">
        <v>690</v>
      </c>
      <c r="D178" s="62">
        <v>3.2258064516129031E-2</v>
      </c>
      <c r="E178" s="62">
        <v>0</v>
      </c>
      <c r="F178" s="62">
        <v>2.3809523809523808E-2</v>
      </c>
      <c r="G178" s="32"/>
    </row>
    <row r="179" spans="2:7" x14ac:dyDescent="0.2">
      <c r="B179" s="42"/>
      <c r="C179" s="32" t="s">
        <v>691</v>
      </c>
      <c r="D179" s="62">
        <v>0</v>
      </c>
      <c r="E179" s="62">
        <v>9.0909090909090912E-2</v>
      </c>
      <c r="F179" s="62">
        <v>2.3809523809523808E-2</v>
      </c>
      <c r="G179" s="32"/>
    </row>
    <row r="180" spans="2:7" x14ac:dyDescent="0.2">
      <c r="B180" s="42"/>
      <c r="C180" s="32" t="s">
        <v>692</v>
      </c>
      <c r="D180" s="62">
        <v>0</v>
      </c>
      <c r="E180" s="62">
        <v>9.0909090909090912E-2</v>
      </c>
      <c r="F180" s="62">
        <v>2.3809523809523808E-2</v>
      </c>
      <c r="G180" s="32"/>
    </row>
    <row r="181" spans="2:7" x14ac:dyDescent="0.2">
      <c r="B181" s="42"/>
      <c r="C181" s="32" t="s">
        <v>693</v>
      </c>
      <c r="D181" s="62">
        <v>3.2258064516129031E-2</v>
      </c>
      <c r="E181" s="62">
        <v>0</v>
      </c>
      <c r="F181" s="62">
        <v>2.3809523809523808E-2</v>
      </c>
      <c r="G181" s="32"/>
    </row>
    <row r="182" spans="2:7" x14ac:dyDescent="0.2">
      <c r="B182" s="42"/>
      <c r="C182" s="32" t="s">
        <v>694</v>
      </c>
      <c r="D182" s="62">
        <v>3.2258064516129031E-2</v>
      </c>
      <c r="E182" s="62">
        <v>0</v>
      </c>
      <c r="F182" s="62">
        <v>2.3809523809523808E-2</v>
      </c>
      <c r="G182" s="32"/>
    </row>
    <row r="183" spans="2:7" x14ac:dyDescent="0.2">
      <c r="C183" s="16"/>
      <c r="D183" s="20"/>
      <c r="E183" s="20"/>
      <c r="F183" s="20"/>
    </row>
    <row r="184" spans="2:7" x14ac:dyDescent="0.2">
      <c r="D184" s="15"/>
      <c r="E184" s="15"/>
      <c r="F184" s="15"/>
    </row>
  </sheetData>
  <mergeCells count="1">
    <mergeCell ref="C5:F5"/>
  </mergeCells>
  <hyperlinks>
    <hyperlink ref="C1" location="TableofContents!A1" display="TableofContents!A1" xr:uid="{FEEE4904-3C0C-4D9E-B8E3-CD6CD1CE4509}"/>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1188-1D50-45BD-9937-F58F5801E2FF}">
  <sheetPr>
    <tabColor rgb="FF92D050"/>
  </sheetPr>
  <dimension ref="A1:BP213"/>
  <sheetViews>
    <sheetView showGridLines="0" zoomScale="70" zoomScaleNormal="70" workbookViewId="0">
      <selection activeCell="C1" sqref="C1:D1"/>
    </sheetView>
  </sheetViews>
  <sheetFormatPr defaultColWidth="8.7109375" defaultRowHeight="12.75" x14ac:dyDescent="0.2"/>
  <cols>
    <col min="1" max="1" width="8.7109375" style="32"/>
    <col min="2" max="2" width="24.140625" style="32" bestFit="1" customWidth="1"/>
    <col min="3" max="3" width="12.7109375" style="32" bestFit="1" customWidth="1"/>
    <col min="4" max="9" width="8.7109375" style="32"/>
    <col min="10" max="10" width="22.42578125" style="32" customWidth="1"/>
    <col min="11" max="48" width="8.7109375" style="32"/>
    <col min="49" max="49" width="9" style="32" customWidth="1"/>
    <col min="50" max="50" width="8.7109375" style="32"/>
    <col min="51" max="51" width="26" style="32" customWidth="1"/>
    <col min="52" max="52" width="27.42578125" style="32" customWidth="1"/>
    <col min="53" max="53" width="42.5703125" style="32" bestFit="1" customWidth="1"/>
    <col min="54" max="16384" width="8.7109375" style="32"/>
  </cols>
  <sheetData>
    <row r="1" spans="1:68" s="29" customFormat="1" ht="20.25" x14ac:dyDescent="0.2">
      <c r="A1" s="26"/>
      <c r="B1" s="26"/>
      <c r="C1" s="29" t="s">
        <v>28</v>
      </c>
      <c r="D1" s="29" t="s">
        <v>695</v>
      </c>
      <c r="F1" s="28"/>
      <c r="G1" s="28"/>
      <c r="H1" s="28"/>
      <c r="I1" s="28"/>
      <c r="L1" s="28"/>
    </row>
    <row r="5" spans="1:68" x14ac:dyDescent="0.2">
      <c r="B5" s="223" t="s">
        <v>177</v>
      </c>
      <c r="C5" s="223"/>
      <c r="D5" s="223"/>
      <c r="E5" s="223"/>
      <c r="F5" s="223"/>
      <c r="G5" s="223"/>
      <c r="H5" s="223"/>
      <c r="I5" s="223"/>
      <c r="J5" s="223"/>
    </row>
    <row r="6" spans="1:68" x14ac:dyDescent="0.2">
      <c r="B6" s="36" t="s">
        <v>843</v>
      </c>
      <c r="C6" s="36">
        <v>2016</v>
      </c>
      <c r="D6" s="36">
        <v>2017</v>
      </c>
      <c r="E6" s="36">
        <v>2018</v>
      </c>
      <c r="F6" s="36">
        <v>2019</v>
      </c>
      <c r="G6" s="36">
        <v>2020</v>
      </c>
      <c r="H6" s="36">
        <v>2021</v>
      </c>
      <c r="I6" s="36">
        <v>2022</v>
      </c>
      <c r="J6" s="36" t="s">
        <v>307</v>
      </c>
    </row>
    <row r="7" spans="1:68" x14ac:dyDescent="0.2">
      <c r="B7" s="43" t="s">
        <v>696</v>
      </c>
      <c r="C7" s="62">
        <v>0.41176470588235292</v>
      </c>
      <c r="D7" s="62">
        <v>0.41379310344827586</v>
      </c>
      <c r="E7" s="62">
        <v>0.30357142857142855</v>
      </c>
      <c r="F7" s="62">
        <v>0.375</v>
      </c>
      <c r="G7" s="62">
        <v>0.17647058823529413</v>
      </c>
      <c r="H7" s="62">
        <v>0.16129032258064516</v>
      </c>
      <c r="I7" s="62">
        <v>9.5238095238095233E-2</v>
      </c>
      <c r="J7" s="134">
        <v>0.27673260627944174</v>
      </c>
      <c r="BJ7" s="65"/>
      <c r="BK7" s="65"/>
      <c r="BL7" s="65"/>
      <c r="BM7" s="65"/>
      <c r="BN7" s="65"/>
      <c r="BO7" s="65"/>
      <c r="BP7" s="65"/>
    </row>
    <row r="8" spans="1:68" x14ac:dyDescent="0.2">
      <c r="B8" s="43" t="s">
        <v>697</v>
      </c>
      <c r="C8" s="62" t="s">
        <v>45</v>
      </c>
      <c r="D8" s="62"/>
      <c r="E8" s="62"/>
      <c r="F8" s="62" t="s">
        <v>45</v>
      </c>
      <c r="G8" s="62" t="s">
        <v>45</v>
      </c>
      <c r="H8" s="62" t="s">
        <v>45</v>
      </c>
      <c r="I8" s="62">
        <v>9.5238095238095233E-2</v>
      </c>
      <c r="J8" s="134"/>
      <c r="BJ8" s="65"/>
      <c r="BK8" s="65"/>
      <c r="BL8" s="65"/>
      <c r="BM8" s="65"/>
      <c r="BN8" s="65"/>
      <c r="BO8" s="65"/>
      <c r="BP8" s="65"/>
    </row>
    <row r="9" spans="1:68" x14ac:dyDescent="0.2">
      <c r="B9" s="43" t="s">
        <v>698</v>
      </c>
      <c r="C9" s="62">
        <v>0.39705882352941174</v>
      </c>
      <c r="D9" s="62">
        <v>0.37931034482758619</v>
      </c>
      <c r="E9" s="62">
        <v>0.42857142857142855</v>
      </c>
      <c r="F9" s="62">
        <v>0.375</v>
      </c>
      <c r="G9" s="62">
        <v>0.13725490196078433</v>
      </c>
      <c r="H9" s="62">
        <v>9.6774193548387094E-2</v>
      </c>
      <c r="I9" s="62">
        <v>9.5238095238095233E-2</v>
      </c>
      <c r="J9" s="134">
        <v>0.27274396966795617</v>
      </c>
      <c r="BJ9" s="65"/>
      <c r="BK9" s="65"/>
      <c r="BL9" s="65"/>
      <c r="BM9" s="65"/>
      <c r="BN9" s="65"/>
      <c r="BO9" s="65"/>
      <c r="BP9" s="65"/>
    </row>
    <row r="10" spans="1:68" x14ac:dyDescent="0.2">
      <c r="B10" s="43" t="s">
        <v>699</v>
      </c>
      <c r="C10" s="62" t="s">
        <v>45</v>
      </c>
      <c r="D10" s="62"/>
      <c r="E10" s="62"/>
      <c r="F10" s="62" t="s">
        <v>45</v>
      </c>
      <c r="G10" s="62" t="s">
        <v>45</v>
      </c>
      <c r="H10" s="62" t="s">
        <v>45</v>
      </c>
      <c r="I10" s="62">
        <v>7.1428571428571425E-2</v>
      </c>
      <c r="J10" s="134"/>
      <c r="BJ10" s="65"/>
      <c r="BK10" s="65"/>
      <c r="BL10" s="65"/>
      <c r="BM10" s="65"/>
      <c r="BN10" s="65"/>
      <c r="BO10" s="65"/>
      <c r="BP10" s="65"/>
    </row>
    <row r="11" spans="1:68" x14ac:dyDescent="0.2">
      <c r="B11" s="43" t="s">
        <v>700</v>
      </c>
      <c r="C11" s="62" t="s">
        <v>45</v>
      </c>
      <c r="D11" s="62"/>
      <c r="E11" s="62"/>
      <c r="F11" s="62" t="s">
        <v>45</v>
      </c>
      <c r="G11" s="62" t="s">
        <v>45</v>
      </c>
      <c r="H11" s="62" t="s">
        <v>45</v>
      </c>
      <c r="I11" s="62">
        <v>7.1428571428571425E-2</v>
      </c>
      <c r="J11" s="134"/>
      <c r="BJ11" s="65"/>
      <c r="BK11" s="65"/>
      <c r="BL11" s="65"/>
      <c r="BM11" s="65"/>
      <c r="BN11" s="65"/>
      <c r="BO11" s="65"/>
      <c r="BP11" s="65"/>
    </row>
    <row r="12" spans="1:68" x14ac:dyDescent="0.2">
      <c r="B12" s="43" t="s">
        <v>429</v>
      </c>
      <c r="C12" s="62" t="s">
        <v>45</v>
      </c>
      <c r="D12" s="62"/>
      <c r="E12" s="62"/>
      <c r="F12" s="62" t="s">
        <v>45</v>
      </c>
      <c r="G12" s="62" t="s">
        <v>45</v>
      </c>
      <c r="H12" s="62" t="s">
        <v>45</v>
      </c>
      <c r="I12" s="62">
        <v>7.1428571428571425E-2</v>
      </c>
      <c r="J12" s="134"/>
      <c r="BJ12" s="65"/>
      <c r="BK12" s="65"/>
      <c r="BL12" s="65"/>
      <c r="BM12" s="65"/>
      <c r="BN12" s="65"/>
      <c r="BO12" s="65"/>
      <c r="BP12" s="65"/>
    </row>
    <row r="13" spans="1:68" x14ac:dyDescent="0.2">
      <c r="B13" s="43" t="s">
        <v>701</v>
      </c>
      <c r="C13" s="62">
        <v>0.38235294117647056</v>
      </c>
      <c r="D13" s="62">
        <v>0.41379310344827586</v>
      </c>
      <c r="E13" s="62">
        <v>0.2857142857142857</v>
      </c>
      <c r="F13" s="62">
        <v>0.29166666666666669</v>
      </c>
      <c r="G13" s="62">
        <v>0.11764705882352941</v>
      </c>
      <c r="H13" s="62">
        <v>9.6774193548387094E-2</v>
      </c>
      <c r="I13" s="62">
        <v>4.7619047619047616E-2</v>
      </c>
      <c r="J13" s="134">
        <v>0.23365247099952327</v>
      </c>
      <c r="BJ13" s="65"/>
      <c r="BK13" s="65"/>
      <c r="BL13" s="65"/>
      <c r="BM13" s="65"/>
      <c r="BN13" s="65"/>
      <c r="BO13" s="65"/>
      <c r="BP13" s="65"/>
    </row>
    <row r="14" spans="1:68" x14ac:dyDescent="0.2">
      <c r="B14" s="43" t="s">
        <v>702</v>
      </c>
      <c r="C14" s="62">
        <v>0.3235294117647059</v>
      </c>
      <c r="D14" s="62">
        <v>0.36206896551724138</v>
      </c>
      <c r="E14" s="62">
        <v>0.26785714285714285</v>
      </c>
      <c r="F14" s="62">
        <v>0.16666666666666666</v>
      </c>
      <c r="G14" s="62">
        <v>0.11764705882352941</v>
      </c>
      <c r="H14" s="62">
        <v>9.6774193548387094E-2</v>
      </c>
      <c r="I14" s="62">
        <v>4.7619047619047616E-2</v>
      </c>
      <c r="J14" s="134">
        <v>0.19745178382810299</v>
      </c>
      <c r="BJ14" s="65"/>
      <c r="BK14" s="65"/>
      <c r="BL14" s="65"/>
      <c r="BM14" s="65"/>
      <c r="BN14" s="65"/>
      <c r="BO14" s="65"/>
      <c r="BP14" s="65"/>
    </row>
    <row r="15" spans="1:68" x14ac:dyDescent="0.2">
      <c r="B15" s="43" t="s">
        <v>383</v>
      </c>
      <c r="C15" s="62">
        <v>0.19117647058823528</v>
      </c>
      <c r="D15" s="62">
        <v>0.18965517241379309</v>
      </c>
      <c r="E15" s="62">
        <v>5.3571428571428568E-2</v>
      </c>
      <c r="F15" s="62">
        <v>6.25E-2</v>
      </c>
      <c r="G15" s="62">
        <v>5.8823529411764705E-2</v>
      </c>
      <c r="H15" s="62">
        <v>6.4516129032258063E-2</v>
      </c>
      <c r="I15" s="62">
        <v>4.7619047619047616E-2</v>
      </c>
      <c r="J15" s="134">
        <v>9.5408825376646772E-2</v>
      </c>
      <c r="BJ15" s="65"/>
      <c r="BK15" s="65"/>
      <c r="BL15" s="65"/>
      <c r="BM15" s="65"/>
      <c r="BN15" s="65"/>
      <c r="BO15" s="65"/>
      <c r="BP15" s="65"/>
    </row>
    <row r="16" spans="1:68" x14ac:dyDescent="0.2">
      <c r="B16" s="43" t="s">
        <v>703</v>
      </c>
      <c r="C16" s="62" t="s">
        <v>45</v>
      </c>
      <c r="D16" s="62"/>
      <c r="E16" s="62"/>
      <c r="F16" s="62" t="s">
        <v>45</v>
      </c>
      <c r="G16" s="62" t="s">
        <v>45</v>
      </c>
      <c r="H16" s="62" t="s">
        <v>45</v>
      </c>
      <c r="I16" s="62">
        <v>4.7619047619047616E-2</v>
      </c>
      <c r="J16" s="134"/>
      <c r="BJ16" s="65"/>
      <c r="BK16" s="65"/>
      <c r="BL16" s="65"/>
      <c r="BM16" s="65"/>
      <c r="BN16" s="65"/>
      <c r="BO16" s="65"/>
      <c r="BP16" s="65"/>
    </row>
    <row r="17" spans="2:68" x14ac:dyDescent="0.2">
      <c r="B17" s="43" t="s">
        <v>704</v>
      </c>
      <c r="C17" s="62" t="s">
        <v>45</v>
      </c>
      <c r="D17" s="62"/>
      <c r="E17" s="62"/>
      <c r="F17" s="62" t="s">
        <v>45</v>
      </c>
      <c r="G17" s="62" t="s">
        <v>45</v>
      </c>
      <c r="H17" s="62" t="s">
        <v>45</v>
      </c>
      <c r="I17" s="62">
        <v>4.7619047619047616E-2</v>
      </c>
      <c r="J17" s="134"/>
      <c r="BJ17" s="65"/>
      <c r="BK17" s="65"/>
      <c r="BL17" s="65"/>
      <c r="BM17" s="65"/>
      <c r="BN17" s="65"/>
      <c r="BO17" s="65"/>
      <c r="BP17" s="65"/>
    </row>
    <row r="18" spans="2:68" x14ac:dyDescent="0.2">
      <c r="B18" s="43" t="s">
        <v>384</v>
      </c>
      <c r="C18" s="62" t="s">
        <v>45</v>
      </c>
      <c r="D18" s="62"/>
      <c r="E18" s="62"/>
      <c r="F18" s="62" t="s">
        <v>45</v>
      </c>
      <c r="G18" s="62" t="s">
        <v>45</v>
      </c>
      <c r="H18" s="62" t="s">
        <v>45</v>
      </c>
      <c r="I18" s="62">
        <v>4.7619047619047616E-2</v>
      </c>
      <c r="J18" s="134"/>
      <c r="BJ18" s="65"/>
      <c r="BK18" s="65"/>
      <c r="BL18" s="65"/>
      <c r="BM18" s="65"/>
      <c r="BN18" s="65"/>
      <c r="BO18" s="65"/>
      <c r="BP18" s="65"/>
    </row>
    <row r="19" spans="2:68" x14ac:dyDescent="0.2">
      <c r="B19" s="43" t="s">
        <v>705</v>
      </c>
      <c r="C19" s="62" t="s">
        <v>45</v>
      </c>
      <c r="D19" s="62"/>
      <c r="E19" s="62"/>
      <c r="F19" s="62" t="s">
        <v>45</v>
      </c>
      <c r="G19" s="62" t="s">
        <v>45</v>
      </c>
      <c r="H19" s="62" t="s">
        <v>45</v>
      </c>
      <c r="I19" s="62">
        <v>4.7619047619047616E-2</v>
      </c>
      <c r="J19" s="134"/>
      <c r="BJ19" s="65"/>
      <c r="BK19" s="65"/>
      <c r="BL19" s="65"/>
      <c r="BM19" s="65"/>
      <c r="BN19" s="65"/>
      <c r="BO19" s="65"/>
      <c r="BP19" s="65"/>
    </row>
    <row r="20" spans="2:68" x14ac:dyDescent="0.2">
      <c r="B20" s="43" t="s">
        <v>426</v>
      </c>
      <c r="C20" s="62" t="s">
        <v>45</v>
      </c>
      <c r="D20" s="62"/>
      <c r="E20" s="62"/>
      <c r="F20" s="62" t="s">
        <v>45</v>
      </c>
      <c r="G20" s="62" t="s">
        <v>45</v>
      </c>
      <c r="H20" s="62" t="s">
        <v>45</v>
      </c>
      <c r="I20" s="62">
        <v>4.7619047619047616E-2</v>
      </c>
      <c r="J20" s="134"/>
      <c r="BJ20" s="65"/>
      <c r="BK20" s="65"/>
      <c r="BL20" s="65"/>
      <c r="BM20" s="65"/>
      <c r="BN20" s="65"/>
      <c r="BO20" s="65"/>
      <c r="BP20" s="65"/>
    </row>
    <row r="21" spans="2:68" x14ac:dyDescent="0.2">
      <c r="B21" s="43" t="s">
        <v>706</v>
      </c>
      <c r="C21" s="62" t="s">
        <v>45</v>
      </c>
      <c r="D21" s="62"/>
      <c r="E21" s="62"/>
      <c r="F21" s="62" t="s">
        <v>45</v>
      </c>
      <c r="G21" s="62" t="s">
        <v>45</v>
      </c>
      <c r="H21" s="62" t="s">
        <v>45</v>
      </c>
      <c r="I21" s="62">
        <v>4.7619047619047616E-2</v>
      </c>
      <c r="J21" s="134"/>
      <c r="BJ21" s="65"/>
      <c r="BK21" s="65"/>
      <c r="BL21" s="65"/>
      <c r="BM21" s="65"/>
      <c r="BN21" s="65"/>
      <c r="BO21" s="65"/>
      <c r="BP21" s="65"/>
    </row>
    <row r="22" spans="2:68" x14ac:dyDescent="0.2">
      <c r="B22" s="43" t="s">
        <v>406</v>
      </c>
      <c r="C22" s="62" t="s">
        <v>45</v>
      </c>
      <c r="D22" s="62"/>
      <c r="E22" s="62"/>
      <c r="F22" s="62" t="s">
        <v>45</v>
      </c>
      <c r="G22" s="62" t="s">
        <v>45</v>
      </c>
      <c r="H22" s="62" t="s">
        <v>45</v>
      </c>
      <c r="I22" s="62">
        <v>4.7619047619047616E-2</v>
      </c>
      <c r="J22" s="134"/>
      <c r="BJ22" s="65"/>
      <c r="BK22" s="65"/>
      <c r="BL22" s="65"/>
      <c r="BM22" s="65"/>
      <c r="BN22" s="65"/>
      <c r="BO22" s="65"/>
      <c r="BP22" s="65"/>
    </row>
    <row r="23" spans="2:68" x14ac:dyDescent="0.2">
      <c r="B23" s="43" t="s">
        <v>398</v>
      </c>
      <c r="C23" s="62">
        <v>0.16176470588235295</v>
      </c>
      <c r="D23" s="62">
        <v>0.17241379310344829</v>
      </c>
      <c r="E23" s="62">
        <v>0.125</v>
      </c>
      <c r="F23" s="62">
        <v>8.3333333333333329E-2</v>
      </c>
      <c r="G23" s="62">
        <v>5.8823529411764705E-2</v>
      </c>
      <c r="H23" s="62">
        <v>0.12903225806451613</v>
      </c>
      <c r="I23" s="62">
        <v>2.3809523809523808E-2</v>
      </c>
      <c r="J23" s="134">
        <v>0.10773959194356275</v>
      </c>
      <c r="BJ23" s="65"/>
      <c r="BK23" s="65"/>
      <c r="BL23" s="65"/>
      <c r="BM23" s="65"/>
      <c r="BN23" s="65"/>
      <c r="BO23" s="65"/>
      <c r="BP23" s="65"/>
    </row>
    <row r="24" spans="2:68" x14ac:dyDescent="0.2">
      <c r="B24" s="43" t="s">
        <v>707</v>
      </c>
      <c r="C24" s="62">
        <v>0.25</v>
      </c>
      <c r="D24" s="62">
        <v>0.25862068965517243</v>
      </c>
      <c r="E24" s="62">
        <v>0.16071428571428573</v>
      </c>
      <c r="F24" s="62">
        <v>0.125</v>
      </c>
      <c r="G24" s="62">
        <v>9.8039215686274508E-2</v>
      </c>
      <c r="H24" s="62">
        <v>9.6774193548387094E-2</v>
      </c>
      <c r="I24" s="62">
        <v>2.3809523809523808E-2</v>
      </c>
      <c r="J24" s="134">
        <v>0.1447082726305205</v>
      </c>
      <c r="BJ24" s="65"/>
      <c r="BK24" s="65"/>
      <c r="BL24" s="65"/>
      <c r="BM24" s="65"/>
      <c r="BN24" s="65"/>
      <c r="BO24" s="65"/>
      <c r="BP24" s="65"/>
    </row>
    <row r="25" spans="2:68" x14ac:dyDescent="0.2">
      <c r="B25" s="43" t="s">
        <v>708</v>
      </c>
      <c r="C25" s="62">
        <v>0.26470588235294118</v>
      </c>
      <c r="D25" s="62">
        <v>0.2413793103448276</v>
      </c>
      <c r="E25" s="62">
        <v>0.125</v>
      </c>
      <c r="F25" s="62">
        <v>0.125</v>
      </c>
      <c r="G25" s="62">
        <v>7.8431372549019607E-2</v>
      </c>
      <c r="H25" s="62">
        <v>9.6774193548387094E-2</v>
      </c>
      <c r="I25" s="62">
        <v>2.3809523809523808E-2</v>
      </c>
      <c r="J25" s="134">
        <v>0.13644289751495703</v>
      </c>
      <c r="AL25" s="233"/>
      <c r="AM25" s="233"/>
      <c r="AN25" s="233"/>
      <c r="AO25" s="233"/>
      <c r="BJ25" s="65"/>
      <c r="BK25" s="65"/>
      <c r="BL25" s="65"/>
      <c r="BM25" s="65"/>
      <c r="BN25" s="65"/>
      <c r="BO25" s="65"/>
      <c r="BP25" s="65"/>
    </row>
    <row r="26" spans="2:68" x14ac:dyDescent="0.2">
      <c r="B26" s="43" t="s">
        <v>709</v>
      </c>
      <c r="C26" s="62">
        <v>0.3235294117647059</v>
      </c>
      <c r="D26" s="62">
        <v>0.31034482758620691</v>
      </c>
      <c r="E26" s="62">
        <v>0.25</v>
      </c>
      <c r="F26" s="62">
        <v>0.1875</v>
      </c>
      <c r="G26" s="62">
        <v>9.8039215686274508E-2</v>
      </c>
      <c r="H26" s="62">
        <v>9.6774193548387094E-2</v>
      </c>
      <c r="I26" s="62">
        <v>2.3809523809523808E-2</v>
      </c>
      <c r="J26" s="134">
        <v>0.18428531034215689</v>
      </c>
      <c r="AL26" s="90"/>
      <c r="AM26" s="90"/>
      <c r="AN26" s="90"/>
      <c r="AO26" s="90"/>
      <c r="BJ26" s="65"/>
      <c r="BK26" s="65"/>
      <c r="BL26" s="65"/>
      <c r="BM26" s="65"/>
      <c r="BN26" s="65"/>
      <c r="BO26" s="65"/>
      <c r="BP26" s="65"/>
    </row>
    <row r="27" spans="2:68" x14ac:dyDescent="0.2">
      <c r="B27" s="43" t="s">
        <v>710</v>
      </c>
      <c r="C27" s="62">
        <v>0.36764705882352944</v>
      </c>
      <c r="D27" s="62">
        <v>0.34482758620689657</v>
      </c>
      <c r="E27" s="62">
        <v>0.30357142857142855</v>
      </c>
      <c r="F27" s="62">
        <v>0.20833333333333334</v>
      </c>
      <c r="G27" s="62">
        <v>9.8039215686274508E-2</v>
      </c>
      <c r="H27" s="62">
        <v>9.6774193548387094E-2</v>
      </c>
      <c r="I27" s="62">
        <v>2.3809523809523808E-2</v>
      </c>
      <c r="J27" s="134">
        <v>0.20614319142562473</v>
      </c>
      <c r="BJ27" s="65"/>
      <c r="BK27" s="65"/>
      <c r="BL27" s="65"/>
      <c r="BM27" s="65"/>
      <c r="BN27" s="65"/>
      <c r="BO27" s="65"/>
      <c r="BP27" s="65"/>
    </row>
    <row r="28" spans="2:68" x14ac:dyDescent="0.2">
      <c r="B28" s="43" t="s">
        <v>442</v>
      </c>
      <c r="C28" s="62" t="s">
        <v>45</v>
      </c>
      <c r="D28" s="62"/>
      <c r="E28" s="62"/>
      <c r="F28" s="62" t="s">
        <v>45</v>
      </c>
      <c r="G28" s="62" t="s">
        <v>45</v>
      </c>
      <c r="H28" s="62" t="s">
        <v>45</v>
      </c>
      <c r="I28" s="62">
        <v>2.3809523809523808E-2</v>
      </c>
      <c r="J28" s="134"/>
      <c r="BJ28" s="65"/>
      <c r="BK28" s="65"/>
      <c r="BL28" s="65"/>
      <c r="BM28" s="65"/>
      <c r="BN28" s="65"/>
      <c r="BO28" s="65"/>
      <c r="BP28" s="65"/>
    </row>
    <row r="29" spans="2:68" x14ac:dyDescent="0.2">
      <c r="B29" s="157"/>
      <c r="C29" s="157"/>
      <c r="D29" s="157"/>
      <c r="E29" s="157"/>
      <c r="F29" s="157"/>
      <c r="G29" s="157"/>
      <c r="H29" s="157"/>
      <c r="I29" s="157"/>
      <c r="J29" s="157"/>
      <c r="L29" s="69"/>
      <c r="M29" s="25" t="s">
        <v>842</v>
      </c>
      <c r="BJ29" s="65"/>
      <c r="BK29" s="65"/>
      <c r="BL29" s="65"/>
      <c r="BM29" s="65"/>
      <c r="BN29" s="65"/>
      <c r="BO29" s="65"/>
      <c r="BP29" s="65"/>
    </row>
    <row r="30" spans="2:68" x14ac:dyDescent="0.2">
      <c r="B30" s="43"/>
      <c r="C30" s="43"/>
      <c r="D30" s="43"/>
      <c r="E30" s="43"/>
      <c r="F30" s="43"/>
      <c r="G30" s="43"/>
      <c r="H30" s="43"/>
      <c r="I30" s="43"/>
      <c r="J30" s="43"/>
      <c r="BJ30" s="65"/>
      <c r="BK30" s="65"/>
      <c r="BL30" s="65"/>
      <c r="BM30" s="65"/>
      <c r="BN30" s="65"/>
      <c r="BO30" s="65"/>
      <c r="BP30" s="65"/>
    </row>
    <row r="31" spans="2:68" x14ac:dyDescent="0.2">
      <c r="B31" s="223" t="s">
        <v>176</v>
      </c>
      <c r="C31" s="223"/>
      <c r="D31" s="223"/>
      <c r="E31" s="223"/>
      <c r="F31" s="223"/>
      <c r="G31" s="223"/>
      <c r="H31" s="223"/>
      <c r="I31" s="223"/>
      <c r="J31" s="223"/>
      <c r="BJ31" s="65"/>
      <c r="BK31" s="65"/>
      <c r="BL31" s="65"/>
      <c r="BM31" s="65"/>
      <c r="BN31" s="65"/>
      <c r="BO31" s="65"/>
      <c r="BP31" s="65"/>
    </row>
    <row r="32" spans="2:68" x14ac:dyDescent="0.2">
      <c r="B32" s="36" t="s">
        <v>843</v>
      </c>
      <c r="C32" s="36">
        <v>2016</v>
      </c>
      <c r="D32" s="36">
        <v>2017</v>
      </c>
      <c r="E32" s="36">
        <v>2018</v>
      </c>
      <c r="F32" s="36">
        <v>2019</v>
      </c>
      <c r="G32" s="36">
        <v>2020</v>
      </c>
      <c r="H32" s="36">
        <v>2021</v>
      </c>
      <c r="I32" s="36">
        <v>2022</v>
      </c>
      <c r="J32" s="36" t="s">
        <v>307</v>
      </c>
      <c r="BJ32" s="65"/>
      <c r="BK32" s="65"/>
      <c r="BL32" s="65"/>
      <c r="BM32" s="65"/>
      <c r="BN32" s="65"/>
      <c r="BO32" s="65"/>
      <c r="BP32" s="65"/>
    </row>
    <row r="33" spans="2:68" x14ac:dyDescent="0.2">
      <c r="B33" s="43" t="s">
        <v>698</v>
      </c>
      <c r="C33" s="62">
        <v>0.5</v>
      </c>
      <c r="D33" s="62">
        <v>0.43103448275862066</v>
      </c>
      <c r="E33" s="62">
        <v>0.4642857142857143</v>
      </c>
      <c r="F33" s="62">
        <v>0.54166666666666663</v>
      </c>
      <c r="G33" s="62">
        <v>0.41176470588235292</v>
      </c>
      <c r="H33" s="62">
        <v>0.5161290322580645</v>
      </c>
      <c r="I33" s="62">
        <v>0.47619047619047616</v>
      </c>
      <c r="J33" s="134">
        <v>0.47729586829169929</v>
      </c>
      <c r="BJ33" s="65"/>
      <c r="BK33" s="65"/>
      <c r="BL33" s="65"/>
      <c r="BM33" s="65"/>
      <c r="BN33" s="65"/>
      <c r="BO33" s="65"/>
      <c r="BP33" s="65"/>
    </row>
    <row r="34" spans="2:68" x14ac:dyDescent="0.2">
      <c r="B34" s="43" t="s">
        <v>696</v>
      </c>
      <c r="C34" s="62">
        <v>0.51470588235294112</v>
      </c>
      <c r="D34" s="62">
        <v>0.51724137931034486</v>
      </c>
      <c r="E34" s="62">
        <v>0.5535714285714286</v>
      </c>
      <c r="F34" s="62">
        <v>0.58333333333333337</v>
      </c>
      <c r="G34" s="62">
        <v>0.45098039215686275</v>
      </c>
      <c r="H34" s="62">
        <v>0.61290322580645162</v>
      </c>
      <c r="I34" s="62">
        <v>0.42857142857142855</v>
      </c>
      <c r="J34" s="134">
        <v>0.52304386715754148</v>
      </c>
      <c r="BJ34" s="65"/>
      <c r="BK34" s="65"/>
      <c r="BL34" s="65"/>
      <c r="BM34" s="65"/>
      <c r="BN34" s="65"/>
      <c r="BO34" s="65"/>
      <c r="BP34" s="65"/>
    </row>
    <row r="35" spans="2:68" x14ac:dyDescent="0.2">
      <c r="B35" s="43" t="s">
        <v>701</v>
      </c>
      <c r="C35" s="62">
        <v>0.47058823529411764</v>
      </c>
      <c r="D35" s="62">
        <v>0.48275862068965519</v>
      </c>
      <c r="E35" s="62">
        <v>0.44642857142857145</v>
      </c>
      <c r="F35" s="62">
        <v>0.54166666666666663</v>
      </c>
      <c r="G35" s="62">
        <v>0.33333333333333331</v>
      </c>
      <c r="H35" s="62">
        <v>0.54838709677419351</v>
      </c>
      <c r="I35" s="62">
        <v>0.38095238095238093</v>
      </c>
      <c r="J35" s="134">
        <v>0.45773070073413125</v>
      </c>
      <c r="BJ35" s="65"/>
      <c r="BK35" s="65"/>
      <c r="BL35" s="65"/>
      <c r="BM35" s="65"/>
      <c r="BN35" s="65"/>
      <c r="BO35" s="65"/>
      <c r="BP35" s="65"/>
    </row>
    <row r="36" spans="2:68" x14ac:dyDescent="0.2">
      <c r="B36" s="43" t="s">
        <v>710</v>
      </c>
      <c r="C36" s="62">
        <v>0.44117647058823528</v>
      </c>
      <c r="D36" s="62">
        <v>0.36206896551724138</v>
      </c>
      <c r="E36" s="62">
        <v>0.39285714285714285</v>
      </c>
      <c r="F36" s="62">
        <v>0.35416666666666669</v>
      </c>
      <c r="G36" s="62">
        <v>0.27450980392156865</v>
      </c>
      <c r="H36" s="62">
        <v>0.5161290322580645</v>
      </c>
      <c r="I36" s="62">
        <v>0.35714285714285715</v>
      </c>
      <c r="J36" s="134">
        <v>0.38543584842168238</v>
      </c>
      <c r="BJ36" s="65"/>
      <c r="BK36" s="65"/>
      <c r="BL36" s="65"/>
      <c r="BM36" s="65"/>
      <c r="BN36" s="65"/>
      <c r="BO36" s="65"/>
      <c r="BP36" s="65"/>
    </row>
    <row r="37" spans="2:68" x14ac:dyDescent="0.2">
      <c r="B37" s="43" t="s">
        <v>709</v>
      </c>
      <c r="C37" s="62">
        <v>0.35294117647058826</v>
      </c>
      <c r="D37" s="62">
        <v>0.32758620689655171</v>
      </c>
      <c r="E37" s="62">
        <v>0.32142857142857145</v>
      </c>
      <c r="F37" s="62">
        <v>0.3125</v>
      </c>
      <c r="G37" s="62">
        <v>0.23529411764705882</v>
      </c>
      <c r="H37" s="62">
        <v>0.4838709677419355</v>
      </c>
      <c r="I37" s="62">
        <v>0.33333333333333331</v>
      </c>
      <c r="J37" s="134">
        <v>0.33813633907400559</v>
      </c>
      <c r="BJ37" s="65"/>
      <c r="BK37" s="65"/>
      <c r="BL37" s="65"/>
      <c r="BM37" s="65"/>
      <c r="BN37" s="65"/>
      <c r="BO37" s="65"/>
      <c r="BP37" s="65"/>
    </row>
    <row r="38" spans="2:68" x14ac:dyDescent="0.2">
      <c r="B38" s="43" t="s">
        <v>702</v>
      </c>
      <c r="C38" s="62">
        <v>0.38235294117647056</v>
      </c>
      <c r="D38" s="62">
        <v>0.43103448275862066</v>
      </c>
      <c r="E38" s="62">
        <v>0.375</v>
      </c>
      <c r="F38" s="62">
        <v>0.33333333333333331</v>
      </c>
      <c r="G38" s="62">
        <v>0.41176470588235292</v>
      </c>
      <c r="H38" s="62">
        <v>0.4838709677419355</v>
      </c>
      <c r="I38" s="62">
        <v>0.2857142857142857</v>
      </c>
      <c r="J38" s="134">
        <v>0.3861529595152855</v>
      </c>
      <c r="BJ38" s="65"/>
      <c r="BK38" s="65"/>
      <c r="BL38" s="65"/>
      <c r="BM38" s="65"/>
      <c r="BN38" s="65"/>
      <c r="BO38" s="65"/>
      <c r="BP38" s="65"/>
    </row>
    <row r="39" spans="2:68" x14ac:dyDescent="0.2">
      <c r="B39" s="43" t="s">
        <v>699</v>
      </c>
      <c r="C39" s="62" t="s">
        <v>45</v>
      </c>
      <c r="D39" s="62"/>
      <c r="E39" s="62"/>
      <c r="F39" s="62" t="s">
        <v>45</v>
      </c>
      <c r="G39" s="62" t="s">
        <v>45</v>
      </c>
      <c r="H39" s="62" t="s">
        <v>45</v>
      </c>
      <c r="I39" s="62">
        <v>0.23809523809523808</v>
      </c>
      <c r="J39" s="134"/>
      <c r="BJ39" s="65"/>
      <c r="BK39" s="65"/>
      <c r="BL39" s="65"/>
      <c r="BM39" s="65"/>
      <c r="BN39" s="65"/>
      <c r="BO39" s="65"/>
      <c r="BP39" s="65"/>
    </row>
    <row r="40" spans="2:68" x14ac:dyDescent="0.2">
      <c r="B40" s="43" t="s">
        <v>697</v>
      </c>
      <c r="C40" s="62" t="s">
        <v>45</v>
      </c>
      <c r="D40" s="62"/>
      <c r="E40" s="62"/>
      <c r="F40" s="62" t="s">
        <v>45</v>
      </c>
      <c r="G40" s="62" t="s">
        <v>45</v>
      </c>
      <c r="H40" s="62" t="s">
        <v>45</v>
      </c>
      <c r="I40" s="62">
        <v>0.21428571428571427</v>
      </c>
      <c r="J40" s="134"/>
      <c r="BJ40" s="65"/>
      <c r="BK40" s="65"/>
      <c r="BL40" s="65"/>
      <c r="BM40" s="65"/>
      <c r="BN40" s="65"/>
      <c r="BO40" s="65"/>
      <c r="BP40" s="65"/>
    </row>
    <row r="41" spans="2:68" x14ac:dyDescent="0.2">
      <c r="B41" s="43" t="s">
        <v>705</v>
      </c>
      <c r="C41" s="62" t="s">
        <v>45</v>
      </c>
      <c r="D41" s="62"/>
      <c r="E41" s="62"/>
      <c r="F41" s="62" t="s">
        <v>45</v>
      </c>
      <c r="G41" s="62" t="s">
        <v>45</v>
      </c>
      <c r="H41" s="62" t="s">
        <v>45</v>
      </c>
      <c r="I41" s="62">
        <v>0.21428571428571427</v>
      </c>
      <c r="J41" s="134"/>
      <c r="BJ41" s="65"/>
      <c r="BK41" s="65"/>
      <c r="BL41" s="65"/>
      <c r="BM41" s="65"/>
      <c r="BN41" s="65"/>
      <c r="BO41" s="65"/>
      <c r="BP41" s="65"/>
    </row>
    <row r="42" spans="2:68" x14ac:dyDescent="0.2">
      <c r="B42" s="43" t="s">
        <v>708</v>
      </c>
      <c r="C42" s="62">
        <v>0.30882352941176472</v>
      </c>
      <c r="D42" s="62">
        <v>0.25862068965517243</v>
      </c>
      <c r="E42" s="62">
        <v>0.19642857142857142</v>
      </c>
      <c r="F42" s="62">
        <v>0.27083333333333331</v>
      </c>
      <c r="G42" s="62">
        <v>0.15686274509803921</v>
      </c>
      <c r="H42" s="62">
        <v>0.38709677419354838</v>
      </c>
      <c r="I42" s="62">
        <v>0.19047619047619047</v>
      </c>
      <c r="J42" s="134">
        <v>0.25273454765665998</v>
      </c>
      <c r="BJ42" s="65"/>
      <c r="BK42" s="65"/>
      <c r="BL42" s="65"/>
      <c r="BM42" s="65"/>
      <c r="BN42" s="65"/>
      <c r="BO42" s="65"/>
      <c r="BP42" s="65"/>
    </row>
    <row r="43" spans="2:68" x14ac:dyDescent="0.2">
      <c r="B43" s="43" t="s">
        <v>704</v>
      </c>
      <c r="C43" s="62" t="s">
        <v>45</v>
      </c>
      <c r="D43" s="62"/>
      <c r="E43" s="62"/>
      <c r="F43" s="62" t="s">
        <v>45</v>
      </c>
      <c r="G43" s="62" t="s">
        <v>45</v>
      </c>
      <c r="H43" s="62" t="s">
        <v>45</v>
      </c>
      <c r="I43" s="62">
        <v>0.19047619047619047</v>
      </c>
      <c r="J43" s="134"/>
      <c r="BJ43" s="65"/>
      <c r="BK43" s="65"/>
      <c r="BL43" s="65"/>
      <c r="BM43" s="65"/>
      <c r="BN43" s="65"/>
      <c r="BO43" s="65"/>
      <c r="BP43" s="65"/>
    </row>
    <row r="44" spans="2:68" x14ac:dyDescent="0.2">
      <c r="B44" s="43" t="s">
        <v>707</v>
      </c>
      <c r="C44" s="62">
        <v>0.3235294117647059</v>
      </c>
      <c r="D44" s="62">
        <v>0.25862068965517243</v>
      </c>
      <c r="E44" s="62">
        <v>0.25</v>
      </c>
      <c r="F44" s="62">
        <v>0.25</v>
      </c>
      <c r="G44" s="62">
        <v>0.17647058823529413</v>
      </c>
      <c r="H44" s="62">
        <v>0.32258064516129031</v>
      </c>
      <c r="I44" s="62">
        <v>0.16666666666666666</v>
      </c>
      <c r="J44" s="134">
        <v>0.2496954287833042</v>
      </c>
      <c r="BJ44" s="65"/>
      <c r="BK44" s="65"/>
      <c r="BL44" s="65"/>
      <c r="BM44" s="65"/>
      <c r="BN44" s="65"/>
      <c r="BO44" s="65"/>
      <c r="BP44" s="65"/>
    </row>
    <row r="45" spans="2:68" x14ac:dyDescent="0.2">
      <c r="B45" s="43" t="s">
        <v>706</v>
      </c>
      <c r="C45" s="62" t="s">
        <v>45</v>
      </c>
      <c r="D45" s="62"/>
      <c r="E45" s="62"/>
      <c r="F45" s="62" t="s">
        <v>45</v>
      </c>
      <c r="G45" s="62" t="s">
        <v>45</v>
      </c>
      <c r="H45" s="62" t="s">
        <v>45</v>
      </c>
      <c r="I45" s="62">
        <v>0.16666666666666666</v>
      </c>
      <c r="J45" s="134"/>
      <c r="BJ45" s="65"/>
      <c r="BK45" s="65"/>
      <c r="BL45" s="65"/>
      <c r="BM45" s="65"/>
      <c r="BN45" s="65"/>
      <c r="BO45" s="65"/>
      <c r="BP45" s="65"/>
    </row>
    <row r="46" spans="2:68" x14ac:dyDescent="0.2">
      <c r="B46" s="43" t="s">
        <v>398</v>
      </c>
      <c r="C46" s="62">
        <v>0.17647058823529413</v>
      </c>
      <c r="D46" s="62">
        <v>0.1206896551724138</v>
      </c>
      <c r="E46" s="62">
        <v>0.125</v>
      </c>
      <c r="F46" s="62">
        <v>0.125</v>
      </c>
      <c r="G46" s="62">
        <v>0.13725490196078433</v>
      </c>
      <c r="H46" s="62">
        <v>0.19354838709677419</v>
      </c>
      <c r="I46" s="62">
        <v>0.14285714285714285</v>
      </c>
      <c r="J46" s="134">
        <v>0.14583152504605845</v>
      </c>
      <c r="BJ46" s="65"/>
      <c r="BK46" s="65"/>
      <c r="BL46" s="65"/>
      <c r="BM46" s="65"/>
      <c r="BN46" s="65"/>
      <c r="BO46" s="65"/>
      <c r="BP46" s="65"/>
    </row>
    <row r="47" spans="2:68" x14ac:dyDescent="0.2">
      <c r="B47" s="43" t="s">
        <v>700</v>
      </c>
      <c r="C47" s="62" t="s">
        <v>45</v>
      </c>
      <c r="D47" s="62"/>
      <c r="E47" s="62"/>
      <c r="F47" s="62" t="s">
        <v>45</v>
      </c>
      <c r="G47" s="62" t="s">
        <v>45</v>
      </c>
      <c r="H47" s="62" t="s">
        <v>45</v>
      </c>
      <c r="I47" s="62">
        <v>0.14285714285714285</v>
      </c>
      <c r="J47" s="134"/>
      <c r="BJ47" s="65"/>
      <c r="BK47" s="65"/>
      <c r="BL47" s="65"/>
      <c r="BM47" s="65"/>
      <c r="BN47" s="65"/>
      <c r="BO47" s="65"/>
      <c r="BP47" s="65"/>
    </row>
    <row r="48" spans="2:68" x14ac:dyDescent="0.2">
      <c r="B48" s="43" t="s">
        <v>383</v>
      </c>
      <c r="C48" s="62">
        <v>0.23529411764705882</v>
      </c>
      <c r="D48" s="62">
        <v>0.17241379310344829</v>
      </c>
      <c r="E48" s="62">
        <v>7.1428571428571425E-2</v>
      </c>
      <c r="F48" s="62">
        <v>0.10416666666666667</v>
      </c>
      <c r="G48" s="62">
        <v>0.13725490196078433</v>
      </c>
      <c r="H48" s="62">
        <v>0.16129032258064516</v>
      </c>
      <c r="I48" s="62">
        <v>0.11904761904761904</v>
      </c>
      <c r="J48" s="134">
        <v>0.14298514177639907</v>
      </c>
      <c r="BJ48" s="65"/>
      <c r="BK48" s="65"/>
      <c r="BL48" s="65"/>
      <c r="BM48" s="65"/>
      <c r="BN48" s="65"/>
      <c r="BO48" s="65"/>
      <c r="BP48" s="65"/>
    </row>
    <row r="49" spans="2:68" x14ac:dyDescent="0.2">
      <c r="B49" s="43" t="s">
        <v>384</v>
      </c>
      <c r="C49" s="62" t="s">
        <v>45</v>
      </c>
      <c r="D49" s="62"/>
      <c r="E49" s="62"/>
      <c r="F49" s="62" t="s">
        <v>45</v>
      </c>
      <c r="G49" s="62" t="s">
        <v>45</v>
      </c>
      <c r="H49" s="62" t="s">
        <v>45</v>
      </c>
      <c r="I49" s="62">
        <v>9.5238095238095233E-2</v>
      </c>
      <c r="J49" s="134"/>
      <c r="BJ49" s="65"/>
      <c r="BK49" s="65"/>
      <c r="BL49" s="65"/>
      <c r="BM49" s="65"/>
      <c r="BN49" s="65"/>
      <c r="BO49" s="65"/>
      <c r="BP49" s="65"/>
    </row>
    <row r="50" spans="2:68" x14ac:dyDescent="0.2">
      <c r="B50" s="43" t="s">
        <v>426</v>
      </c>
      <c r="C50" s="62" t="s">
        <v>45</v>
      </c>
      <c r="D50" s="62"/>
      <c r="E50" s="62"/>
      <c r="F50" s="62" t="s">
        <v>45</v>
      </c>
      <c r="G50" s="62" t="s">
        <v>45</v>
      </c>
      <c r="H50" s="62" t="s">
        <v>45</v>
      </c>
      <c r="I50" s="62">
        <v>9.5238095238095233E-2</v>
      </c>
      <c r="J50" s="134"/>
      <c r="BJ50" s="65"/>
      <c r="BK50" s="65"/>
      <c r="BL50" s="65"/>
      <c r="BM50" s="65"/>
      <c r="BN50" s="65"/>
      <c r="BO50" s="65"/>
      <c r="BP50" s="65"/>
    </row>
    <row r="51" spans="2:68" x14ac:dyDescent="0.2">
      <c r="B51" s="43" t="s">
        <v>703</v>
      </c>
      <c r="C51" s="62" t="s">
        <v>45</v>
      </c>
      <c r="D51" s="62"/>
      <c r="E51" s="62"/>
      <c r="F51" s="62" t="s">
        <v>45</v>
      </c>
      <c r="G51" s="62" t="s">
        <v>45</v>
      </c>
      <c r="H51" s="62" t="s">
        <v>45</v>
      </c>
      <c r="I51" s="62">
        <v>7.1428571428571425E-2</v>
      </c>
      <c r="J51" s="134"/>
      <c r="BJ51" s="65"/>
      <c r="BK51" s="65"/>
      <c r="BL51" s="65"/>
      <c r="BM51" s="65"/>
      <c r="BN51" s="65"/>
      <c r="BO51" s="65"/>
      <c r="BP51" s="65"/>
    </row>
    <row r="52" spans="2:68" x14ac:dyDescent="0.2">
      <c r="B52" s="43" t="s">
        <v>442</v>
      </c>
      <c r="C52" s="62" t="s">
        <v>45</v>
      </c>
      <c r="D52" s="62"/>
      <c r="E52" s="62"/>
      <c r="F52" s="62" t="s">
        <v>45</v>
      </c>
      <c r="G52" s="62" t="s">
        <v>45</v>
      </c>
      <c r="H52" s="62" t="s">
        <v>45</v>
      </c>
      <c r="I52" s="62">
        <v>7.1428571428571425E-2</v>
      </c>
      <c r="J52" s="134"/>
      <c r="BJ52" s="65"/>
      <c r="BK52" s="65"/>
      <c r="BL52" s="65"/>
      <c r="BM52" s="65"/>
      <c r="BN52" s="65"/>
      <c r="BO52" s="65"/>
      <c r="BP52" s="65"/>
    </row>
    <row r="53" spans="2:68" x14ac:dyDescent="0.2">
      <c r="B53" s="43" t="s">
        <v>406</v>
      </c>
      <c r="C53" s="62" t="s">
        <v>45</v>
      </c>
      <c r="D53" s="62"/>
      <c r="E53" s="62"/>
      <c r="F53" s="62" t="s">
        <v>45</v>
      </c>
      <c r="G53" s="62" t="s">
        <v>45</v>
      </c>
      <c r="H53" s="62" t="s">
        <v>45</v>
      </c>
      <c r="I53" s="62">
        <v>7.1428571428571425E-2</v>
      </c>
      <c r="J53" s="134"/>
      <c r="BJ53" s="65"/>
      <c r="BK53" s="65"/>
      <c r="BL53" s="65"/>
      <c r="BM53" s="65"/>
      <c r="BN53" s="65"/>
      <c r="BO53" s="65"/>
      <c r="BP53" s="65"/>
    </row>
    <row r="54" spans="2:68" x14ac:dyDescent="0.2">
      <c r="B54" s="43" t="s">
        <v>429</v>
      </c>
      <c r="C54" s="62" t="s">
        <v>45</v>
      </c>
      <c r="D54" s="62"/>
      <c r="E54" s="62"/>
      <c r="F54" s="62" t="s">
        <v>45</v>
      </c>
      <c r="G54" s="62" t="s">
        <v>45</v>
      </c>
      <c r="H54" s="62" t="s">
        <v>45</v>
      </c>
      <c r="I54" s="62">
        <v>7.1428571428571425E-2</v>
      </c>
      <c r="J54" s="134"/>
      <c r="BJ54" s="65"/>
      <c r="BK54" s="65"/>
      <c r="BL54" s="65"/>
      <c r="BM54" s="65"/>
      <c r="BN54" s="65"/>
      <c r="BO54" s="65"/>
      <c r="BP54" s="65"/>
    </row>
    <row r="55" spans="2:68" x14ac:dyDescent="0.2">
      <c r="B55" s="157"/>
      <c r="C55" s="157"/>
      <c r="D55" s="157"/>
      <c r="E55" s="157"/>
      <c r="F55" s="157"/>
      <c r="G55" s="157"/>
      <c r="H55" s="157"/>
      <c r="I55" s="157"/>
      <c r="J55" s="157"/>
      <c r="BJ55" s="65"/>
      <c r="BK55" s="65"/>
      <c r="BL55" s="65"/>
      <c r="BM55" s="65"/>
      <c r="BN55" s="65"/>
      <c r="BO55" s="65"/>
      <c r="BP55" s="65"/>
    </row>
    <row r="56" spans="2:68" x14ac:dyDescent="0.2">
      <c r="B56" s="43"/>
      <c r="C56" s="43"/>
      <c r="D56" s="43"/>
      <c r="E56" s="43"/>
      <c r="F56" s="43"/>
      <c r="G56" s="43"/>
      <c r="H56" s="43"/>
      <c r="I56" s="43"/>
      <c r="J56" s="43"/>
      <c r="L56" s="69"/>
      <c r="M56" s="25" t="s">
        <v>842</v>
      </c>
      <c r="BJ56" s="65"/>
      <c r="BK56" s="65"/>
      <c r="BL56" s="65"/>
      <c r="BM56" s="65"/>
      <c r="BN56" s="65"/>
      <c r="BO56" s="65"/>
      <c r="BP56" s="65"/>
    </row>
    <row r="57" spans="2:68" x14ac:dyDescent="0.2">
      <c r="B57" s="223" t="s">
        <v>510</v>
      </c>
      <c r="C57" s="223"/>
      <c r="D57" s="223"/>
      <c r="E57" s="223"/>
      <c r="F57" s="223"/>
      <c r="G57" s="223"/>
      <c r="H57" s="223"/>
      <c r="I57" s="223"/>
      <c r="J57" s="223"/>
      <c r="BJ57" s="65"/>
      <c r="BK57" s="65"/>
      <c r="BL57" s="65"/>
      <c r="BM57" s="65"/>
      <c r="BN57" s="65"/>
      <c r="BO57" s="65"/>
      <c r="BP57" s="65"/>
    </row>
    <row r="58" spans="2:68" x14ac:dyDescent="0.2">
      <c r="B58" s="36" t="s">
        <v>843</v>
      </c>
      <c r="C58" s="36">
        <v>2016</v>
      </c>
      <c r="D58" s="36">
        <v>2017</v>
      </c>
      <c r="E58" s="36">
        <v>2018</v>
      </c>
      <c r="F58" s="36">
        <v>2019</v>
      </c>
      <c r="G58" s="36">
        <v>2020</v>
      </c>
      <c r="H58" s="36">
        <v>2021</v>
      </c>
      <c r="I58" s="36">
        <v>2022</v>
      </c>
      <c r="J58" s="36" t="s">
        <v>307</v>
      </c>
      <c r="BJ58" s="65"/>
      <c r="BK58" s="65"/>
      <c r="BL58" s="65"/>
      <c r="BM58" s="65"/>
      <c r="BN58" s="65"/>
      <c r="BO58" s="65"/>
      <c r="BP58" s="65"/>
    </row>
    <row r="59" spans="2:68" x14ac:dyDescent="0.2">
      <c r="B59" s="43" t="s">
        <v>696</v>
      </c>
      <c r="C59" s="62">
        <v>0.22058823529411764</v>
      </c>
      <c r="D59" s="62">
        <v>0.39655172413793105</v>
      </c>
      <c r="E59" s="62">
        <v>0.39285714285714285</v>
      </c>
      <c r="F59" s="62">
        <v>0.35416666666666669</v>
      </c>
      <c r="G59" s="62">
        <v>0.25490196078431371</v>
      </c>
      <c r="H59" s="62">
        <v>0.61290322580645162</v>
      </c>
      <c r="I59" s="62">
        <v>0.45238095238095238</v>
      </c>
      <c r="J59" s="134">
        <v>0.38347855827536803</v>
      </c>
      <c r="BJ59" s="65"/>
      <c r="BK59" s="65"/>
      <c r="BL59" s="65"/>
      <c r="BM59" s="65"/>
      <c r="BN59" s="65"/>
      <c r="BO59" s="65"/>
      <c r="BP59" s="65"/>
    </row>
    <row r="60" spans="2:68" x14ac:dyDescent="0.2">
      <c r="B60" s="43" t="s">
        <v>398</v>
      </c>
      <c r="C60" s="62">
        <v>0.22058823529411764</v>
      </c>
      <c r="D60" s="62">
        <v>0.20689655172413793</v>
      </c>
      <c r="E60" s="62">
        <v>0.17857142857142858</v>
      </c>
      <c r="F60" s="62">
        <v>0.14583333333333334</v>
      </c>
      <c r="G60" s="62">
        <v>0.21568627450980393</v>
      </c>
      <c r="H60" s="62">
        <v>0.45161290322580644</v>
      </c>
      <c r="I60" s="62">
        <v>0.38095238095238093</v>
      </c>
      <c r="J60" s="134">
        <v>0.25716301537300124</v>
      </c>
      <c r="BJ60" s="65"/>
      <c r="BK60" s="65"/>
      <c r="BL60" s="65"/>
      <c r="BM60" s="65"/>
      <c r="BN60" s="65"/>
      <c r="BO60" s="65"/>
      <c r="BP60" s="65"/>
    </row>
    <row r="61" spans="2:68" x14ac:dyDescent="0.2">
      <c r="B61" s="43" t="s">
        <v>701</v>
      </c>
      <c r="C61" s="62">
        <v>0.20588235294117646</v>
      </c>
      <c r="D61" s="62">
        <v>0.27586206896551724</v>
      </c>
      <c r="E61" s="62">
        <v>0.25</v>
      </c>
      <c r="F61" s="62">
        <v>0.29166666666666669</v>
      </c>
      <c r="G61" s="62">
        <v>0.31372549019607843</v>
      </c>
      <c r="H61" s="62">
        <v>0.64516129032258063</v>
      </c>
      <c r="I61" s="62">
        <v>0.33333333333333331</v>
      </c>
      <c r="J61" s="134">
        <v>0.33080445748933618</v>
      </c>
      <c r="BJ61" s="65"/>
      <c r="BK61" s="65"/>
      <c r="BL61" s="65"/>
      <c r="BM61" s="65"/>
      <c r="BN61" s="65"/>
      <c r="BO61" s="65"/>
      <c r="BP61" s="65"/>
    </row>
    <row r="62" spans="2:68" x14ac:dyDescent="0.2">
      <c r="B62" s="43" t="s">
        <v>702</v>
      </c>
      <c r="C62" s="62">
        <v>0.20588235294117646</v>
      </c>
      <c r="D62" s="62">
        <v>0.29310344827586204</v>
      </c>
      <c r="E62" s="62">
        <v>0.23214285714285715</v>
      </c>
      <c r="F62" s="62">
        <v>0.27083333333333331</v>
      </c>
      <c r="G62" s="62">
        <v>0.29411764705882354</v>
      </c>
      <c r="H62" s="62">
        <v>0.58064516129032262</v>
      </c>
      <c r="I62" s="62">
        <v>0.33333333333333331</v>
      </c>
      <c r="J62" s="134">
        <v>0.3157225904822441</v>
      </c>
      <c r="BJ62" s="65"/>
      <c r="BK62" s="65"/>
      <c r="BL62" s="65"/>
      <c r="BM62" s="65"/>
      <c r="BN62" s="65"/>
      <c r="BO62" s="65"/>
      <c r="BP62" s="65"/>
    </row>
    <row r="63" spans="2:68" x14ac:dyDescent="0.2">
      <c r="B63" s="43" t="s">
        <v>710</v>
      </c>
      <c r="C63" s="62">
        <v>0.22058823529411764</v>
      </c>
      <c r="D63" s="62">
        <v>0.27586206896551724</v>
      </c>
      <c r="E63" s="62">
        <v>0.25</v>
      </c>
      <c r="F63" s="62">
        <v>0.29166666666666669</v>
      </c>
      <c r="G63" s="62">
        <v>0.31372549019607843</v>
      </c>
      <c r="H63" s="62">
        <v>0.58064516129032262</v>
      </c>
      <c r="I63" s="62">
        <v>0.33333333333333331</v>
      </c>
      <c r="J63" s="134">
        <v>0.32368870796371946</v>
      </c>
      <c r="BJ63" s="65"/>
      <c r="BK63" s="65"/>
      <c r="BL63" s="65"/>
      <c r="BM63" s="65"/>
      <c r="BN63" s="65"/>
      <c r="BO63" s="65"/>
      <c r="BP63" s="65"/>
    </row>
    <row r="64" spans="2:68" x14ac:dyDescent="0.2">
      <c r="B64" s="43" t="s">
        <v>709</v>
      </c>
      <c r="C64" s="62">
        <v>0.22058823529411764</v>
      </c>
      <c r="D64" s="62">
        <v>0.25862068965517243</v>
      </c>
      <c r="E64" s="62">
        <v>0.21428571428571427</v>
      </c>
      <c r="F64" s="62">
        <v>0.27083333333333331</v>
      </c>
      <c r="G64" s="62">
        <v>0.33333333333333331</v>
      </c>
      <c r="H64" s="62">
        <v>0.5161290322580645</v>
      </c>
      <c r="I64" s="62">
        <v>0.30952380952380953</v>
      </c>
      <c r="J64" s="134">
        <v>0.30333059252622074</v>
      </c>
      <c r="BJ64" s="65"/>
      <c r="BK64" s="65"/>
      <c r="BL64" s="65"/>
      <c r="BM64" s="65"/>
      <c r="BN64" s="65"/>
      <c r="BO64" s="65"/>
      <c r="BP64" s="65"/>
    </row>
    <row r="65" spans="2:68" x14ac:dyDescent="0.2">
      <c r="B65" s="43" t="s">
        <v>707</v>
      </c>
      <c r="C65" s="62">
        <v>0.16176470588235295</v>
      </c>
      <c r="D65" s="62">
        <v>0.22413793103448276</v>
      </c>
      <c r="E65" s="62">
        <v>0.14285714285714285</v>
      </c>
      <c r="F65" s="62">
        <v>0.20833333333333334</v>
      </c>
      <c r="G65" s="62">
        <v>0.17647058823529413</v>
      </c>
      <c r="H65" s="62">
        <v>0.4838709677419355</v>
      </c>
      <c r="I65" s="62">
        <v>0.2857142857142857</v>
      </c>
      <c r="J65" s="134">
        <v>0.24044985068554675</v>
      </c>
      <c r="BJ65" s="65"/>
      <c r="BK65" s="65"/>
      <c r="BL65" s="65"/>
      <c r="BM65" s="65"/>
      <c r="BN65" s="65"/>
      <c r="BO65" s="65"/>
      <c r="BP65" s="65"/>
    </row>
    <row r="66" spans="2:68" x14ac:dyDescent="0.2">
      <c r="B66" s="43" t="s">
        <v>708</v>
      </c>
      <c r="C66" s="62">
        <v>0.19117647058823528</v>
      </c>
      <c r="D66" s="62">
        <v>0.22413793103448276</v>
      </c>
      <c r="E66" s="62">
        <v>0.125</v>
      </c>
      <c r="F66" s="62">
        <v>0.20833333333333334</v>
      </c>
      <c r="G66" s="62">
        <v>0.23529411764705882</v>
      </c>
      <c r="H66" s="62">
        <v>0.5161290322580645</v>
      </c>
      <c r="I66" s="62">
        <v>0.2857142857142857</v>
      </c>
      <c r="J66" s="134">
        <v>0.2551121672250658</v>
      </c>
      <c r="BJ66" s="65"/>
      <c r="BK66" s="65"/>
      <c r="BL66" s="65"/>
      <c r="BM66" s="65"/>
      <c r="BN66" s="65"/>
      <c r="BO66" s="65"/>
      <c r="BP66" s="65"/>
    </row>
    <row r="67" spans="2:68" x14ac:dyDescent="0.2">
      <c r="B67" s="43" t="s">
        <v>704</v>
      </c>
      <c r="C67" s="62" t="s">
        <v>45</v>
      </c>
      <c r="D67" s="62"/>
      <c r="E67" s="62"/>
      <c r="F67" s="62" t="s">
        <v>45</v>
      </c>
      <c r="G67" s="62" t="s">
        <v>45</v>
      </c>
      <c r="H67" s="62" t="s">
        <v>45</v>
      </c>
      <c r="I67" s="62">
        <v>0.2857142857142857</v>
      </c>
      <c r="J67" s="134"/>
      <c r="BJ67" s="65"/>
      <c r="BK67" s="65"/>
      <c r="BL67" s="65"/>
      <c r="BM67" s="65"/>
      <c r="BN67" s="65"/>
      <c r="BO67" s="65"/>
      <c r="BP67" s="65"/>
    </row>
    <row r="68" spans="2:68" x14ac:dyDescent="0.2">
      <c r="B68" s="43" t="s">
        <v>705</v>
      </c>
      <c r="C68" s="62" t="s">
        <v>45</v>
      </c>
      <c r="D68" s="62"/>
      <c r="E68" s="62"/>
      <c r="F68" s="62" t="s">
        <v>45</v>
      </c>
      <c r="G68" s="62" t="s">
        <v>45</v>
      </c>
      <c r="H68" s="62" t="s">
        <v>45</v>
      </c>
      <c r="I68" s="62">
        <v>0.2857142857142857</v>
      </c>
      <c r="J68" s="134"/>
      <c r="BJ68" s="65"/>
      <c r="BK68" s="65"/>
      <c r="BL68" s="65"/>
      <c r="BM68" s="65"/>
      <c r="BN68" s="65"/>
      <c r="BO68" s="65"/>
      <c r="BP68" s="65"/>
    </row>
    <row r="69" spans="2:68" x14ac:dyDescent="0.2">
      <c r="B69" s="43" t="s">
        <v>698</v>
      </c>
      <c r="C69" s="62">
        <v>0.27941176470588236</v>
      </c>
      <c r="D69" s="62">
        <v>0.32758620689655171</v>
      </c>
      <c r="E69" s="62">
        <v>0.2857142857142857</v>
      </c>
      <c r="F69" s="62">
        <v>0.22916666666666666</v>
      </c>
      <c r="G69" s="62">
        <v>0.31372549019607843</v>
      </c>
      <c r="H69" s="62">
        <v>0.61290322580645162</v>
      </c>
      <c r="I69" s="62">
        <v>0.2857142857142857</v>
      </c>
      <c r="J69" s="134">
        <v>0.3334602751000289</v>
      </c>
      <c r="BJ69" s="65"/>
      <c r="BK69" s="65"/>
      <c r="BL69" s="65"/>
      <c r="BM69" s="65"/>
      <c r="BN69" s="65"/>
      <c r="BO69" s="65"/>
      <c r="BP69" s="65"/>
    </row>
    <row r="70" spans="2:68" x14ac:dyDescent="0.2">
      <c r="B70" s="43" t="s">
        <v>383</v>
      </c>
      <c r="C70" s="62">
        <v>0.19117647058823528</v>
      </c>
      <c r="D70" s="62">
        <v>0.15517241379310345</v>
      </c>
      <c r="E70" s="62">
        <v>8.9285714285714288E-2</v>
      </c>
      <c r="F70" s="62">
        <v>0.14583333333333334</v>
      </c>
      <c r="G70" s="62">
        <v>0.17647058823529413</v>
      </c>
      <c r="H70" s="62">
        <v>0.32258064516129031</v>
      </c>
      <c r="I70" s="62">
        <v>0.26190476190476192</v>
      </c>
      <c r="J70" s="134">
        <v>0.19177484675739037</v>
      </c>
      <c r="BJ70" s="65"/>
      <c r="BK70" s="65"/>
      <c r="BL70" s="65"/>
      <c r="BM70" s="65"/>
      <c r="BN70" s="65"/>
      <c r="BO70" s="65"/>
      <c r="BP70" s="65"/>
    </row>
    <row r="71" spans="2:68" x14ac:dyDescent="0.2">
      <c r="B71" s="43" t="s">
        <v>697</v>
      </c>
      <c r="C71" s="62" t="s">
        <v>45</v>
      </c>
      <c r="D71" s="62"/>
      <c r="E71" s="62"/>
      <c r="F71" s="62" t="s">
        <v>45</v>
      </c>
      <c r="G71" s="62" t="s">
        <v>45</v>
      </c>
      <c r="H71" s="62" t="s">
        <v>45</v>
      </c>
      <c r="I71" s="62">
        <v>0.26190476190476192</v>
      </c>
      <c r="J71" s="134"/>
      <c r="BJ71" s="65"/>
      <c r="BK71" s="65"/>
      <c r="BL71" s="65"/>
      <c r="BM71" s="65"/>
      <c r="BN71" s="65"/>
      <c r="BO71" s="65"/>
      <c r="BP71" s="65"/>
    </row>
    <row r="72" spans="2:68" x14ac:dyDescent="0.2">
      <c r="B72" s="43" t="s">
        <v>384</v>
      </c>
      <c r="C72" s="62" t="s">
        <v>45</v>
      </c>
      <c r="D72" s="62"/>
      <c r="E72" s="62"/>
      <c r="F72" s="62" t="s">
        <v>45</v>
      </c>
      <c r="G72" s="62" t="s">
        <v>45</v>
      </c>
      <c r="H72" s="62" t="s">
        <v>45</v>
      </c>
      <c r="I72" s="62">
        <v>0.26190476190476192</v>
      </c>
      <c r="J72" s="134"/>
      <c r="BJ72" s="65"/>
      <c r="BK72" s="65"/>
      <c r="BL72" s="65"/>
      <c r="BM72" s="65"/>
      <c r="BN72" s="65"/>
      <c r="BO72" s="65"/>
      <c r="BP72" s="65"/>
    </row>
    <row r="73" spans="2:68" x14ac:dyDescent="0.2">
      <c r="B73" s="43" t="s">
        <v>699</v>
      </c>
      <c r="C73" s="62" t="s">
        <v>45</v>
      </c>
      <c r="D73" s="62"/>
      <c r="E73" s="62"/>
      <c r="F73" s="62" t="s">
        <v>45</v>
      </c>
      <c r="G73" s="62" t="s">
        <v>45</v>
      </c>
      <c r="H73" s="62" t="s">
        <v>45</v>
      </c>
      <c r="I73" s="62">
        <v>0.26190476190476192</v>
      </c>
      <c r="J73" s="134"/>
      <c r="BJ73" s="65"/>
      <c r="BK73" s="65"/>
      <c r="BL73" s="65"/>
      <c r="BM73" s="65"/>
      <c r="BN73" s="65"/>
      <c r="BO73" s="65"/>
      <c r="BP73" s="65"/>
    </row>
    <row r="74" spans="2:68" x14ac:dyDescent="0.2">
      <c r="B74" s="43" t="s">
        <v>700</v>
      </c>
      <c r="C74" s="62" t="s">
        <v>45</v>
      </c>
      <c r="D74" s="62"/>
      <c r="E74" s="62"/>
      <c r="F74" s="62" t="s">
        <v>45</v>
      </c>
      <c r="G74" s="62" t="s">
        <v>45</v>
      </c>
      <c r="H74" s="62" t="s">
        <v>45</v>
      </c>
      <c r="I74" s="62">
        <v>0.26190476190476192</v>
      </c>
      <c r="J74" s="134"/>
      <c r="BJ74" s="65"/>
      <c r="BK74" s="65"/>
      <c r="BL74" s="65"/>
      <c r="BM74" s="65"/>
      <c r="BN74" s="65"/>
      <c r="BO74" s="65"/>
      <c r="BP74" s="65"/>
    </row>
    <row r="75" spans="2:68" x14ac:dyDescent="0.2">
      <c r="B75" s="43" t="s">
        <v>429</v>
      </c>
      <c r="C75" s="62" t="s">
        <v>45</v>
      </c>
      <c r="D75" s="62"/>
      <c r="E75" s="62"/>
      <c r="F75" s="62" t="s">
        <v>45</v>
      </c>
      <c r="G75" s="62" t="s">
        <v>45</v>
      </c>
      <c r="H75" s="62" t="s">
        <v>45</v>
      </c>
      <c r="I75" s="62">
        <v>0.21428571428571427</v>
      </c>
      <c r="J75" s="134"/>
      <c r="BJ75" s="65"/>
      <c r="BK75" s="65"/>
      <c r="BL75" s="65"/>
      <c r="BM75" s="65"/>
      <c r="BN75" s="65"/>
      <c r="BO75" s="65"/>
      <c r="BP75" s="65"/>
    </row>
    <row r="76" spans="2:68" x14ac:dyDescent="0.2">
      <c r="B76" s="43" t="s">
        <v>442</v>
      </c>
      <c r="C76" s="62" t="s">
        <v>45</v>
      </c>
      <c r="D76" s="62"/>
      <c r="E76" s="62"/>
      <c r="F76" s="62" t="s">
        <v>45</v>
      </c>
      <c r="G76" s="62" t="s">
        <v>45</v>
      </c>
      <c r="H76" s="62" t="s">
        <v>45</v>
      </c>
      <c r="I76" s="62">
        <v>0.16666666666666666</v>
      </c>
      <c r="J76" s="134"/>
      <c r="BJ76" s="65"/>
      <c r="BK76" s="65"/>
      <c r="BL76" s="65"/>
      <c r="BM76" s="65"/>
      <c r="BN76" s="65"/>
      <c r="BO76" s="65"/>
      <c r="BP76" s="65"/>
    </row>
    <row r="77" spans="2:68" x14ac:dyDescent="0.2">
      <c r="B77" s="43" t="s">
        <v>426</v>
      </c>
      <c r="C77" s="62" t="s">
        <v>45</v>
      </c>
      <c r="D77" s="62"/>
      <c r="E77" s="62"/>
      <c r="F77" s="62" t="s">
        <v>45</v>
      </c>
      <c r="G77" s="62" t="s">
        <v>45</v>
      </c>
      <c r="H77" s="62" t="s">
        <v>45</v>
      </c>
      <c r="I77" s="62">
        <v>0.16666666666666666</v>
      </c>
      <c r="J77" s="134"/>
      <c r="BJ77" s="65"/>
      <c r="BK77" s="65"/>
      <c r="BL77" s="65"/>
      <c r="BM77" s="65"/>
      <c r="BN77" s="65"/>
      <c r="BO77" s="65"/>
      <c r="BP77" s="65"/>
    </row>
    <row r="78" spans="2:68" x14ac:dyDescent="0.2">
      <c r="B78" s="43" t="s">
        <v>706</v>
      </c>
      <c r="C78" s="62" t="s">
        <v>45</v>
      </c>
      <c r="D78" s="62"/>
      <c r="E78" s="62"/>
      <c r="F78" s="62" t="s">
        <v>45</v>
      </c>
      <c r="G78" s="62" t="s">
        <v>45</v>
      </c>
      <c r="H78" s="62" t="s">
        <v>45</v>
      </c>
      <c r="I78" s="62">
        <v>0.14285714285714285</v>
      </c>
      <c r="J78" s="134"/>
      <c r="BJ78" s="65"/>
      <c r="BK78" s="65"/>
      <c r="BL78" s="65"/>
      <c r="BM78" s="65"/>
      <c r="BN78" s="65"/>
      <c r="BO78" s="65"/>
      <c r="BP78" s="65"/>
    </row>
    <row r="79" spans="2:68" x14ac:dyDescent="0.2">
      <c r="B79" s="43" t="s">
        <v>703</v>
      </c>
      <c r="C79" s="62" t="s">
        <v>45</v>
      </c>
      <c r="D79" s="62"/>
      <c r="E79" s="62"/>
      <c r="F79" s="62" t="s">
        <v>45</v>
      </c>
      <c r="G79" s="62" t="s">
        <v>45</v>
      </c>
      <c r="H79" s="62" t="s">
        <v>45</v>
      </c>
      <c r="I79" s="62">
        <v>0.11904761904761904</v>
      </c>
      <c r="J79" s="134"/>
      <c r="BJ79" s="65"/>
      <c r="BK79" s="65"/>
      <c r="BL79" s="65"/>
      <c r="BM79" s="65"/>
      <c r="BN79" s="65"/>
      <c r="BO79" s="65"/>
      <c r="BP79" s="65"/>
    </row>
    <row r="80" spans="2:68" x14ac:dyDescent="0.2">
      <c r="B80" s="43" t="s">
        <v>406</v>
      </c>
      <c r="C80" s="62" t="s">
        <v>45</v>
      </c>
      <c r="D80" s="62"/>
      <c r="E80" s="62"/>
      <c r="F80" s="62" t="s">
        <v>45</v>
      </c>
      <c r="G80" s="62" t="s">
        <v>45</v>
      </c>
      <c r="H80" s="62" t="s">
        <v>45</v>
      </c>
      <c r="I80" s="62">
        <v>0.11904761904761904</v>
      </c>
      <c r="J80" s="134"/>
      <c r="BJ80" s="65"/>
      <c r="BK80" s="65"/>
      <c r="BL80" s="65"/>
      <c r="BM80" s="65"/>
      <c r="BN80" s="65"/>
      <c r="BO80" s="65"/>
      <c r="BP80" s="65"/>
    </row>
    <row r="81" spans="2:68" x14ac:dyDescent="0.2">
      <c r="B81" s="157"/>
      <c r="C81" s="157"/>
      <c r="D81" s="157"/>
      <c r="E81" s="157"/>
      <c r="F81" s="157"/>
      <c r="G81" s="157"/>
      <c r="H81" s="157"/>
      <c r="I81" s="157"/>
      <c r="J81" s="157"/>
      <c r="M81" s="25"/>
      <c r="BJ81" s="65"/>
      <c r="BK81" s="65"/>
      <c r="BL81" s="65"/>
      <c r="BM81" s="65"/>
      <c r="BN81" s="65"/>
      <c r="BO81" s="65"/>
      <c r="BP81" s="65"/>
    </row>
    <row r="82" spans="2:68" x14ac:dyDescent="0.2">
      <c r="B82" s="43"/>
      <c r="C82" s="43"/>
      <c r="D82" s="43"/>
      <c r="E82" s="43"/>
      <c r="F82" s="43"/>
      <c r="G82" s="43"/>
      <c r="H82" s="43"/>
      <c r="I82" s="43"/>
      <c r="J82" s="43"/>
      <c r="L82" s="69"/>
      <c r="M82" s="25" t="s">
        <v>842</v>
      </c>
      <c r="BJ82" s="65"/>
      <c r="BK82" s="65"/>
      <c r="BL82" s="65"/>
      <c r="BM82" s="65"/>
      <c r="BN82" s="65"/>
      <c r="BO82" s="65"/>
      <c r="BP82" s="65"/>
    </row>
    <row r="83" spans="2:68" x14ac:dyDescent="0.2">
      <c r="B83" s="223" t="s">
        <v>179</v>
      </c>
      <c r="C83" s="223"/>
      <c r="D83" s="223"/>
      <c r="E83" s="223"/>
      <c r="F83" s="223"/>
      <c r="G83" s="223"/>
      <c r="H83" s="223"/>
      <c r="I83" s="223"/>
      <c r="J83" s="223"/>
      <c r="BJ83" s="65"/>
      <c r="BK83" s="65"/>
      <c r="BL83" s="65"/>
      <c r="BM83" s="65"/>
      <c r="BN83" s="65"/>
      <c r="BO83" s="65"/>
      <c r="BP83" s="65"/>
    </row>
    <row r="84" spans="2:68" x14ac:dyDescent="0.2">
      <c r="B84" s="36" t="s">
        <v>843</v>
      </c>
      <c r="C84" s="36">
        <v>2016</v>
      </c>
      <c r="D84" s="36">
        <v>2017</v>
      </c>
      <c r="E84" s="36">
        <v>2018</v>
      </c>
      <c r="F84" s="36">
        <v>2019</v>
      </c>
      <c r="G84" s="36">
        <v>2020</v>
      </c>
      <c r="H84" s="36">
        <v>2021</v>
      </c>
      <c r="I84" s="36">
        <v>2022</v>
      </c>
      <c r="J84" s="36" t="s">
        <v>307</v>
      </c>
      <c r="BJ84" s="65"/>
      <c r="BK84" s="65"/>
      <c r="BL84" s="65"/>
      <c r="BM84" s="65"/>
      <c r="BN84" s="65"/>
      <c r="BO84" s="65"/>
      <c r="BP84" s="65"/>
    </row>
    <row r="85" spans="2:68" x14ac:dyDescent="0.2">
      <c r="B85" s="43" t="s">
        <v>701</v>
      </c>
      <c r="C85" s="62">
        <v>0.23529411764705882</v>
      </c>
      <c r="D85" s="62">
        <v>0.31034482758620691</v>
      </c>
      <c r="E85" s="62">
        <v>0.35714285714285715</v>
      </c>
      <c r="F85" s="62">
        <v>0.3125</v>
      </c>
      <c r="G85" s="62">
        <v>0.29411764705882354</v>
      </c>
      <c r="H85" s="62">
        <v>0.38709677419354838</v>
      </c>
      <c r="I85" s="62">
        <v>0.40476190476190477</v>
      </c>
      <c r="J85" s="134">
        <v>0.32875116119862852</v>
      </c>
      <c r="BJ85" s="65"/>
      <c r="BK85" s="65"/>
      <c r="BL85" s="65"/>
      <c r="BM85" s="65"/>
      <c r="BN85" s="65"/>
      <c r="BO85" s="65"/>
      <c r="BP85" s="65"/>
    </row>
    <row r="86" spans="2:68" x14ac:dyDescent="0.2">
      <c r="B86" s="43" t="s">
        <v>696</v>
      </c>
      <c r="C86" s="62">
        <v>0.11764705882352941</v>
      </c>
      <c r="D86" s="62">
        <v>0.15517241379310345</v>
      </c>
      <c r="E86" s="62">
        <v>0.19642857142857142</v>
      </c>
      <c r="F86" s="62">
        <v>0.29166666666666669</v>
      </c>
      <c r="G86" s="62">
        <v>0.23529411764705882</v>
      </c>
      <c r="H86" s="62">
        <v>0.5161290322580645</v>
      </c>
      <c r="I86" s="62">
        <v>0.35714285714285715</v>
      </c>
      <c r="J86" s="134">
        <v>0.26706867396569306</v>
      </c>
      <c r="BJ86" s="65"/>
      <c r="BK86" s="65"/>
      <c r="BL86" s="65"/>
      <c r="BM86" s="65"/>
      <c r="BN86" s="65"/>
      <c r="BO86" s="65"/>
      <c r="BP86" s="65"/>
    </row>
    <row r="87" spans="2:68" x14ac:dyDescent="0.2">
      <c r="B87" s="43" t="s">
        <v>698</v>
      </c>
      <c r="C87" s="62">
        <v>0.27941176470588236</v>
      </c>
      <c r="D87" s="62">
        <v>0.34482758620689657</v>
      </c>
      <c r="E87" s="62">
        <v>0.32142857142857145</v>
      </c>
      <c r="F87" s="62">
        <v>0.3125</v>
      </c>
      <c r="G87" s="62">
        <v>0.25490196078431371</v>
      </c>
      <c r="H87" s="62">
        <v>0.41935483870967744</v>
      </c>
      <c r="I87" s="62">
        <v>0.33333333333333331</v>
      </c>
      <c r="J87" s="134">
        <v>0.32367972216695357</v>
      </c>
      <c r="BJ87" s="65"/>
      <c r="BK87" s="65"/>
      <c r="BL87" s="65"/>
      <c r="BM87" s="65"/>
      <c r="BN87" s="65"/>
      <c r="BO87" s="65"/>
      <c r="BP87" s="65"/>
    </row>
    <row r="88" spans="2:68" x14ac:dyDescent="0.2">
      <c r="B88" s="43" t="s">
        <v>710</v>
      </c>
      <c r="C88" s="62">
        <v>0.20588235294117646</v>
      </c>
      <c r="D88" s="62">
        <v>0.2413793103448276</v>
      </c>
      <c r="E88" s="62">
        <v>0.21428571428571427</v>
      </c>
      <c r="F88" s="62">
        <v>0.20833333333333334</v>
      </c>
      <c r="G88" s="62">
        <v>0.25490196078431371</v>
      </c>
      <c r="H88" s="62">
        <v>0.41935483870967744</v>
      </c>
      <c r="I88" s="62">
        <v>0.30952380952380953</v>
      </c>
      <c r="J88" s="134">
        <v>0.2648087599889789</v>
      </c>
      <c r="BJ88" s="65"/>
      <c r="BK88" s="65"/>
      <c r="BL88" s="65"/>
      <c r="BM88" s="65"/>
      <c r="BN88" s="65"/>
      <c r="BO88" s="65"/>
      <c r="BP88" s="65"/>
    </row>
    <row r="89" spans="2:68" x14ac:dyDescent="0.2">
      <c r="B89" s="43" t="s">
        <v>702</v>
      </c>
      <c r="C89" s="62">
        <v>0.20588235294117646</v>
      </c>
      <c r="D89" s="62">
        <v>0.25862068965517243</v>
      </c>
      <c r="E89" s="62">
        <v>0.21428571428571427</v>
      </c>
      <c r="F89" s="62">
        <v>0.25</v>
      </c>
      <c r="G89" s="62">
        <v>0.25490196078431371</v>
      </c>
      <c r="H89" s="62">
        <v>0.45161290322580644</v>
      </c>
      <c r="I89" s="62">
        <v>0.2857142857142857</v>
      </c>
      <c r="J89" s="134">
        <v>0.27443112951520987</v>
      </c>
      <c r="BJ89" s="65"/>
      <c r="BK89" s="65"/>
      <c r="BL89" s="65"/>
      <c r="BM89" s="65"/>
      <c r="BN89" s="65"/>
      <c r="BO89" s="65"/>
      <c r="BP89" s="65"/>
    </row>
    <row r="90" spans="2:68" x14ac:dyDescent="0.2">
      <c r="B90" s="43" t="s">
        <v>709</v>
      </c>
      <c r="C90" s="62">
        <v>0.17647058823529413</v>
      </c>
      <c r="D90" s="62">
        <v>0.20689655172413793</v>
      </c>
      <c r="E90" s="62">
        <v>0.19642857142857142</v>
      </c>
      <c r="F90" s="62">
        <v>0.20833333333333334</v>
      </c>
      <c r="G90" s="62">
        <v>0.19607843137254902</v>
      </c>
      <c r="H90" s="62">
        <v>0.41935483870967744</v>
      </c>
      <c r="I90" s="62">
        <v>0.2857142857142857</v>
      </c>
      <c r="J90" s="134">
        <v>0.24132522864540698</v>
      </c>
      <c r="BJ90" s="65"/>
      <c r="BK90" s="65"/>
      <c r="BL90" s="65"/>
      <c r="BM90" s="65"/>
      <c r="BN90" s="65"/>
      <c r="BO90" s="65"/>
      <c r="BP90" s="65"/>
    </row>
    <row r="91" spans="2:68" x14ac:dyDescent="0.2">
      <c r="B91" s="43" t="s">
        <v>704</v>
      </c>
      <c r="C91" s="62" t="s">
        <v>45</v>
      </c>
      <c r="D91" s="62"/>
      <c r="E91" s="62"/>
      <c r="F91" s="62" t="s">
        <v>45</v>
      </c>
      <c r="G91" s="62" t="s">
        <v>45</v>
      </c>
      <c r="H91" s="62" t="s">
        <v>45</v>
      </c>
      <c r="I91" s="62">
        <v>0.2857142857142857</v>
      </c>
      <c r="J91" s="134"/>
      <c r="BJ91" s="65"/>
      <c r="BK91" s="65"/>
      <c r="BL91" s="65"/>
      <c r="BM91" s="65"/>
      <c r="BN91" s="65"/>
      <c r="BO91" s="65"/>
      <c r="BP91" s="65"/>
    </row>
    <row r="92" spans="2:68" x14ac:dyDescent="0.2">
      <c r="B92" s="43" t="s">
        <v>699</v>
      </c>
      <c r="C92" s="62" t="s">
        <v>45</v>
      </c>
      <c r="D92" s="62"/>
      <c r="E92" s="62"/>
      <c r="F92" s="62" t="s">
        <v>45</v>
      </c>
      <c r="G92" s="62" t="s">
        <v>45</v>
      </c>
      <c r="H92" s="62" t="s">
        <v>45</v>
      </c>
      <c r="I92" s="62">
        <v>0.2857142857142857</v>
      </c>
      <c r="J92" s="134"/>
      <c r="BJ92" s="65"/>
      <c r="BK92" s="65"/>
      <c r="BL92" s="65"/>
      <c r="BM92" s="65"/>
      <c r="BN92" s="65"/>
      <c r="BO92" s="65"/>
      <c r="BP92" s="65"/>
    </row>
    <row r="93" spans="2:68" x14ac:dyDescent="0.2">
      <c r="B93" s="43" t="s">
        <v>383</v>
      </c>
      <c r="C93" s="62">
        <v>0.19117647058823528</v>
      </c>
      <c r="D93" s="62">
        <v>0.10344827586206896</v>
      </c>
      <c r="E93" s="62">
        <v>0.125</v>
      </c>
      <c r="F93" s="62">
        <v>0.125</v>
      </c>
      <c r="G93" s="62">
        <v>0.13725490196078433</v>
      </c>
      <c r="H93" s="62">
        <v>0.22580645161290322</v>
      </c>
      <c r="I93" s="62">
        <v>0.26190476190476192</v>
      </c>
      <c r="J93" s="134">
        <v>0.16708440884696479</v>
      </c>
      <c r="BJ93" s="65"/>
      <c r="BK93" s="65"/>
      <c r="BL93" s="65"/>
      <c r="BM93" s="65"/>
      <c r="BN93" s="65"/>
      <c r="BO93" s="65"/>
      <c r="BP93" s="65"/>
    </row>
    <row r="94" spans="2:68" x14ac:dyDescent="0.2">
      <c r="B94" s="43" t="s">
        <v>705</v>
      </c>
      <c r="C94" s="62" t="s">
        <v>45</v>
      </c>
      <c r="D94" s="62"/>
      <c r="E94" s="62"/>
      <c r="F94" s="62" t="s">
        <v>45</v>
      </c>
      <c r="G94" s="62" t="s">
        <v>45</v>
      </c>
      <c r="H94" s="62" t="s">
        <v>45</v>
      </c>
      <c r="I94" s="62">
        <v>0.26190476190476192</v>
      </c>
      <c r="J94" s="134"/>
      <c r="BJ94" s="65"/>
      <c r="BK94" s="65"/>
      <c r="BL94" s="65"/>
      <c r="BM94" s="65"/>
      <c r="BN94" s="65"/>
      <c r="BO94" s="65"/>
      <c r="BP94" s="65"/>
    </row>
    <row r="95" spans="2:68" x14ac:dyDescent="0.2">
      <c r="B95" s="43" t="s">
        <v>707</v>
      </c>
      <c r="C95" s="62">
        <v>0.17647058823529413</v>
      </c>
      <c r="D95" s="62">
        <v>0.17241379310344829</v>
      </c>
      <c r="E95" s="62">
        <v>0.14285714285714285</v>
      </c>
      <c r="F95" s="62">
        <v>0.20833333333333334</v>
      </c>
      <c r="G95" s="62">
        <v>0.19607843137254902</v>
      </c>
      <c r="H95" s="62">
        <v>0.35483870967741937</v>
      </c>
      <c r="I95" s="62">
        <v>0.23809523809523808</v>
      </c>
      <c r="J95" s="134">
        <v>0.21272674809634642</v>
      </c>
      <c r="BJ95" s="65"/>
      <c r="BK95" s="65"/>
      <c r="BL95" s="65"/>
      <c r="BM95" s="65"/>
      <c r="BN95" s="65"/>
      <c r="BO95" s="65"/>
      <c r="BP95" s="65"/>
    </row>
    <row r="96" spans="2:68" x14ac:dyDescent="0.2">
      <c r="B96" s="43" t="s">
        <v>708</v>
      </c>
      <c r="C96" s="62">
        <v>0.16176470588235295</v>
      </c>
      <c r="D96" s="62">
        <v>0.13793103448275862</v>
      </c>
      <c r="E96" s="62">
        <v>0.14285714285714285</v>
      </c>
      <c r="F96" s="62">
        <v>0.1875</v>
      </c>
      <c r="G96" s="62">
        <v>0.15686274509803921</v>
      </c>
      <c r="H96" s="62">
        <v>0.32258064516129031</v>
      </c>
      <c r="I96" s="62">
        <v>0.23809523809523808</v>
      </c>
      <c r="J96" s="134">
        <v>0.19251307308240317</v>
      </c>
      <c r="BJ96" s="65"/>
      <c r="BK96" s="65"/>
      <c r="BL96" s="65"/>
      <c r="BM96" s="65"/>
      <c r="BN96" s="65"/>
      <c r="BO96" s="65"/>
      <c r="BP96" s="65"/>
    </row>
    <row r="97" spans="2:68" x14ac:dyDescent="0.2">
      <c r="B97" s="43" t="s">
        <v>398</v>
      </c>
      <c r="C97" s="62">
        <v>5.8823529411764705E-2</v>
      </c>
      <c r="D97" s="62">
        <v>6.8965517241379309E-2</v>
      </c>
      <c r="E97" s="62">
        <v>7.1428571428571425E-2</v>
      </c>
      <c r="F97" s="62">
        <v>6.25E-2</v>
      </c>
      <c r="G97" s="62">
        <v>9.8039215686274508E-2</v>
      </c>
      <c r="H97" s="62">
        <v>0.22580645161290322</v>
      </c>
      <c r="I97" s="62">
        <v>0.21428571428571427</v>
      </c>
      <c r="J97" s="134">
        <v>0.11426414280951536</v>
      </c>
      <c r="BJ97" s="65"/>
      <c r="BK97" s="65"/>
      <c r="BL97" s="65"/>
      <c r="BM97" s="65"/>
      <c r="BN97" s="65"/>
      <c r="BO97" s="65"/>
      <c r="BP97" s="65"/>
    </row>
    <row r="98" spans="2:68" x14ac:dyDescent="0.2">
      <c r="B98" s="43" t="s">
        <v>706</v>
      </c>
      <c r="C98" s="62" t="s">
        <v>45</v>
      </c>
      <c r="D98" s="62"/>
      <c r="E98" s="62"/>
      <c r="F98" s="62" t="s">
        <v>45</v>
      </c>
      <c r="G98" s="62" t="s">
        <v>45</v>
      </c>
      <c r="H98" s="62" t="s">
        <v>45</v>
      </c>
      <c r="I98" s="62">
        <v>0.21428571428571427</v>
      </c>
      <c r="J98" s="134"/>
      <c r="BJ98" s="65"/>
      <c r="BK98" s="65"/>
      <c r="BL98" s="65"/>
      <c r="BM98" s="65"/>
      <c r="BN98" s="65"/>
      <c r="BO98" s="65"/>
      <c r="BP98" s="65"/>
    </row>
    <row r="99" spans="2:68" x14ac:dyDescent="0.2">
      <c r="B99" s="43" t="s">
        <v>700</v>
      </c>
      <c r="C99" s="62" t="s">
        <v>45</v>
      </c>
      <c r="D99" s="62"/>
      <c r="E99" s="62"/>
      <c r="F99" s="62" t="s">
        <v>45</v>
      </c>
      <c r="G99" s="62" t="s">
        <v>45</v>
      </c>
      <c r="H99" s="62" t="s">
        <v>45</v>
      </c>
      <c r="I99" s="62">
        <v>0.21428571428571427</v>
      </c>
      <c r="J99" s="134"/>
      <c r="BJ99" s="65"/>
      <c r="BK99" s="65"/>
      <c r="BL99" s="65"/>
      <c r="BM99" s="65"/>
      <c r="BN99" s="65"/>
      <c r="BO99" s="65"/>
      <c r="BP99" s="65"/>
    </row>
    <row r="100" spans="2:68" x14ac:dyDescent="0.2">
      <c r="B100" s="43" t="s">
        <v>384</v>
      </c>
      <c r="C100" s="62" t="s">
        <v>45</v>
      </c>
      <c r="D100" s="62"/>
      <c r="E100" s="62"/>
      <c r="F100" s="62" t="s">
        <v>45</v>
      </c>
      <c r="G100" s="62" t="s">
        <v>45</v>
      </c>
      <c r="H100" s="62" t="s">
        <v>45</v>
      </c>
      <c r="I100" s="62">
        <v>0.16666666666666666</v>
      </c>
      <c r="J100" s="134"/>
      <c r="BJ100" s="65"/>
      <c r="BK100" s="65"/>
      <c r="BL100" s="65"/>
      <c r="BM100" s="65"/>
      <c r="BN100" s="65"/>
      <c r="BO100" s="65"/>
      <c r="BP100" s="65"/>
    </row>
    <row r="101" spans="2:68" x14ac:dyDescent="0.2">
      <c r="B101" s="43" t="s">
        <v>406</v>
      </c>
      <c r="C101" s="62" t="s">
        <v>45</v>
      </c>
      <c r="D101" s="62"/>
      <c r="E101" s="62"/>
      <c r="F101" s="62" t="s">
        <v>45</v>
      </c>
      <c r="G101" s="62" t="s">
        <v>45</v>
      </c>
      <c r="H101" s="62" t="s">
        <v>45</v>
      </c>
      <c r="I101" s="62">
        <v>0.16666666666666666</v>
      </c>
      <c r="J101" s="134"/>
      <c r="BJ101" s="65"/>
      <c r="BK101" s="65"/>
      <c r="BL101" s="65"/>
      <c r="BM101" s="65"/>
      <c r="BN101" s="65"/>
      <c r="BO101" s="65"/>
      <c r="BP101" s="65"/>
    </row>
    <row r="102" spans="2:68" x14ac:dyDescent="0.2">
      <c r="B102" s="43" t="s">
        <v>429</v>
      </c>
      <c r="C102" s="62" t="s">
        <v>45</v>
      </c>
      <c r="D102" s="62"/>
      <c r="E102" s="62"/>
      <c r="F102" s="62" t="s">
        <v>45</v>
      </c>
      <c r="G102" s="62" t="s">
        <v>45</v>
      </c>
      <c r="H102" s="62" t="s">
        <v>45</v>
      </c>
      <c r="I102" s="62">
        <v>0.16666666666666666</v>
      </c>
      <c r="J102" s="134"/>
      <c r="BJ102" s="65"/>
      <c r="BK102" s="65"/>
      <c r="BL102" s="65"/>
      <c r="BM102" s="65"/>
      <c r="BN102" s="65"/>
      <c r="BO102" s="65"/>
      <c r="BP102" s="65"/>
    </row>
    <row r="103" spans="2:68" x14ac:dyDescent="0.2">
      <c r="B103" s="43" t="s">
        <v>703</v>
      </c>
      <c r="C103" s="62" t="s">
        <v>45</v>
      </c>
      <c r="D103" s="62"/>
      <c r="E103" s="62"/>
      <c r="F103" s="62" t="s">
        <v>45</v>
      </c>
      <c r="G103" s="62" t="s">
        <v>45</v>
      </c>
      <c r="H103" s="62" t="s">
        <v>45</v>
      </c>
      <c r="I103" s="62">
        <v>0.11904761904761904</v>
      </c>
      <c r="J103" s="134"/>
      <c r="BJ103" s="65"/>
      <c r="BK103" s="65"/>
      <c r="BL103" s="65"/>
      <c r="BM103" s="65"/>
      <c r="BN103" s="65"/>
      <c r="BO103" s="65"/>
      <c r="BP103" s="65"/>
    </row>
    <row r="104" spans="2:68" x14ac:dyDescent="0.2">
      <c r="B104" s="43" t="s">
        <v>697</v>
      </c>
      <c r="C104" s="62" t="s">
        <v>45</v>
      </c>
      <c r="D104" s="62"/>
      <c r="E104" s="62"/>
      <c r="F104" s="62" t="s">
        <v>45</v>
      </c>
      <c r="G104" s="62" t="s">
        <v>45</v>
      </c>
      <c r="H104" s="62" t="s">
        <v>45</v>
      </c>
      <c r="I104" s="62">
        <v>0.11904761904761904</v>
      </c>
      <c r="J104" s="134"/>
      <c r="BJ104" s="65"/>
      <c r="BK104" s="65"/>
      <c r="BL104" s="65"/>
      <c r="BM104" s="65"/>
      <c r="BN104" s="65"/>
      <c r="BO104" s="65"/>
      <c r="BP104" s="65"/>
    </row>
    <row r="105" spans="2:68" x14ac:dyDescent="0.2">
      <c r="B105" s="43" t="s">
        <v>426</v>
      </c>
      <c r="C105" s="62" t="s">
        <v>45</v>
      </c>
      <c r="D105" s="62"/>
      <c r="E105" s="62"/>
      <c r="F105" s="62" t="s">
        <v>45</v>
      </c>
      <c r="G105" s="62" t="s">
        <v>45</v>
      </c>
      <c r="H105" s="62" t="s">
        <v>45</v>
      </c>
      <c r="I105" s="62">
        <v>9.5238095238095233E-2</v>
      </c>
      <c r="J105" s="134"/>
      <c r="BJ105" s="65"/>
      <c r="BK105" s="65"/>
      <c r="BL105" s="65"/>
      <c r="BM105" s="65"/>
      <c r="BN105" s="65"/>
      <c r="BO105" s="65"/>
      <c r="BP105" s="65"/>
    </row>
    <row r="106" spans="2:68" x14ac:dyDescent="0.2">
      <c r="B106" s="43" t="s">
        <v>442</v>
      </c>
      <c r="C106" s="62" t="s">
        <v>45</v>
      </c>
      <c r="D106" s="62"/>
      <c r="E106" s="62"/>
      <c r="F106" s="62" t="s">
        <v>45</v>
      </c>
      <c r="G106" s="62" t="s">
        <v>45</v>
      </c>
      <c r="H106" s="62" t="s">
        <v>45</v>
      </c>
      <c r="I106" s="62">
        <v>7.1428571428571425E-2</v>
      </c>
      <c r="J106" s="134"/>
      <c r="BJ106" s="65"/>
      <c r="BK106" s="65"/>
      <c r="BL106" s="65"/>
      <c r="BM106" s="65"/>
      <c r="BN106" s="65"/>
      <c r="BO106" s="65"/>
      <c r="BP106" s="65"/>
    </row>
    <row r="107" spans="2:68" x14ac:dyDescent="0.2">
      <c r="B107" s="157"/>
      <c r="C107" s="157"/>
      <c r="D107" s="157"/>
      <c r="E107" s="157"/>
      <c r="F107" s="157"/>
      <c r="G107" s="157"/>
      <c r="H107" s="157"/>
      <c r="I107" s="157"/>
      <c r="J107" s="157"/>
      <c r="BJ107" s="65"/>
      <c r="BK107" s="65"/>
      <c r="BL107" s="65"/>
      <c r="BM107" s="65"/>
      <c r="BN107" s="65"/>
      <c r="BO107" s="65"/>
      <c r="BP107" s="65"/>
    </row>
    <row r="108" spans="2:68" x14ac:dyDescent="0.2">
      <c r="B108" s="43"/>
      <c r="C108" s="43"/>
      <c r="D108" s="43"/>
      <c r="E108" s="43"/>
      <c r="F108" s="43"/>
      <c r="G108" s="43"/>
      <c r="H108" s="43"/>
      <c r="I108" s="43"/>
      <c r="J108" s="43"/>
      <c r="L108" s="69"/>
      <c r="M108" s="25" t="s">
        <v>842</v>
      </c>
      <c r="BJ108" s="65"/>
      <c r="BK108" s="65"/>
      <c r="BL108" s="65"/>
      <c r="BM108" s="65"/>
      <c r="BN108" s="65"/>
      <c r="BO108" s="65"/>
      <c r="BP108" s="65"/>
    </row>
    <row r="109" spans="2:68" x14ac:dyDescent="0.2">
      <c r="B109" s="223" t="s">
        <v>322</v>
      </c>
      <c r="C109" s="223"/>
      <c r="D109" s="223"/>
      <c r="E109" s="223"/>
      <c r="F109" s="223"/>
      <c r="G109" s="223"/>
      <c r="H109" s="223"/>
      <c r="I109" s="223"/>
      <c r="J109" s="223"/>
      <c r="BJ109" s="65"/>
      <c r="BK109" s="65"/>
      <c r="BL109" s="65"/>
      <c r="BM109" s="65"/>
      <c r="BN109" s="65"/>
      <c r="BO109" s="65"/>
      <c r="BP109" s="65"/>
    </row>
    <row r="110" spans="2:68" x14ac:dyDescent="0.2">
      <c r="B110" s="36" t="s">
        <v>843</v>
      </c>
      <c r="C110" s="36">
        <v>2016</v>
      </c>
      <c r="D110" s="36">
        <v>2017</v>
      </c>
      <c r="E110" s="36">
        <v>2018</v>
      </c>
      <c r="F110" s="36">
        <v>2019</v>
      </c>
      <c r="G110" s="36">
        <v>2020</v>
      </c>
      <c r="H110" s="36">
        <v>2021</v>
      </c>
      <c r="I110" s="36">
        <v>2022</v>
      </c>
      <c r="J110" s="36" t="s">
        <v>307</v>
      </c>
      <c r="BJ110" s="65"/>
      <c r="BK110" s="65"/>
      <c r="BL110" s="65"/>
      <c r="BM110" s="65"/>
      <c r="BN110" s="65"/>
      <c r="BO110" s="65"/>
      <c r="BP110" s="65"/>
    </row>
    <row r="111" spans="2:68" x14ac:dyDescent="0.2">
      <c r="B111" s="43" t="s">
        <v>698</v>
      </c>
      <c r="C111" s="62">
        <v>0.13235294117647059</v>
      </c>
      <c r="D111" s="62">
        <v>0.1206896551724138</v>
      </c>
      <c r="E111" s="62">
        <v>0.10714285714285714</v>
      </c>
      <c r="F111" s="62">
        <v>0.10416666666666667</v>
      </c>
      <c r="G111" s="62">
        <v>0.13725490196078433</v>
      </c>
      <c r="H111" s="62">
        <v>0.19354838709677419</v>
      </c>
      <c r="I111" s="62">
        <v>0.16666666666666666</v>
      </c>
      <c r="J111" s="134">
        <v>0.13740315369751904</v>
      </c>
      <c r="BJ111" s="65"/>
      <c r="BK111" s="65"/>
      <c r="BL111" s="65"/>
      <c r="BM111" s="65"/>
      <c r="BN111" s="65"/>
      <c r="BO111" s="65"/>
      <c r="BP111" s="65"/>
    </row>
    <row r="112" spans="2:68" x14ac:dyDescent="0.2">
      <c r="B112" s="43" t="s">
        <v>701</v>
      </c>
      <c r="C112" s="62">
        <v>5.8823529411764705E-2</v>
      </c>
      <c r="D112" s="62">
        <v>5.1724137931034482E-2</v>
      </c>
      <c r="E112" s="62">
        <v>8.9285714285714288E-2</v>
      </c>
      <c r="F112" s="62">
        <v>8.3333333333333329E-2</v>
      </c>
      <c r="G112" s="62">
        <v>0.13725490196078433</v>
      </c>
      <c r="H112" s="62">
        <v>0.12903225806451613</v>
      </c>
      <c r="I112" s="62">
        <v>0.14285714285714285</v>
      </c>
      <c r="J112" s="134">
        <v>9.8901573977755744E-2</v>
      </c>
      <c r="BJ112" s="65"/>
      <c r="BK112" s="65"/>
      <c r="BL112" s="65"/>
      <c r="BM112" s="65"/>
      <c r="BN112" s="65"/>
      <c r="BO112" s="65"/>
      <c r="BP112" s="65"/>
    </row>
    <row r="113" spans="2:68" x14ac:dyDescent="0.2">
      <c r="B113" s="43" t="s">
        <v>696</v>
      </c>
      <c r="C113" s="62">
        <v>7.3529411764705885E-2</v>
      </c>
      <c r="D113" s="62">
        <v>5.1724137931034482E-2</v>
      </c>
      <c r="E113" s="62">
        <v>0.10714285714285714</v>
      </c>
      <c r="F113" s="62">
        <v>0.125</v>
      </c>
      <c r="G113" s="62">
        <v>0.13725490196078433</v>
      </c>
      <c r="H113" s="62">
        <v>0.12903225806451613</v>
      </c>
      <c r="I113" s="62">
        <v>0.11904761904761904</v>
      </c>
      <c r="J113" s="134">
        <v>0.10610445513021673</v>
      </c>
      <c r="BJ113" s="65"/>
      <c r="BK113" s="65"/>
      <c r="BL113" s="65"/>
      <c r="BM113" s="65"/>
      <c r="BN113" s="65"/>
      <c r="BO113" s="65"/>
      <c r="BP113" s="65"/>
    </row>
    <row r="114" spans="2:68" x14ac:dyDescent="0.2">
      <c r="B114" s="43" t="s">
        <v>710</v>
      </c>
      <c r="C114" s="62">
        <v>4.4117647058823532E-2</v>
      </c>
      <c r="D114" s="62">
        <v>3.4482758620689655E-2</v>
      </c>
      <c r="E114" s="62">
        <v>3.5714285714285712E-2</v>
      </c>
      <c r="F114" s="62">
        <v>6.25E-2</v>
      </c>
      <c r="G114" s="62">
        <v>9.8039215686274508E-2</v>
      </c>
      <c r="H114" s="62">
        <v>0.12903225806451613</v>
      </c>
      <c r="I114" s="62">
        <v>0.11904761904761904</v>
      </c>
      <c r="J114" s="134">
        <v>7.4704826313172656E-2</v>
      </c>
      <c r="BJ114" s="65"/>
      <c r="BK114" s="65"/>
      <c r="BL114" s="65"/>
      <c r="BM114" s="65"/>
      <c r="BN114" s="65"/>
      <c r="BO114" s="65"/>
      <c r="BP114" s="65"/>
    </row>
    <row r="115" spans="2:68" x14ac:dyDescent="0.2">
      <c r="B115" s="43" t="s">
        <v>702</v>
      </c>
      <c r="C115" s="62">
        <v>2.9411764705882353E-2</v>
      </c>
      <c r="D115" s="62">
        <v>5.1724137931034482E-2</v>
      </c>
      <c r="E115" s="62">
        <v>1.7857142857142856E-2</v>
      </c>
      <c r="F115" s="62">
        <v>6.25E-2</v>
      </c>
      <c r="G115" s="62">
        <v>0.13725490196078433</v>
      </c>
      <c r="H115" s="62">
        <v>0.12903225806451613</v>
      </c>
      <c r="I115" s="62">
        <v>9.5238095238095233E-2</v>
      </c>
      <c r="J115" s="134">
        <v>7.4716900108207904E-2</v>
      </c>
      <c r="BJ115" s="65"/>
      <c r="BK115" s="65"/>
      <c r="BL115" s="65"/>
      <c r="BM115" s="65"/>
      <c r="BN115" s="65"/>
      <c r="BO115" s="65"/>
      <c r="BP115" s="65"/>
    </row>
    <row r="116" spans="2:68" x14ac:dyDescent="0.2">
      <c r="B116" s="43" t="s">
        <v>709</v>
      </c>
      <c r="C116" s="62">
        <v>4.4117647058823532E-2</v>
      </c>
      <c r="D116" s="62">
        <v>5.1724137931034482E-2</v>
      </c>
      <c r="E116" s="62">
        <v>1.7857142857142856E-2</v>
      </c>
      <c r="F116" s="62">
        <v>4.1666666666666664E-2</v>
      </c>
      <c r="G116" s="62">
        <v>9.8039215686274508E-2</v>
      </c>
      <c r="H116" s="62">
        <v>9.6774193548387094E-2</v>
      </c>
      <c r="I116" s="62">
        <v>9.5238095238095233E-2</v>
      </c>
      <c r="J116" s="134">
        <v>6.3631014140917763E-2</v>
      </c>
      <c r="BJ116" s="65"/>
      <c r="BK116" s="65"/>
      <c r="BL116" s="65"/>
      <c r="BM116" s="65"/>
      <c r="BN116" s="65"/>
      <c r="BO116" s="65"/>
      <c r="BP116" s="65"/>
    </row>
    <row r="117" spans="2:68" x14ac:dyDescent="0.2">
      <c r="B117" s="43" t="s">
        <v>704</v>
      </c>
      <c r="C117" s="62" t="s">
        <v>45</v>
      </c>
      <c r="D117" s="62"/>
      <c r="E117" s="62"/>
      <c r="F117" s="62" t="s">
        <v>45</v>
      </c>
      <c r="G117" s="62" t="s">
        <v>45</v>
      </c>
      <c r="H117" s="62" t="s">
        <v>45</v>
      </c>
      <c r="I117" s="62">
        <v>9.5238095238095233E-2</v>
      </c>
      <c r="J117" s="134"/>
      <c r="BJ117" s="65"/>
      <c r="BK117" s="65"/>
      <c r="BL117" s="65"/>
      <c r="BM117" s="65"/>
      <c r="BN117" s="65"/>
      <c r="BO117" s="65"/>
      <c r="BP117" s="65"/>
    </row>
    <row r="118" spans="2:68" x14ac:dyDescent="0.2">
      <c r="B118" s="43" t="s">
        <v>699</v>
      </c>
      <c r="C118" s="62" t="s">
        <v>45</v>
      </c>
      <c r="D118" s="62"/>
      <c r="E118" s="62"/>
      <c r="F118" s="62" t="s">
        <v>45</v>
      </c>
      <c r="G118" s="62" t="s">
        <v>45</v>
      </c>
      <c r="H118" s="62" t="s">
        <v>45</v>
      </c>
      <c r="I118" s="62">
        <v>9.5238095238095233E-2</v>
      </c>
      <c r="J118" s="134"/>
      <c r="BJ118" s="65"/>
      <c r="BK118" s="65"/>
      <c r="BL118" s="65"/>
      <c r="BM118" s="65"/>
      <c r="BN118" s="65"/>
      <c r="BO118" s="65"/>
      <c r="BP118" s="65"/>
    </row>
    <row r="119" spans="2:68" x14ac:dyDescent="0.2">
      <c r="B119" s="43" t="s">
        <v>398</v>
      </c>
      <c r="C119" s="62">
        <v>4.4117647058823532E-2</v>
      </c>
      <c r="D119" s="62">
        <v>3.4482758620689655E-2</v>
      </c>
      <c r="E119" s="62">
        <v>3.5714285714285712E-2</v>
      </c>
      <c r="F119" s="62">
        <v>4.1666666666666664E-2</v>
      </c>
      <c r="G119" s="62">
        <v>3.9215686274509803E-2</v>
      </c>
      <c r="H119" s="62">
        <v>3.2258064516129031E-2</v>
      </c>
      <c r="I119" s="62">
        <v>7.1428571428571425E-2</v>
      </c>
      <c r="J119" s="134">
        <v>4.2697668611382258E-2</v>
      </c>
      <c r="BJ119" s="65"/>
      <c r="BK119" s="65"/>
      <c r="BL119" s="65"/>
      <c r="BM119" s="65"/>
      <c r="BN119" s="65"/>
      <c r="BO119" s="65"/>
      <c r="BP119" s="65"/>
    </row>
    <row r="120" spans="2:68" x14ac:dyDescent="0.2">
      <c r="B120" s="43" t="s">
        <v>707</v>
      </c>
      <c r="C120" s="62">
        <v>2.9411764705882353E-2</v>
      </c>
      <c r="D120" s="62">
        <v>3.4482758620689655E-2</v>
      </c>
      <c r="E120" s="62">
        <v>0</v>
      </c>
      <c r="F120" s="62">
        <v>6.25E-2</v>
      </c>
      <c r="G120" s="62">
        <v>9.8039215686274508E-2</v>
      </c>
      <c r="H120" s="62">
        <v>9.6774193548387094E-2</v>
      </c>
      <c r="I120" s="62">
        <v>7.1428571428571425E-2</v>
      </c>
      <c r="J120" s="134">
        <v>5.6090929141400715E-2</v>
      </c>
      <c r="BJ120" s="65"/>
      <c r="BK120" s="65"/>
      <c r="BL120" s="65"/>
      <c r="BM120" s="65"/>
      <c r="BN120" s="65"/>
      <c r="BO120" s="65"/>
      <c r="BP120" s="65"/>
    </row>
    <row r="121" spans="2:68" x14ac:dyDescent="0.2">
      <c r="B121" s="43" t="s">
        <v>708</v>
      </c>
      <c r="C121" s="62">
        <v>2.9411764705882353E-2</v>
      </c>
      <c r="D121" s="62">
        <v>3.4482758620689655E-2</v>
      </c>
      <c r="E121" s="62">
        <v>0</v>
      </c>
      <c r="F121" s="62">
        <v>4.1666666666666664E-2</v>
      </c>
      <c r="G121" s="62">
        <v>9.8039215686274508E-2</v>
      </c>
      <c r="H121" s="62">
        <v>0.12903225806451613</v>
      </c>
      <c r="I121" s="62">
        <v>7.1428571428571425E-2</v>
      </c>
      <c r="J121" s="134">
        <v>5.772303359608582E-2</v>
      </c>
      <c r="BJ121" s="65"/>
      <c r="BK121" s="65"/>
      <c r="BL121" s="65"/>
      <c r="BM121" s="65"/>
      <c r="BN121" s="65"/>
      <c r="BO121" s="65"/>
      <c r="BP121" s="65"/>
    </row>
    <row r="122" spans="2:68" x14ac:dyDescent="0.2">
      <c r="B122" s="43" t="s">
        <v>383</v>
      </c>
      <c r="C122" s="62">
        <v>1.4705882352941176E-2</v>
      </c>
      <c r="D122" s="62">
        <v>1.7241379310344827E-2</v>
      </c>
      <c r="E122" s="62">
        <v>1.7857142857142856E-2</v>
      </c>
      <c r="F122" s="62">
        <v>4.1666666666666664E-2</v>
      </c>
      <c r="G122" s="62">
        <v>3.9215686274509803E-2</v>
      </c>
      <c r="H122" s="62">
        <v>3.2258064516129031E-2</v>
      </c>
      <c r="I122" s="62">
        <v>7.1428571428571425E-2</v>
      </c>
      <c r="J122" s="134">
        <v>3.3481913343757969E-2</v>
      </c>
      <c r="BJ122" s="65"/>
      <c r="BK122" s="65"/>
      <c r="BL122" s="65"/>
      <c r="BM122" s="65"/>
      <c r="BN122" s="65"/>
      <c r="BO122" s="65"/>
      <c r="BP122" s="65"/>
    </row>
    <row r="123" spans="2:68" x14ac:dyDescent="0.2">
      <c r="B123" s="43" t="s">
        <v>705</v>
      </c>
      <c r="C123" s="62" t="s">
        <v>45</v>
      </c>
      <c r="D123" s="62"/>
      <c r="E123" s="62"/>
      <c r="F123" s="62" t="s">
        <v>45</v>
      </c>
      <c r="G123" s="62" t="s">
        <v>45</v>
      </c>
      <c r="H123" s="62" t="s">
        <v>45</v>
      </c>
      <c r="I123" s="62">
        <v>7.1428571428571425E-2</v>
      </c>
      <c r="J123" s="134"/>
      <c r="BJ123" s="65"/>
      <c r="BK123" s="65"/>
      <c r="BL123" s="65"/>
      <c r="BM123" s="65"/>
      <c r="BN123" s="65"/>
      <c r="BO123" s="65"/>
      <c r="BP123" s="65"/>
    </row>
    <row r="124" spans="2:68" x14ac:dyDescent="0.2">
      <c r="B124" s="43" t="s">
        <v>700</v>
      </c>
      <c r="C124" s="62" t="s">
        <v>45</v>
      </c>
      <c r="D124" s="62"/>
      <c r="E124" s="62"/>
      <c r="F124" s="62" t="s">
        <v>45</v>
      </c>
      <c r="G124" s="62" t="s">
        <v>45</v>
      </c>
      <c r="H124" s="62" t="s">
        <v>45</v>
      </c>
      <c r="I124" s="62">
        <v>7.1428571428571425E-2</v>
      </c>
      <c r="J124" s="134"/>
      <c r="BJ124" s="65"/>
      <c r="BK124" s="65"/>
      <c r="BL124" s="65"/>
      <c r="BM124" s="65"/>
      <c r="BN124" s="65"/>
      <c r="BO124" s="65"/>
      <c r="BP124" s="65"/>
    </row>
    <row r="125" spans="2:68" x14ac:dyDescent="0.2">
      <c r="B125" s="43" t="s">
        <v>697</v>
      </c>
      <c r="C125" s="62" t="s">
        <v>45</v>
      </c>
      <c r="D125" s="62"/>
      <c r="E125" s="62"/>
      <c r="F125" s="62" t="s">
        <v>45</v>
      </c>
      <c r="G125" s="62" t="s">
        <v>45</v>
      </c>
      <c r="H125" s="62" t="s">
        <v>45</v>
      </c>
      <c r="I125" s="62">
        <v>4.7619047619047616E-2</v>
      </c>
      <c r="J125" s="134"/>
      <c r="BJ125" s="65"/>
      <c r="BK125" s="65"/>
      <c r="BL125" s="65"/>
      <c r="BM125" s="65"/>
      <c r="BN125" s="65"/>
      <c r="BO125" s="65"/>
      <c r="BP125" s="65"/>
    </row>
    <row r="126" spans="2:68" x14ac:dyDescent="0.2">
      <c r="B126" s="43" t="s">
        <v>384</v>
      </c>
      <c r="C126" s="62" t="s">
        <v>45</v>
      </c>
      <c r="D126" s="62"/>
      <c r="E126" s="62"/>
      <c r="F126" s="62" t="s">
        <v>45</v>
      </c>
      <c r="G126" s="62" t="s">
        <v>45</v>
      </c>
      <c r="H126" s="62" t="s">
        <v>45</v>
      </c>
      <c r="I126" s="62">
        <v>4.7619047619047616E-2</v>
      </c>
      <c r="J126" s="134"/>
      <c r="BJ126" s="65"/>
      <c r="BK126" s="65"/>
      <c r="BL126" s="65"/>
      <c r="BM126" s="65"/>
      <c r="BN126" s="65"/>
      <c r="BO126" s="65"/>
      <c r="BP126" s="65"/>
    </row>
    <row r="127" spans="2:68" x14ac:dyDescent="0.2">
      <c r="B127" s="43" t="s">
        <v>706</v>
      </c>
      <c r="C127" s="62" t="s">
        <v>45</v>
      </c>
      <c r="D127" s="62"/>
      <c r="E127" s="62"/>
      <c r="F127" s="62" t="s">
        <v>45</v>
      </c>
      <c r="G127" s="62" t="s">
        <v>45</v>
      </c>
      <c r="H127" s="62" t="s">
        <v>45</v>
      </c>
      <c r="I127" s="62">
        <v>4.7619047619047616E-2</v>
      </c>
      <c r="J127" s="134"/>
      <c r="BJ127" s="65"/>
      <c r="BK127" s="65"/>
      <c r="BL127" s="65"/>
      <c r="BM127" s="65"/>
      <c r="BN127" s="65"/>
      <c r="BO127" s="65"/>
      <c r="BP127" s="65"/>
    </row>
    <row r="128" spans="2:68" x14ac:dyDescent="0.2">
      <c r="B128" s="43" t="s">
        <v>406</v>
      </c>
      <c r="C128" s="62" t="s">
        <v>45</v>
      </c>
      <c r="D128" s="62"/>
      <c r="E128" s="62"/>
      <c r="F128" s="62" t="s">
        <v>45</v>
      </c>
      <c r="G128" s="62" t="s">
        <v>45</v>
      </c>
      <c r="H128" s="62" t="s">
        <v>45</v>
      </c>
      <c r="I128" s="62">
        <v>4.7619047619047616E-2</v>
      </c>
      <c r="J128" s="134"/>
      <c r="BJ128" s="65"/>
      <c r="BK128" s="65"/>
      <c r="BL128" s="65"/>
      <c r="BM128" s="65"/>
      <c r="BN128" s="65"/>
      <c r="BO128" s="65"/>
      <c r="BP128" s="65"/>
    </row>
    <row r="129" spans="2:68" x14ac:dyDescent="0.2">
      <c r="B129" s="43" t="s">
        <v>429</v>
      </c>
      <c r="C129" s="62" t="s">
        <v>45</v>
      </c>
      <c r="D129" s="62"/>
      <c r="E129" s="62"/>
      <c r="F129" s="62" t="s">
        <v>45</v>
      </c>
      <c r="G129" s="62" t="s">
        <v>45</v>
      </c>
      <c r="H129" s="62" t="s">
        <v>45</v>
      </c>
      <c r="I129" s="62">
        <v>4.7619047619047616E-2</v>
      </c>
      <c r="J129" s="134"/>
      <c r="BJ129" s="65"/>
      <c r="BK129" s="65"/>
      <c r="BL129" s="65"/>
      <c r="BM129" s="65"/>
      <c r="BN129" s="65"/>
      <c r="BO129" s="65"/>
      <c r="BP129" s="65"/>
    </row>
    <row r="130" spans="2:68" x14ac:dyDescent="0.2">
      <c r="B130" s="43" t="s">
        <v>703</v>
      </c>
      <c r="C130" s="62" t="s">
        <v>45</v>
      </c>
      <c r="D130" s="62"/>
      <c r="E130" s="62"/>
      <c r="F130" s="62" t="s">
        <v>45</v>
      </c>
      <c r="G130" s="62" t="s">
        <v>45</v>
      </c>
      <c r="H130" s="62" t="s">
        <v>45</v>
      </c>
      <c r="I130" s="62">
        <v>2.3809523809523808E-2</v>
      </c>
      <c r="J130" s="134"/>
      <c r="BJ130" s="65"/>
      <c r="BK130" s="65"/>
      <c r="BL130" s="65"/>
      <c r="BM130" s="65"/>
      <c r="BN130" s="65"/>
      <c r="BO130" s="65"/>
      <c r="BP130" s="65"/>
    </row>
    <row r="131" spans="2:68" x14ac:dyDescent="0.2">
      <c r="B131" s="43" t="s">
        <v>442</v>
      </c>
      <c r="C131" s="62" t="s">
        <v>45</v>
      </c>
      <c r="D131" s="62"/>
      <c r="E131" s="62"/>
      <c r="F131" s="62" t="s">
        <v>45</v>
      </c>
      <c r="G131" s="62" t="s">
        <v>45</v>
      </c>
      <c r="H131" s="62" t="s">
        <v>45</v>
      </c>
      <c r="I131" s="62">
        <v>2.3809523809523808E-2</v>
      </c>
      <c r="J131" s="134"/>
      <c r="BJ131" s="65"/>
      <c r="BK131" s="65"/>
      <c r="BL131" s="65"/>
      <c r="BM131" s="65"/>
      <c r="BN131" s="65"/>
      <c r="BO131" s="65"/>
      <c r="BP131" s="65"/>
    </row>
    <row r="132" spans="2:68" x14ac:dyDescent="0.2">
      <c r="B132" s="43" t="s">
        <v>426</v>
      </c>
      <c r="C132" s="62" t="s">
        <v>45</v>
      </c>
      <c r="D132" s="62"/>
      <c r="E132" s="62"/>
      <c r="F132" s="62" t="s">
        <v>45</v>
      </c>
      <c r="G132" s="62" t="s">
        <v>45</v>
      </c>
      <c r="H132" s="62" t="s">
        <v>45</v>
      </c>
      <c r="I132" s="62">
        <v>2.3809523809523808E-2</v>
      </c>
      <c r="J132" s="134"/>
      <c r="BJ132" s="65"/>
      <c r="BK132" s="65"/>
      <c r="BL132" s="65"/>
      <c r="BM132" s="65"/>
      <c r="BN132" s="65"/>
      <c r="BO132" s="65"/>
      <c r="BP132" s="65"/>
    </row>
    <row r="133" spans="2:68" x14ac:dyDescent="0.2">
      <c r="B133" s="157"/>
      <c r="C133" s="157"/>
      <c r="D133" s="157"/>
      <c r="E133" s="157"/>
      <c r="F133" s="157"/>
      <c r="G133" s="157"/>
      <c r="H133" s="157"/>
      <c r="I133" s="157"/>
      <c r="J133" s="157"/>
      <c r="BJ133" s="65"/>
      <c r="BK133" s="65"/>
      <c r="BL133" s="65"/>
      <c r="BM133" s="65"/>
      <c r="BN133" s="65"/>
      <c r="BO133" s="65"/>
      <c r="BP133" s="65"/>
    </row>
    <row r="134" spans="2:68" x14ac:dyDescent="0.2">
      <c r="B134" s="43"/>
      <c r="C134" s="43"/>
      <c r="D134" s="43"/>
      <c r="E134" s="43"/>
      <c r="F134" s="43"/>
      <c r="G134" s="43"/>
      <c r="H134" s="43"/>
      <c r="I134" s="43"/>
      <c r="J134" s="43"/>
      <c r="M134" s="25" t="s">
        <v>842</v>
      </c>
      <c r="BJ134" s="65"/>
      <c r="BK134" s="65"/>
      <c r="BL134" s="65"/>
      <c r="BM134" s="65"/>
      <c r="BN134" s="65"/>
      <c r="BO134" s="65"/>
      <c r="BP134" s="65"/>
    </row>
    <row r="135" spans="2:68" x14ac:dyDescent="0.2">
      <c r="B135" s="223" t="s">
        <v>511</v>
      </c>
      <c r="C135" s="223"/>
      <c r="D135" s="223"/>
      <c r="E135" s="223"/>
      <c r="F135" s="223"/>
      <c r="G135" s="223"/>
      <c r="H135" s="223"/>
      <c r="I135" s="223"/>
      <c r="J135" s="223"/>
      <c r="BJ135" s="65"/>
      <c r="BK135" s="65"/>
      <c r="BL135" s="65"/>
      <c r="BM135" s="65"/>
      <c r="BN135" s="65"/>
      <c r="BO135" s="65"/>
      <c r="BP135" s="65"/>
    </row>
    <row r="136" spans="2:68" x14ac:dyDescent="0.2">
      <c r="B136" s="36" t="s">
        <v>843</v>
      </c>
      <c r="C136" s="36">
        <v>2016</v>
      </c>
      <c r="D136" s="36">
        <v>2017</v>
      </c>
      <c r="E136" s="36">
        <v>2018</v>
      </c>
      <c r="F136" s="36">
        <v>2019</v>
      </c>
      <c r="G136" s="36">
        <v>2020</v>
      </c>
      <c r="H136" s="36">
        <v>2021</v>
      </c>
      <c r="I136" s="36">
        <v>2022</v>
      </c>
      <c r="J136" s="36" t="s">
        <v>307</v>
      </c>
      <c r="BJ136" s="65"/>
      <c r="BK136" s="65"/>
      <c r="BL136" s="65"/>
      <c r="BM136" s="65"/>
      <c r="BN136" s="65"/>
      <c r="BO136" s="65"/>
      <c r="BP136" s="65"/>
    </row>
    <row r="137" spans="2:68" x14ac:dyDescent="0.2">
      <c r="B137" s="43" t="s">
        <v>701</v>
      </c>
      <c r="C137" s="62">
        <v>1.4705882352941176E-2</v>
      </c>
      <c r="D137" s="62">
        <v>6.8965517241379309E-2</v>
      </c>
      <c r="E137" s="62">
        <v>3.5714285714285712E-2</v>
      </c>
      <c r="F137" s="62">
        <v>6.25E-2</v>
      </c>
      <c r="G137" s="62">
        <v>7.8431372549019607E-2</v>
      </c>
      <c r="H137" s="62">
        <v>3.2258064516129031E-2</v>
      </c>
      <c r="I137" s="62">
        <v>0.11904761904761904</v>
      </c>
      <c r="J137" s="134">
        <v>5.8803248774481988E-2</v>
      </c>
      <c r="BJ137" s="65"/>
      <c r="BK137" s="65"/>
      <c r="BL137" s="65"/>
      <c r="BM137" s="65"/>
      <c r="BN137" s="65"/>
      <c r="BO137" s="65"/>
      <c r="BP137" s="65"/>
    </row>
    <row r="138" spans="2:68" x14ac:dyDescent="0.2">
      <c r="B138" s="43" t="s">
        <v>696</v>
      </c>
      <c r="C138" s="62">
        <v>0</v>
      </c>
      <c r="D138" s="62">
        <v>6.8965517241379309E-2</v>
      </c>
      <c r="E138" s="62">
        <v>8.9285714285714288E-2</v>
      </c>
      <c r="F138" s="62">
        <v>6.25E-2</v>
      </c>
      <c r="G138" s="62">
        <v>0.11764705882352941</v>
      </c>
      <c r="H138" s="62">
        <v>6.4516129032258063E-2</v>
      </c>
      <c r="I138" s="62">
        <v>9.5238095238095233E-2</v>
      </c>
      <c r="J138" s="134">
        <v>7.1164644945853756E-2</v>
      </c>
      <c r="BJ138" s="65"/>
      <c r="BK138" s="65"/>
      <c r="BL138" s="65"/>
      <c r="BM138" s="65"/>
      <c r="BN138" s="65"/>
      <c r="BO138" s="65"/>
      <c r="BP138" s="65"/>
    </row>
    <row r="139" spans="2:68" x14ac:dyDescent="0.2">
      <c r="B139" s="43" t="s">
        <v>710</v>
      </c>
      <c r="C139" s="62">
        <v>1.4705882352941176E-2</v>
      </c>
      <c r="D139" s="62">
        <v>6.8965517241379309E-2</v>
      </c>
      <c r="E139" s="62">
        <v>5.3571428571428568E-2</v>
      </c>
      <c r="F139" s="62">
        <v>6.25E-2</v>
      </c>
      <c r="G139" s="62">
        <v>5.8823529411764705E-2</v>
      </c>
      <c r="H139" s="62">
        <v>3.2258064516129031E-2</v>
      </c>
      <c r="I139" s="62">
        <v>7.1428571428571425E-2</v>
      </c>
      <c r="J139" s="134">
        <v>5.1750427646030599E-2</v>
      </c>
      <c r="BJ139" s="65"/>
      <c r="BK139" s="65"/>
      <c r="BL139" s="65"/>
      <c r="BM139" s="65"/>
      <c r="BN139" s="65"/>
      <c r="BO139" s="65"/>
      <c r="BP139" s="65"/>
    </row>
    <row r="140" spans="2:68" x14ac:dyDescent="0.2">
      <c r="B140" s="43" t="s">
        <v>698</v>
      </c>
      <c r="C140" s="62">
        <v>0.10294117647058823</v>
      </c>
      <c r="D140" s="62">
        <v>0.20689655172413793</v>
      </c>
      <c r="E140" s="62">
        <v>8.9285714285714288E-2</v>
      </c>
      <c r="F140" s="62">
        <v>0.1875</v>
      </c>
      <c r="G140" s="62">
        <v>5.8823529411764705E-2</v>
      </c>
      <c r="H140" s="62">
        <v>0.12903225806451613</v>
      </c>
      <c r="I140" s="62">
        <v>7.1428571428571425E-2</v>
      </c>
      <c r="J140" s="134">
        <v>0.12084397162647038</v>
      </c>
      <c r="BJ140" s="65"/>
      <c r="BK140" s="65"/>
      <c r="BL140" s="65"/>
      <c r="BM140" s="65"/>
      <c r="BN140" s="65"/>
      <c r="BO140" s="65"/>
      <c r="BP140" s="65"/>
    </row>
    <row r="141" spans="2:68" x14ac:dyDescent="0.2">
      <c r="B141" s="43" t="s">
        <v>429</v>
      </c>
      <c r="C141" s="62" t="s">
        <v>45</v>
      </c>
      <c r="D141" s="62"/>
      <c r="E141" s="62"/>
      <c r="F141" s="62" t="s">
        <v>45</v>
      </c>
      <c r="G141" s="62" t="s">
        <v>45</v>
      </c>
      <c r="H141" s="62" t="s">
        <v>45</v>
      </c>
      <c r="I141" s="62">
        <v>7.1428571428571425E-2</v>
      </c>
      <c r="J141" s="134"/>
      <c r="BJ141" s="65"/>
      <c r="BK141" s="65"/>
      <c r="BL141" s="65"/>
      <c r="BM141" s="65"/>
      <c r="BN141" s="65"/>
      <c r="BO141" s="65"/>
      <c r="BP141" s="65"/>
    </row>
    <row r="142" spans="2:68" x14ac:dyDescent="0.2">
      <c r="B142" s="43" t="s">
        <v>707</v>
      </c>
      <c r="C142" s="62">
        <v>1.4705882352941176E-2</v>
      </c>
      <c r="D142" s="62">
        <v>3.4482758620689655E-2</v>
      </c>
      <c r="E142" s="62">
        <v>3.5714285714285712E-2</v>
      </c>
      <c r="F142" s="62">
        <v>6.25E-2</v>
      </c>
      <c r="G142" s="62">
        <v>5.8823529411764705E-2</v>
      </c>
      <c r="H142" s="62">
        <v>3.2258064516129031E-2</v>
      </c>
      <c r="I142" s="62">
        <v>4.7619047619047616E-2</v>
      </c>
      <c r="J142" s="134">
        <v>4.0871938319265423E-2</v>
      </c>
      <c r="BJ142" s="65"/>
      <c r="BK142" s="65"/>
      <c r="BL142" s="65"/>
      <c r="BM142" s="65"/>
      <c r="BN142" s="65"/>
      <c r="BO142" s="65"/>
      <c r="BP142" s="65"/>
    </row>
    <row r="143" spans="2:68" x14ac:dyDescent="0.2">
      <c r="B143" s="43" t="s">
        <v>708</v>
      </c>
      <c r="C143" s="62">
        <v>1.4705882352941176E-2</v>
      </c>
      <c r="D143" s="62">
        <v>3.4482758620689655E-2</v>
      </c>
      <c r="E143" s="62">
        <v>3.5714285714285712E-2</v>
      </c>
      <c r="F143" s="62">
        <v>4.1666666666666664E-2</v>
      </c>
      <c r="G143" s="62">
        <v>5.8823529411764705E-2</v>
      </c>
      <c r="H143" s="62">
        <v>0</v>
      </c>
      <c r="I143" s="62">
        <v>4.7619047619047616E-2</v>
      </c>
      <c r="J143" s="134">
        <v>3.328745291219936E-2</v>
      </c>
      <c r="BJ143" s="65"/>
      <c r="BK143" s="65"/>
      <c r="BL143" s="65"/>
      <c r="BM143" s="65"/>
      <c r="BN143" s="65"/>
      <c r="BO143" s="65"/>
      <c r="BP143" s="65"/>
    </row>
    <row r="144" spans="2:68" x14ac:dyDescent="0.2">
      <c r="B144" s="43" t="s">
        <v>702</v>
      </c>
      <c r="C144" s="62">
        <v>1.4705882352941176E-2</v>
      </c>
      <c r="D144" s="62">
        <v>6.8965517241379309E-2</v>
      </c>
      <c r="E144" s="62">
        <v>3.5714285714285712E-2</v>
      </c>
      <c r="F144" s="62">
        <v>6.25E-2</v>
      </c>
      <c r="G144" s="62">
        <v>5.8823529411764705E-2</v>
      </c>
      <c r="H144" s="62">
        <v>3.2258064516129031E-2</v>
      </c>
      <c r="I144" s="62">
        <v>4.7619047619047616E-2</v>
      </c>
      <c r="J144" s="134">
        <v>4.5798046693649661E-2</v>
      </c>
      <c r="BJ144" s="65"/>
      <c r="BK144" s="65"/>
      <c r="BL144" s="65"/>
      <c r="BM144" s="65"/>
      <c r="BN144" s="65"/>
      <c r="BO144" s="65"/>
      <c r="BP144" s="65"/>
    </row>
    <row r="145" spans="2:68" x14ac:dyDescent="0.2">
      <c r="B145" s="43" t="s">
        <v>709</v>
      </c>
      <c r="C145" s="62">
        <v>1.4705882352941176E-2</v>
      </c>
      <c r="D145" s="62">
        <v>3.4482758620689655E-2</v>
      </c>
      <c r="E145" s="62">
        <v>3.5714285714285712E-2</v>
      </c>
      <c r="F145" s="62">
        <v>4.1666666666666664E-2</v>
      </c>
      <c r="G145" s="62">
        <v>3.9215686274509803E-2</v>
      </c>
      <c r="H145" s="62">
        <v>3.2258064516129031E-2</v>
      </c>
      <c r="I145" s="62">
        <v>4.7619047619047616E-2</v>
      </c>
      <c r="J145" s="134">
        <v>3.5094627394895668E-2</v>
      </c>
      <c r="BJ145" s="65"/>
      <c r="BK145" s="65"/>
      <c r="BL145" s="65"/>
      <c r="BM145" s="65"/>
      <c r="BN145" s="65"/>
      <c r="BO145" s="65"/>
      <c r="BP145" s="65"/>
    </row>
    <row r="146" spans="2:68" x14ac:dyDescent="0.2">
      <c r="B146" s="43" t="s">
        <v>383</v>
      </c>
      <c r="C146" s="62">
        <v>1.4705882352941176E-2</v>
      </c>
      <c r="D146" s="62">
        <v>0</v>
      </c>
      <c r="E146" s="62">
        <v>3.5714285714285712E-2</v>
      </c>
      <c r="F146" s="62">
        <v>2.0833333333333332E-2</v>
      </c>
      <c r="G146" s="62">
        <v>1.9607843137254902E-2</v>
      </c>
      <c r="H146" s="62">
        <v>0</v>
      </c>
      <c r="I146" s="62">
        <v>4.7619047619047616E-2</v>
      </c>
      <c r="J146" s="134">
        <v>1.9782913165266109E-2</v>
      </c>
      <c r="BJ146" s="65"/>
      <c r="BK146" s="65"/>
      <c r="BL146" s="65"/>
      <c r="BM146" s="65"/>
      <c r="BN146" s="65"/>
      <c r="BO146" s="65"/>
      <c r="BP146" s="65"/>
    </row>
    <row r="147" spans="2:68" x14ac:dyDescent="0.2">
      <c r="B147" s="43" t="s">
        <v>697</v>
      </c>
      <c r="C147" s="62" t="s">
        <v>45</v>
      </c>
      <c r="D147" s="62"/>
      <c r="E147" s="62"/>
      <c r="F147" s="62" t="s">
        <v>45</v>
      </c>
      <c r="G147" s="62" t="s">
        <v>45</v>
      </c>
      <c r="H147" s="62" t="s">
        <v>45</v>
      </c>
      <c r="I147" s="62">
        <v>4.7619047619047616E-2</v>
      </c>
      <c r="J147" s="134"/>
      <c r="BJ147" s="65"/>
      <c r="BK147" s="65"/>
      <c r="BL147" s="65"/>
      <c r="BM147" s="65"/>
      <c r="BN147" s="65"/>
      <c r="BO147" s="65"/>
      <c r="BP147" s="65"/>
    </row>
    <row r="148" spans="2:68" x14ac:dyDescent="0.2">
      <c r="B148" s="43" t="s">
        <v>442</v>
      </c>
      <c r="C148" s="62" t="s">
        <v>45</v>
      </c>
      <c r="D148" s="62"/>
      <c r="E148" s="62"/>
      <c r="F148" s="62" t="s">
        <v>45</v>
      </c>
      <c r="G148" s="62" t="s">
        <v>45</v>
      </c>
      <c r="H148" s="62" t="s">
        <v>45</v>
      </c>
      <c r="I148" s="62">
        <v>4.7619047619047616E-2</v>
      </c>
      <c r="J148" s="134"/>
      <c r="BJ148" s="65"/>
      <c r="BK148" s="65"/>
      <c r="BL148" s="65"/>
      <c r="BM148" s="65"/>
      <c r="BN148" s="65"/>
      <c r="BO148" s="65"/>
      <c r="BP148" s="65"/>
    </row>
    <row r="149" spans="2:68" x14ac:dyDescent="0.2">
      <c r="B149" s="43" t="s">
        <v>704</v>
      </c>
      <c r="C149" s="62" t="s">
        <v>45</v>
      </c>
      <c r="D149" s="62"/>
      <c r="E149" s="62"/>
      <c r="F149" s="62" t="s">
        <v>45</v>
      </c>
      <c r="G149" s="62" t="s">
        <v>45</v>
      </c>
      <c r="H149" s="62" t="s">
        <v>45</v>
      </c>
      <c r="I149" s="62">
        <v>4.7619047619047616E-2</v>
      </c>
      <c r="J149" s="134"/>
      <c r="BJ149" s="65"/>
      <c r="BK149" s="65"/>
      <c r="BL149" s="65"/>
      <c r="BM149" s="65"/>
      <c r="BN149" s="65"/>
      <c r="BO149" s="65"/>
      <c r="BP149" s="65"/>
    </row>
    <row r="150" spans="2:68" x14ac:dyDescent="0.2">
      <c r="B150" s="43" t="s">
        <v>384</v>
      </c>
      <c r="C150" s="62" t="s">
        <v>45</v>
      </c>
      <c r="D150" s="62"/>
      <c r="E150" s="62"/>
      <c r="F150" s="62" t="s">
        <v>45</v>
      </c>
      <c r="G150" s="62" t="s">
        <v>45</v>
      </c>
      <c r="H150" s="62" t="s">
        <v>45</v>
      </c>
      <c r="I150" s="62">
        <v>4.7619047619047616E-2</v>
      </c>
      <c r="J150" s="134"/>
      <c r="BJ150" s="65"/>
      <c r="BK150" s="65"/>
      <c r="BL150" s="65"/>
      <c r="BM150" s="65"/>
      <c r="BN150" s="65"/>
      <c r="BO150" s="65"/>
      <c r="BP150" s="65"/>
    </row>
    <row r="151" spans="2:68" x14ac:dyDescent="0.2">
      <c r="B151" s="43" t="s">
        <v>699</v>
      </c>
      <c r="C151" s="62" t="s">
        <v>45</v>
      </c>
      <c r="D151" s="62"/>
      <c r="E151" s="62"/>
      <c r="F151" s="62" t="s">
        <v>45</v>
      </c>
      <c r="G151" s="62" t="s">
        <v>45</v>
      </c>
      <c r="H151" s="62" t="s">
        <v>45</v>
      </c>
      <c r="I151" s="62">
        <v>4.7619047619047616E-2</v>
      </c>
      <c r="J151" s="134"/>
      <c r="BJ151" s="65"/>
      <c r="BK151" s="65"/>
      <c r="BL151" s="65"/>
      <c r="BM151" s="65"/>
      <c r="BN151" s="65"/>
      <c r="BO151" s="65"/>
      <c r="BP151" s="65"/>
    </row>
    <row r="152" spans="2:68" x14ac:dyDescent="0.2">
      <c r="B152" s="43" t="s">
        <v>700</v>
      </c>
      <c r="C152" s="62" t="s">
        <v>45</v>
      </c>
      <c r="D152" s="62"/>
      <c r="E152" s="62"/>
      <c r="F152" s="62" t="s">
        <v>45</v>
      </c>
      <c r="G152" s="62" t="s">
        <v>45</v>
      </c>
      <c r="H152" s="62" t="s">
        <v>45</v>
      </c>
      <c r="I152" s="62">
        <v>4.7619047619047616E-2</v>
      </c>
      <c r="J152" s="134"/>
      <c r="BJ152" s="65"/>
      <c r="BK152" s="65"/>
      <c r="BL152" s="65"/>
      <c r="BM152" s="65"/>
      <c r="BN152" s="65"/>
      <c r="BO152" s="65"/>
      <c r="BP152" s="65"/>
    </row>
    <row r="153" spans="2:68" x14ac:dyDescent="0.2">
      <c r="B153" s="43" t="s">
        <v>398</v>
      </c>
      <c r="C153" s="62">
        <v>0</v>
      </c>
      <c r="D153" s="62">
        <v>3.4482758620689655E-2</v>
      </c>
      <c r="E153" s="62">
        <v>3.5714285714285712E-2</v>
      </c>
      <c r="F153" s="62">
        <v>2.0833333333333332E-2</v>
      </c>
      <c r="G153" s="62">
        <v>7.8431372549019607E-2</v>
      </c>
      <c r="H153" s="62">
        <v>0</v>
      </c>
      <c r="I153" s="62">
        <v>2.3809523809523808E-2</v>
      </c>
      <c r="J153" s="134">
        <v>2.7610182003836015E-2</v>
      </c>
      <c r="BJ153" s="65"/>
      <c r="BK153" s="65"/>
      <c r="BL153" s="65"/>
      <c r="BM153" s="65"/>
      <c r="BN153" s="65"/>
      <c r="BO153" s="65"/>
      <c r="BP153" s="65"/>
    </row>
    <row r="154" spans="2:68" x14ac:dyDescent="0.2">
      <c r="B154" s="43" t="s">
        <v>703</v>
      </c>
      <c r="C154" s="62" t="s">
        <v>45</v>
      </c>
      <c r="D154" s="62"/>
      <c r="E154" s="62"/>
      <c r="F154" s="62" t="s">
        <v>45</v>
      </c>
      <c r="G154" s="62" t="s">
        <v>45</v>
      </c>
      <c r="H154" s="62" t="s">
        <v>45</v>
      </c>
      <c r="I154" s="62">
        <v>2.3809523809523808E-2</v>
      </c>
      <c r="J154" s="134"/>
      <c r="BJ154" s="65"/>
      <c r="BK154" s="65"/>
      <c r="BL154" s="65"/>
      <c r="BM154" s="65"/>
      <c r="BN154" s="65"/>
      <c r="BO154" s="65"/>
      <c r="BP154" s="65"/>
    </row>
    <row r="155" spans="2:68" x14ac:dyDescent="0.2">
      <c r="B155" s="43" t="s">
        <v>705</v>
      </c>
      <c r="C155" s="62" t="s">
        <v>45</v>
      </c>
      <c r="D155" s="62"/>
      <c r="E155" s="62"/>
      <c r="F155" s="62" t="s">
        <v>45</v>
      </c>
      <c r="G155" s="62" t="s">
        <v>45</v>
      </c>
      <c r="H155" s="62" t="s">
        <v>45</v>
      </c>
      <c r="I155" s="62">
        <v>2.3809523809523808E-2</v>
      </c>
      <c r="J155" s="134"/>
      <c r="BJ155" s="65"/>
      <c r="BK155" s="65"/>
      <c r="BL155" s="65"/>
      <c r="BM155" s="65"/>
      <c r="BN155" s="65"/>
      <c r="BO155" s="65"/>
      <c r="BP155" s="65"/>
    </row>
    <row r="156" spans="2:68" x14ac:dyDescent="0.2">
      <c r="B156" s="43" t="s">
        <v>426</v>
      </c>
      <c r="C156" s="62" t="s">
        <v>45</v>
      </c>
      <c r="D156" s="62"/>
      <c r="E156" s="62"/>
      <c r="F156" s="62" t="s">
        <v>45</v>
      </c>
      <c r="G156" s="62" t="s">
        <v>45</v>
      </c>
      <c r="H156" s="62" t="s">
        <v>45</v>
      </c>
      <c r="I156" s="62">
        <v>2.3809523809523808E-2</v>
      </c>
      <c r="J156" s="134"/>
      <c r="BJ156" s="65"/>
      <c r="BK156" s="65"/>
      <c r="BL156" s="65"/>
      <c r="BM156" s="65"/>
      <c r="BN156" s="65"/>
      <c r="BO156" s="65"/>
      <c r="BP156" s="65"/>
    </row>
    <row r="157" spans="2:68" x14ac:dyDescent="0.2">
      <c r="B157" s="43" t="s">
        <v>706</v>
      </c>
      <c r="C157" s="62" t="s">
        <v>45</v>
      </c>
      <c r="D157" s="62"/>
      <c r="E157" s="62"/>
      <c r="F157" s="62" t="s">
        <v>45</v>
      </c>
      <c r="G157" s="62" t="s">
        <v>45</v>
      </c>
      <c r="H157" s="62" t="s">
        <v>45</v>
      </c>
      <c r="I157" s="62">
        <v>2.3809523809523808E-2</v>
      </c>
      <c r="J157" s="134"/>
      <c r="BJ157" s="65"/>
      <c r="BK157" s="65"/>
      <c r="BL157" s="65"/>
      <c r="BM157" s="65"/>
      <c r="BN157" s="65"/>
      <c r="BO157" s="65"/>
      <c r="BP157" s="65"/>
    </row>
    <row r="158" spans="2:68" x14ac:dyDescent="0.2">
      <c r="B158" s="43" t="s">
        <v>406</v>
      </c>
      <c r="C158" s="62" t="s">
        <v>45</v>
      </c>
      <c r="D158" s="62"/>
      <c r="E158" s="62"/>
      <c r="F158" s="62" t="s">
        <v>45</v>
      </c>
      <c r="G158" s="62" t="s">
        <v>45</v>
      </c>
      <c r="H158" s="62" t="s">
        <v>45</v>
      </c>
      <c r="I158" s="62">
        <v>2.3809523809523808E-2</v>
      </c>
      <c r="J158" s="134"/>
      <c r="BJ158" s="65"/>
      <c r="BK158" s="65"/>
      <c r="BL158" s="65"/>
      <c r="BM158" s="65"/>
      <c r="BN158" s="65"/>
      <c r="BO158" s="65"/>
      <c r="BP158" s="65"/>
    </row>
    <row r="159" spans="2:68" x14ac:dyDescent="0.2">
      <c r="B159" s="157"/>
      <c r="C159" s="157"/>
      <c r="D159" s="157"/>
      <c r="E159" s="157"/>
      <c r="F159" s="157"/>
      <c r="G159" s="157"/>
      <c r="H159" s="157"/>
      <c r="I159" s="157"/>
      <c r="J159" s="157"/>
      <c r="BJ159" s="65"/>
      <c r="BK159" s="65"/>
      <c r="BL159" s="65"/>
      <c r="BM159" s="65"/>
      <c r="BN159" s="65"/>
      <c r="BO159" s="65"/>
      <c r="BP159" s="65"/>
    </row>
    <row r="160" spans="2:68" x14ac:dyDescent="0.2">
      <c r="B160" s="43"/>
      <c r="C160" s="43"/>
      <c r="D160" s="43"/>
      <c r="E160" s="43"/>
      <c r="F160" s="43"/>
      <c r="G160" s="43"/>
      <c r="H160" s="43"/>
      <c r="I160" s="43"/>
      <c r="J160" s="43"/>
      <c r="M160" s="25" t="s">
        <v>842</v>
      </c>
      <c r="BJ160" s="65"/>
      <c r="BK160" s="65"/>
      <c r="BL160" s="65"/>
      <c r="BM160" s="65"/>
      <c r="BN160" s="65"/>
      <c r="BO160" s="65"/>
      <c r="BP160" s="65"/>
    </row>
    <row r="161" spans="2:68" x14ac:dyDescent="0.2">
      <c r="B161" s="223" t="s">
        <v>180</v>
      </c>
      <c r="C161" s="223"/>
      <c r="D161" s="223"/>
      <c r="E161" s="223"/>
      <c r="F161" s="223"/>
      <c r="G161" s="223"/>
      <c r="H161" s="223"/>
      <c r="I161" s="223"/>
      <c r="J161" s="223"/>
      <c r="BJ161" s="65"/>
      <c r="BK161" s="65"/>
      <c r="BL161" s="65"/>
      <c r="BM161" s="65"/>
      <c r="BN161" s="65"/>
      <c r="BO161" s="65"/>
      <c r="BP161" s="65"/>
    </row>
    <row r="162" spans="2:68" x14ac:dyDescent="0.2">
      <c r="B162" s="36" t="s">
        <v>843</v>
      </c>
      <c r="C162" s="36">
        <v>2016</v>
      </c>
      <c r="D162" s="36">
        <v>2017</v>
      </c>
      <c r="E162" s="36">
        <v>2018</v>
      </c>
      <c r="F162" s="36">
        <v>2019</v>
      </c>
      <c r="G162" s="36">
        <v>2020</v>
      </c>
      <c r="H162" s="36">
        <v>2021</v>
      </c>
      <c r="I162" s="36">
        <v>2022</v>
      </c>
      <c r="J162" s="36" t="s">
        <v>307</v>
      </c>
      <c r="BJ162" s="65"/>
      <c r="BK162" s="65"/>
      <c r="BL162" s="65"/>
      <c r="BM162" s="65"/>
      <c r="BN162" s="65"/>
      <c r="BO162" s="65"/>
      <c r="BP162" s="65"/>
    </row>
    <row r="163" spans="2:68" x14ac:dyDescent="0.2">
      <c r="B163" s="43" t="s">
        <v>701</v>
      </c>
      <c r="C163" s="62">
        <v>0</v>
      </c>
      <c r="D163" s="62">
        <v>3.4482758620689655E-2</v>
      </c>
      <c r="E163" s="62">
        <v>1.7857142857142856E-2</v>
      </c>
      <c r="F163" s="62">
        <v>6.25E-2</v>
      </c>
      <c r="G163" s="62">
        <v>7.8431372549019607E-2</v>
      </c>
      <c r="H163" s="62">
        <v>0.12903225806451613</v>
      </c>
      <c r="I163" s="62">
        <v>0.14285714285714285</v>
      </c>
      <c r="J163" s="134">
        <v>6.6451524992644437E-2</v>
      </c>
      <c r="BJ163" s="65"/>
      <c r="BK163" s="65"/>
      <c r="BL163" s="65"/>
      <c r="BM163" s="65"/>
      <c r="BN163" s="65"/>
      <c r="BO163" s="65"/>
      <c r="BP163" s="65"/>
    </row>
    <row r="164" spans="2:68" x14ac:dyDescent="0.2">
      <c r="B164" s="43" t="s">
        <v>707</v>
      </c>
      <c r="C164" s="62">
        <v>0</v>
      </c>
      <c r="D164" s="62">
        <v>1.7241379310344827E-2</v>
      </c>
      <c r="E164" s="62">
        <v>1.7857142857142856E-2</v>
      </c>
      <c r="F164" s="62">
        <v>4.1666666666666664E-2</v>
      </c>
      <c r="G164" s="62">
        <v>5.8823529411764705E-2</v>
      </c>
      <c r="H164" s="62">
        <v>0.12903225806451613</v>
      </c>
      <c r="I164" s="62">
        <v>0.11904761904761904</v>
      </c>
      <c r="J164" s="134">
        <v>5.4809799336864883E-2</v>
      </c>
      <c r="BJ164" s="65"/>
      <c r="BK164" s="65"/>
      <c r="BL164" s="65"/>
      <c r="BM164" s="65"/>
      <c r="BN164" s="65"/>
      <c r="BO164" s="65"/>
      <c r="BP164" s="65"/>
    </row>
    <row r="165" spans="2:68" x14ac:dyDescent="0.2">
      <c r="B165" s="43" t="s">
        <v>708</v>
      </c>
      <c r="C165" s="62">
        <v>0</v>
      </c>
      <c r="D165" s="62">
        <v>3.4482758620689655E-2</v>
      </c>
      <c r="E165" s="62">
        <v>1.7857142857142856E-2</v>
      </c>
      <c r="F165" s="62">
        <v>4.1666666666666664E-2</v>
      </c>
      <c r="G165" s="62">
        <v>5.8823529411764705E-2</v>
      </c>
      <c r="H165" s="62">
        <v>0.12903225806451613</v>
      </c>
      <c r="I165" s="62">
        <v>0.11904761904761904</v>
      </c>
      <c r="J165" s="134">
        <v>5.7272853524057012E-2</v>
      </c>
      <c r="BJ165" s="65"/>
      <c r="BK165" s="65"/>
      <c r="BL165" s="65"/>
      <c r="BM165" s="65"/>
      <c r="BN165" s="65"/>
      <c r="BO165" s="65"/>
      <c r="BP165" s="65"/>
    </row>
    <row r="166" spans="2:68" x14ac:dyDescent="0.2">
      <c r="B166" s="43" t="s">
        <v>702</v>
      </c>
      <c r="C166" s="62">
        <v>0</v>
      </c>
      <c r="D166" s="62">
        <v>3.4482758620689655E-2</v>
      </c>
      <c r="E166" s="62">
        <v>1.7857142857142856E-2</v>
      </c>
      <c r="F166" s="62">
        <v>4.1666666666666664E-2</v>
      </c>
      <c r="G166" s="62">
        <v>7.8431372549019607E-2</v>
      </c>
      <c r="H166" s="62">
        <v>0.12903225806451613</v>
      </c>
      <c r="I166" s="62">
        <v>0.11904761904761904</v>
      </c>
      <c r="J166" s="134">
        <v>6.0073973972236287E-2</v>
      </c>
      <c r="BJ166" s="65"/>
      <c r="BK166" s="65"/>
      <c r="BL166" s="65"/>
      <c r="BM166" s="65"/>
      <c r="BN166" s="65"/>
      <c r="BO166" s="65"/>
      <c r="BP166" s="65"/>
    </row>
    <row r="167" spans="2:68" x14ac:dyDescent="0.2">
      <c r="B167" s="43" t="s">
        <v>709</v>
      </c>
      <c r="C167" s="62">
        <v>0</v>
      </c>
      <c r="D167" s="62">
        <v>3.4482758620689655E-2</v>
      </c>
      <c r="E167" s="62">
        <v>1.7857142857142856E-2</v>
      </c>
      <c r="F167" s="62">
        <v>4.1666666666666664E-2</v>
      </c>
      <c r="G167" s="62">
        <v>5.8823529411764705E-2</v>
      </c>
      <c r="H167" s="62">
        <v>0.12903225806451613</v>
      </c>
      <c r="I167" s="62">
        <v>0.11904761904761904</v>
      </c>
      <c r="J167" s="134">
        <v>5.7272853524057012E-2</v>
      </c>
      <c r="BJ167" s="65"/>
      <c r="BK167" s="65"/>
      <c r="BL167" s="65"/>
      <c r="BM167" s="65"/>
      <c r="BN167" s="65"/>
      <c r="BO167" s="65"/>
      <c r="BP167" s="65"/>
    </row>
    <row r="168" spans="2:68" x14ac:dyDescent="0.2">
      <c r="B168" s="43" t="s">
        <v>710</v>
      </c>
      <c r="C168" s="62">
        <v>0</v>
      </c>
      <c r="D168" s="62">
        <v>3.4482758620689655E-2</v>
      </c>
      <c r="E168" s="62">
        <v>3.5714285714285712E-2</v>
      </c>
      <c r="F168" s="62">
        <v>4.1666666666666664E-2</v>
      </c>
      <c r="G168" s="62">
        <v>5.8823529411764705E-2</v>
      </c>
      <c r="H168" s="62">
        <v>0.12903225806451613</v>
      </c>
      <c r="I168" s="62">
        <v>9.5238095238095233E-2</v>
      </c>
      <c r="J168" s="134">
        <v>5.6422513388002582E-2</v>
      </c>
      <c r="BJ168" s="65"/>
      <c r="BK168" s="65"/>
      <c r="BL168" s="65"/>
      <c r="BM168" s="65"/>
      <c r="BN168" s="65"/>
      <c r="BO168" s="65"/>
      <c r="BP168" s="65"/>
    </row>
    <row r="169" spans="2:68" x14ac:dyDescent="0.2">
      <c r="B169" s="43" t="s">
        <v>383</v>
      </c>
      <c r="C169" s="62">
        <v>2.9411764705882353E-2</v>
      </c>
      <c r="D169" s="62">
        <v>1.7241379310344827E-2</v>
      </c>
      <c r="E169" s="62">
        <v>1.7857142857142856E-2</v>
      </c>
      <c r="F169" s="62">
        <v>4.1666666666666664E-2</v>
      </c>
      <c r="G169" s="62">
        <v>5.8823529411764705E-2</v>
      </c>
      <c r="H169" s="62">
        <v>9.6774193548387094E-2</v>
      </c>
      <c r="I169" s="62">
        <v>9.5238095238095233E-2</v>
      </c>
      <c r="J169" s="134">
        <v>5.1001824534040528E-2</v>
      </c>
      <c r="BJ169" s="65"/>
      <c r="BK169" s="65"/>
      <c r="BL169" s="65"/>
      <c r="BM169" s="65"/>
      <c r="BN169" s="65"/>
      <c r="BO169" s="65"/>
      <c r="BP169" s="65"/>
    </row>
    <row r="170" spans="2:68" x14ac:dyDescent="0.2">
      <c r="B170" s="43" t="s">
        <v>706</v>
      </c>
      <c r="C170" s="62" t="s">
        <v>45</v>
      </c>
      <c r="D170" s="62"/>
      <c r="E170" s="62"/>
      <c r="F170" s="62" t="s">
        <v>45</v>
      </c>
      <c r="G170" s="62" t="s">
        <v>45</v>
      </c>
      <c r="H170" s="62" t="s">
        <v>45</v>
      </c>
      <c r="I170" s="62">
        <v>9.5238095238095233E-2</v>
      </c>
      <c r="J170" s="134"/>
      <c r="BJ170" s="65"/>
      <c r="BK170" s="65"/>
      <c r="BL170" s="65"/>
      <c r="BM170" s="65"/>
      <c r="BN170" s="65"/>
      <c r="BO170" s="65"/>
      <c r="BP170" s="65"/>
    </row>
    <row r="171" spans="2:68" x14ac:dyDescent="0.2">
      <c r="B171" s="43" t="s">
        <v>406</v>
      </c>
      <c r="C171" s="62" t="s">
        <v>45</v>
      </c>
      <c r="D171" s="62"/>
      <c r="E171" s="62"/>
      <c r="F171" s="62" t="s">
        <v>45</v>
      </c>
      <c r="G171" s="62" t="s">
        <v>45</v>
      </c>
      <c r="H171" s="62" t="s">
        <v>45</v>
      </c>
      <c r="I171" s="62">
        <v>9.5238095238095233E-2</v>
      </c>
      <c r="J171" s="134"/>
      <c r="BJ171" s="65"/>
      <c r="BK171" s="65"/>
      <c r="BL171" s="65"/>
      <c r="BM171" s="65"/>
      <c r="BN171" s="65"/>
      <c r="BO171" s="65"/>
      <c r="BP171" s="65"/>
    </row>
    <row r="172" spans="2:68" x14ac:dyDescent="0.2">
      <c r="B172" s="43" t="s">
        <v>696</v>
      </c>
      <c r="C172" s="62">
        <v>1.4705882352941176E-2</v>
      </c>
      <c r="D172" s="62">
        <v>8.6206896551724144E-2</v>
      </c>
      <c r="E172" s="62">
        <v>5.3571428571428568E-2</v>
      </c>
      <c r="F172" s="62">
        <v>8.3333333333333329E-2</v>
      </c>
      <c r="G172" s="62">
        <v>5.8823529411764705E-2</v>
      </c>
      <c r="H172" s="62">
        <v>0.12903225806451613</v>
      </c>
      <c r="I172" s="62">
        <v>7.1428571428571425E-2</v>
      </c>
      <c r="J172" s="134">
        <v>7.1014557102039938E-2</v>
      </c>
      <c r="BJ172" s="65"/>
      <c r="BK172" s="65"/>
      <c r="BL172" s="65"/>
      <c r="BM172" s="65"/>
      <c r="BN172" s="65"/>
      <c r="BO172" s="65"/>
      <c r="BP172" s="65"/>
    </row>
    <row r="173" spans="2:68" x14ac:dyDescent="0.2">
      <c r="B173" s="43" t="s">
        <v>699</v>
      </c>
      <c r="C173" s="62" t="s">
        <v>45</v>
      </c>
      <c r="D173" s="62"/>
      <c r="E173" s="62"/>
      <c r="F173" s="62" t="s">
        <v>45</v>
      </c>
      <c r="G173" s="62" t="s">
        <v>45</v>
      </c>
      <c r="H173" s="62" t="s">
        <v>45</v>
      </c>
      <c r="I173" s="62">
        <v>7.1428571428571425E-2</v>
      </c>
      <c r="J173" s="134"/>
      <c r="BJ173" s="65"/>
      <c r="BK173" s="65"/>
      <c r="BL173" s="65"/>
      <c r="BM173" s="65"/>
      <c r="BN173" s="65"/>
      <c r="BO173" s="65"/>
      <c r="BP173" s="65"/>
    </row>
    <row r="174" spans="2:68" x14ac:dyDescent="0.2">
      <c r="B174" s="43" t="s">
        <v>698</v>
      </c>
      <c r="C174" s="62">
        <v>5.8823529411764705E-2</v>
      </c>
      <c r="D174" s="62">
        <v>8.6206896551724144E-2</v>
      </c>
      <c r="E174" s="62">
        <v>3.5714285714285712E-2</v>
      </c>
      <c r="F174" s="62">
        <v>0.10416666666666667</v>
      </c>
      <c r="G174" s="62">
        <v>3.9215686274509803E-2</v>
      </c>
      <c r="H174" s="62">
        <v>0.12903225806451613</v>
      </c>
      <c r="I174" s="62">
        <v>7.1428571428571425E-2</v>
      </c>
      <c r="J174" s="134">
        <v>7.4941127730291227E-2</v>
      </c>
      <c r="BJ174" s="65"/>
      <c r="BK174" s="65"/>
      <c r="BL174" s="65"/>
      <c r="BM174" s="65"/>
      <c r="BN174" s="65"/>
      <c r="BO174" s="65"/>
      <c r="BP174" s="65"/>
    </row>
    <row r="175" spans="2:68" x14ac:dyDescent="0.2">
      <c r="B175" s="43" t="s">
        <v>398</v>
      </c>
      <c r="C175" s="62">
        <v>1.4705882352941176E-2</v>
      </c>
      <c r="D175" s="62">
        <v>5.1724137931034482E-2</v>
      </c>
      <c r="E175" s="62">
        <v>3.5714285714285712E-2</v>
      </c>
      <c r="F175" s="62">
        <v>6.25E-2</v>
      </c>
      <c r="G175" s="62">
        <v>5.8823529411764705E-2</v>
      </c>
      <c r="H175" s="62">
        <v>9.6774193548387094E-2</v>
      </c>
      <c r="I175" s="62">
        <v>4.7619047619047616E-2</v>
      </c>
      <c r="J175" s="134">
        <v>5.2551582368208678E-2</v>
      </c>
      <c r="BJ175" s="65"/>
      <c r="BK175" s="65"/>
      <c r="BL175" s="65"/>
      <c r="BM175" s="65"/>
      <c r="BN175" s="65"/>
      <c r="BO175" s="65"/>
      <c r="BP175" s="65"/>
    </row>
    <row r="176" spans="2:68" x14ac:dyDescent="0.2">
      <c r="B176" s="43" t="s">
        <v>697</v>
      </c>
      <c r="C176" s="62" t="s">
        <v>45</v>
      </c>
      <c r="D176" s="62"/>
      <c r="E176" s="62"/>
      <c r="F176" s="62" t="s">
        <v>45</v>
      </c>
      <c r="G176" s="62" t="s">
        <v>45</v>
      </c>
      <c r="H176" s="62" t="s">
        <v>45</v>
      </c>
      <c r="I176" s="62">
        <v>4.7619047619047616E-2</v>
      </c>
      <c r="J176" s="134"/>
      <c r="BJ176" s="65"/>
      <c r="BK176" s="65"/>
      <c r="BL176" s="65"/>
      <c r="BM176" s="65"/>
      <c r="BN176" s="65"/>
      <c r="BO176" s="65"/>
      <c r="BP176" s="65"/>
    </row>
    <row r="177" spans="2:68" x14ac:dyDescent="0.2">
      <c r="B177" s="43" t="s">
        <v>704</v>
      </c>
      <c r="C177" s="62" t="s">
        <v>45</v>
      </c>
      <c r="D177" s="62"/>
      <c r="E177" s="62"/>
      <c r="F177" s="62" t="s">
        <v>45</v>
      </c>
      <c r="G177" s="62" t="s">
        <v>45</v>
      </c>
      <c r="H177" s="62" t="s">
        <v>45</v>
      </c>
      <c r="I177" s="62">
        <v>4.7619047619047616E-2</v>
      </c>
      <c r="J177" s="134"/>
      <c r="BJ177" s="65"/>
      <c r="BK177" s="65"/>
      <c r="BL177" s="65"/>
      <c r="BM177" s="65"/>
      <c r="BN177" s="65"/>
      <c r="BO177" s="65"/>
      <c r="BP177" s="65"/>
    </row>
    <row r="178" spans="2:68" x14ac:dyDescent="0.2">
      <c r="B178" s="43" t="s">
        <v>384</v>
      </c>
      <c r="C178" s="62" t="s">
        <v>45</v>
      </c>
      <c r="D178" s="62"/>
      <c r="E178" s="62"/>
      <c r="F178" s="62" t="s">
        <v>45</v>
      </c>
      <c r="G178" s="62" t="s">
        <v>45</v>
      </c>
      <c r="H178" s="62" t="s">
        <v>45</v>
      </c>
      <c r="I178" s="62">
        <v>4.7619047619047616E-2</v>
      </c>
      <c r="J178" s="134"/>
      <c r="BJ178" s="65"/>
      <c r="BK178" s="65"/>
      <c r="BL178" s="65"/>
      <c r="BM178" s="65"/>
      <c r="BN178" s="65"/>
      <c r="BO178" s="65"/>
      <c r="BP178" s="65"/>
    </row>
    <row r="179" spans="2:68" x14ac:dyDescent="0.2">
      <c r="B179" s="43" t="s">
        <v>703</v>
      </c>
      <c r="C179" s="62" t="s">
        <v>45</v>
      </c>
      <c r="D179" s="62"/>
      <c r="E179" s="62"/>
      <c r="F179" s="62" t="s">
        <v>45</v>
      </c>
      <c r="G179" s="62" t="s">
        <v>45</v>
      </c>
      <c r="H179" s="62" t="s">
        <v>45</v>
      </c>
      <c r="I179" s="62">
        <v>2.3809523809523808E-2</v>
      </c>
      <c r="J179" s="134"/>
      <c r="BJ179" s="65"/>
      <c r="BK179" s="65"/>
      <c r="BL179" s="65"/>
      <c r="BM179" s="65"/>
      <c r="BN179" s="65"/>
      <c r="BO179" s="65"/>
      <c r="BP179" s="65"/>
    </row>
    <row r="180" spans="2:68" x14ac:dyDescent="0.2">
      <c r="B180" s="43" t="s">
        <v>442</v>
      </c>
      <c r="C180" s="62" t="s">
        <v>45</v>
      </c>
      <c r="D180" s="62"/>
      <c r="E180" s="62"/>
      <c r="F180" s="62" t="s">
        <v>45</v>
      </c>
      <c r="G180" s="62" t="s">
        <v>45</v>
      </c>
      <c r="H180" s="62" t="s">
        <v>45</v>
      </c>
      <c r="I180" s="62">
        <v>2.3809523809523808E-2</v>
      </c>
      <c r="J180" s="134"/>
      <c r="BJ180" s="65"/>
      <c r="BK180" s="65"/>
      <c r="BL180" s="65"/>
      <c r="BM180" s="65"/>
      <c r="BN180" s="65"/>
      <c r="BO180" s="65"/>
      <c r="BP180" s="65"/>
    </row>
    <row r="181" spans="2:68" x14ac:dyDescent="0.2">
      <c r="B181" s="43" t="s">
        <v>705</v>
      </c>
      <c r="C181" s="62" t="s">
        <v>45</v>
      </c>
      <c r="D181" s="62"/>
      <c r="E181" s="62"/>
      <c r="F181" s="62" t="s">
        <v>45</v>
      </c>
      <c r="G181" s="62" t="s">
        <v>45</v>
      </c>
      <c r="H181" s="62" t="s">
        <v>45</v>
      </c>
      <c r="I181" s="62">
        <v>2.3809523809523808E-2</v>
      </c>
      <c r="J181" s="134"/>
      <c r="BJ181" s="65"/>
      <c r="BK181" s="65"/>
      <c r="BL181" s="65"/>
      <c r="BM181" s="65"/>
      <c r="BN181" s="65"/>
      <c r="BO181" s="65"/>
      <c r="BP181" s="65"/>
    </row>
    <row r="182" spans="2:68" x14ac:dyDescent="0.2">
      <c r="B182" s="43" t="s">
        <v>426</v>
      </c>
      <c r="C182" s="62" t="s">
        <v>45</v>
      </c>
      <c r="D182" s="62"/>
      <c r="E182" s="62"/>
      <c r="F182" s="62" t="s">
        <v>45</v>
      </c>
      <c r="G182" s="62" t="s">
        <v>45</v>
      </c>
      <c r="H182" s="62" t="s">
        <v>45</v>
      </c>
      <c r="I182" s="62">
        <v>2.3809523809523808E-2</v>
      </c>
      <c r="J182" s="134"/>
      <c r="BJ182" s="65"/>
      <c r="BK182" s="65"/>
      <c r="BL182" s="65"/>
      <c r="BM182" s="65"/>
      <c r="BN182" s="65"/>
      <c r="BO182" s="65"/>
      <c r="BP182" s="65"/>
    </row>
    <row r="183" spans="2:68" x14ac:dyDescent="0.2">
      <c r="B183" s="43" t="s">
        <v>700</v>
      </c>
      <c r="C183" s="62" t="s">
        <v>45</v>
      </c>
      <c r="D183" s="62"/>
      <c r="E183" s="62"/>
      <c r="F183" s="62" t="s">
        <v>45</v>
      </c>
      <c r="G183" s="62" t="s">
        <v>45</v>
      </c>
      <c r="H183" s="62" t="s">
        <v>45</v>
      </c>
      <c r="I183" s="62">
        <v>2.3809523809523808E-2</v>
      </c>
      <c r="J183" s="134"/>
    </row>
    <row r="184" spans="2:68" x14ac:dyDescent="0.2">
      <c r="B184" s="43" t="s">
        <v>429</v>
      </c>
      <c r="C184" s="62" t="s">
        <v>45</v>
      </c>
      <c r="D184" s="62"/>
      <c r="E184" s="62"/>
      <c r="F184" s="62" t="s">
        <v>45</v>
      </c>
      <c r="G184" s="62" t="s">
        <v>45</v>
      </c>
      <c r="H184" s="62" t="s">
        <v>45</v>
      </c>
      <c r="I184" s="62">
        <v>2.3809523809523808E-2</v>
      </c>
      <c r="J184" s="134"/>
    </row>
    <row r="185" spans="2:68" x14ac:dyDescent="0.2">
      <c r="B185" s="157"/>
      <c r="C185" s="157"/>
      <c r="D185" s="157"/>
      <c r="E185" s="157"/>
      <c r="F185" s="157"/>
      <c r="G185" s="157"/>
      <c r="H185" s="157"/>
      <c r="I185" s="157"/>
      <c r="J185" s="157"/>
      <c r="M185" s="25" t="s">
        <v>842</v>
      </c>
    </row>
    <row r="186" spans="2:68" x14ac:dyDescent="0.2">
      <c r="B186" s="43"/>
      <c r="C186" s="43"/>
      <c r="D186" s="43"/>
      <c r="E186" s="43"/>
      <c r="F186" s="43"/>
      <c r="G186" s="43"/>
      <c r="H186" s="43"/>
      <c r="I186" s="43"/>
      <c r="J186" s="43"/>
    </row>
    <row r="187" spans="2:68" x14ac:dyDescent="0.2">
      <c r="B187" s="223" t="s">
        <v>60</v>
      </c>
      <c r="C187" s="223"/>
      <c r="D187" s="223"/>
      <c r="E187" s="223"/>
      <c r="F187" s="223"/>
      <c r="G187" s="223"/>
      <c r="H187" s="223"/>
      <c r="I187" s="223"/>
      <c r="J187" s="223"/>
    </row>
    <row r="188" spans="2:68" x14ac:dyDescent="0.2">
      <c r="B188" s="36" t="s">
        <v>843</v>
      </c>
      <c r="C188" s="36">
        <v>2016</v>
      </c>
      <c r="D188" s="36">
        <v>2017</v>
      </c>
      <c r="E188" s="36">
        <v>2018</v>
      </c>
      <c r="F188" s="36">
        <v>2019</v>
      </c>
      <c r="G188" s="36">
        <v>2020</v>
      </c>
      <c r="H188" s="36">
        <v>2021</v>
      </c>
      <c r="I188" s="36">
        <v>2022</v>
      </c>
      <c r="J188" s="36" t="s">
        <v>307</v>
      </c>
    </row>
    <row r="189" spans="2:68" x14ac:dyDescent="0.2">
      <c r="B189" s="43" t="s">
        <v>701</v>
      </c>
      <c r="C189" s="62">
        <v>4.4117647058823532E-2</v>
      </c>
      <c r="D189" s="62">
        <v>0.10344827586206896</v>
      </c>
      <c r="E189" s="62">
        <v>5.3571428571428568E-2</v>
      </c>
      <c r="F189" s="62">
        <v>8.3333333333333329E-2</v>
      </c>
      <c r="G189" s="62">
        <v>5.8823529411764705E-2</v>
      </c>
      <c r="H189" s="62">
        <v>6.4516129032258063E-2</v>
      </c>
      <c r="I189" s="62">
        <v>0.11904761904761904</v>
      </c>
      <c r="J189" s="134">
        <v>7.5265423188185174E-2</v>
      </c>
    </row>
    <row r="190" spans="2:68" x14ac:dyDescent="0.2">
      <c r="B190" s="43" t="s">
        <v>704</v>
      </c>
      <c r="C190" s="62" t="s">
        <v>45</v>
      </c>
      <c r="D190" s="62"/>
      <c r="E190" s="62"/>
      <c r="F190" s="62" t="s">
        <v>45</v>
      </c>
      <c r="G190" s="62" t="s">
        <v>45</v>
      </c>
      <c r="H190" s="62" t="s">
        <v>45</v>
      </c>
      <c r="I190" s="62">
        <v>0.11904761904761904</v>
      </c>
      <c r="J190" s="134"/>
    </row>
    <row r="191" spans="2:68" x14ac:dyDescent="0.2">
      <c r="B191" s="43" t="s">
        <v>696</v>
      </c>
      <c r="C191" s="62">
        <v>4.4117647058823532E-2</v>
      </c>
      <c r="D191" s="62">
        <v>0.10344827586206896</v>
      </c>
      <c r="E191" s="62">
        <v>3.5714285714285712E-2</v>
      </c>
      <c r="F191" s="62">
        <v>6.25E-2</v>
      </c>
      <c r="G191" s="62">
        <v>5.8823529411764705E-2</v>
      </c>
      <c r="H191" s="62">
        <v>9.6774193548387094E-2</v>
      </c>
      <c r="I191" s="62">
        <v>9.5238095238095233E-2</v>
      </c>
      <c r="J191" s="134">
        <v>7.0945146690489319E-2</v>
      </c>
    </row>
    <row r="192" spans="2:68" x14ac:dyDescent="0.2">
      <c r="B192" s="43" t="s">
        <v>398</v>
      </c>
      <c r="C192" s="62">
        <v>2.9411764705882353E-2</v>
      </c>
      <c r="D192" s="62">
        <v>6.8965517241379309E-2</v>
      </c>
      <c r="E192" s="62">
        <v>3.5714285714285712E-2</v>
      </c>
      <c r="F192" s="62">
        <v>6.25E-2</v>
      </c>
      <c r="G192" s="62">
        <v>3.9215686274509803E-2</v>
      </c>
      <c r="H192" s="62">
        <v>6.4516129032258063E-2</v>
      </c>
      <c r="I192" s="62">
        <v>9.5238095238095233E-2</v>
      </c>
      <c r="J192" s="134">
        <v>5.650878260091579E-2</v>
      </c>
    </row>
    <row r="193" spans="2:10" x14ac:dyDescent="0.2">
      <c r="B193" s="43" t="s">
        <v>707</v>
      </c>
      <c r="C193" s="62">
        <v>1.4705882352941176E-2</v>
      </c>
      <c r="D193" s="62">
        <v>8.6206896551724144E-2</v>
      </c>
      <c r="E193" s="62">
        <v>5.3571428571428568E-2</v>
      </c>
      <c r="F193" s="62">
        <v>8.3333333333333329E-2</v>
      </c>
      <c r="G193" s="62">
        <v>5.8823529411764705E-2</v>
      </c>
      <c r="H193" s="62">
        <v>6.4516129032258063E-2</v>
      </c>
      <c r="I193" s="62">
        <v>9.5238095238095233E-2</v>
      </c>
      <c r="J193" s="134">
        <v>6.5199327784506461E-2</v>
      </c>
    </row>
    <row r="194" spans="2:10" x14ac:dyDescent="0.2">
      <c r="B194" s="43" t="s">
        <v>708</v>
      </c>
      <c r="C194" s="62">
        <v>2.9411764705882353E-2</v>
      </c>
      <c r="D194" s="62">
        <v>8.6206896551724144E-2</v>
      </c>
      <c r="E194" s="62">
        <v>5.3571428571428568E-2</v>
      </c>
      <c r="F194" s="62">
        <v>8.3333333333333329E-2</v>
      </c>
      <c r="G194" s="62">
        <v>5.8823529411764705E-2</v>
      </c>
      <c r="H194" s="62">
        <v>6.4516129032258063E-2</v>
      </c>
      <c r="I194" s="62">
        <v>9.5238095238095233E-2</v>
      </c>
      <c r="J194" s="134">
        <v>6.7300168120640921E-2</v>
      </c>
    </row>
    <row r="195" spans="2:10" x14ac:dyDescent="0.2">
      <c r="B195" s="43" t="s">
        <v>702</v>
      </c>
      <c r="C195" s="62">
        <v>1.4705882352941176E-2</v>
      </c>
      <c r="D195" s="62">
        <v>8.6206896551724144E-2</v>
      </c>
      <c r="E195" s="62">
        <v>5.3571428571428568E-2</v>
      </c>
      <c r="F195" s="62">
        <v>6.25E-2</v>
      </c>
      <c r="G195" s="62">
        <v>7.8431372549019607E-2</v>
      </c>
      <c r="H195" s="62">
        <v>6.4516129032258063E-2</v>
      </c>
      <c r="I195" s="62">
        <v>9.5238095238095233E-2</v>
      </c>
      <c r="J195" s="134">
        <v>6.5024257756495257E-2</v>
      </c>
    </row>
    <row r="196" spans="2:10" x14ac:dyDescent="0.2">
      <c r="B196" s="43" t="s">
        <v>709</v>
      </c>
      <c r="C196" s="62">
        <v>1.4705882352941176E-2</v>
      </c>
      <c r="D196" s="62">
        <v>8.6206896551724144E-2</v>
      </c>
      <c r="E196" s="62">
        <v>5.3571428571428568E-2</v>
      </c>
      <c r="F196" s="62">
        <v>8.3333333333333329E-2</v>
      </c>
      <c r="G196" s="62">
        <v>5.8823529411764705E-2</v>
      </c>
      <c r="H196" s="62">
        <v>6.4516129032258063E-2</v>
      </c>
      <c r="I196" s="62">
        <v>9.5238095238095233E-2</v>
      </c>
      <c r="J196" s="134">
        <v>6.5199327784506461E-2</v>
      </c>
    </row>
    <row r="197" spans="2:10" x14ac:dyDescent="0.2">
      <c r="B197" s="43" t="s">
        <v>710</v>
      </c>
      <c r="C197" s="62">
        <v>2.9411764705882353E-2</v>
      </c>
      <c r="D197" s="62">
        <v>8.6206896551724144E-2</v>
      </c>
      <c r="E197" s="62">
        <v>7.1428571428571425E-2</v>
      </c>
      <c r="F197" s="62">
        <v>8.3333333333333329E-2</v>
      </c>
      <c r="G197" s="62">
        <v>5.8823529411764705E-2</v>
      </c>
      <c r="H197" s="62">
        <v>6.4516129032258063E-2</v>
      </c>
      <c r="I197" s="62">
        <v>9.5238095238095233E-2</v>
      </c>
      <c r="J197" s="134">
        <v>6.9851188528804189E-2</v>
      </c>
    </row>
    <row r="198" spans="2:10" x14ac:dyDescent="0.2">
      <c r="B198" s="43" t="s">
        <v>383</v>
      </c>
      <c r="C198" s="62">
        <v>2.9411764705882353E-2</v>
      </c>
      <c r="D198" s="62">
        <v>5.1724137931034482E-2</v>
      </c>
      <c r="E198" s="62">
        <v>3.5714285714285712E-2</v>
      </c>
      <c r="F198" s="62">
        <v>6.25E-2</v>
      </c>
      <c r="G198" s="62">
        <v>3.9215686274509803E-2</v>
      </c>
      <c r="H198" s="62">
        <v>3.2258064516129031E-2</v>
      </c>
      <c r="I198" s="62">
        <v>9.5238095238095233E-2</v>
      </c>
      <c r="J198" s="134">
        <v>4.9437433482848084E-2</v>
      </c>
    </row>
    <row r="199" spans="2:10" x14ac:dyDescent="0.2">
      <c r="B199" s="43" t="s">
        <v>384</v>
      </c>
      <c r="C199" s="62" t="s">
        <v>45</v>
      </c>
      <c r="D199" s="62"/>
      <c r="E199" s="62"/>
      <c r="F199" s="62" t="s">
        <v>45</v>
      </c>
      <c r="G199" s="62" t="s">
        <v>45</v>
      </c>
      <c r="H199" s="62" t="s">
        <v>45</v>
      </c>
      <c r="I199" s="62">
        <v>9.5238095238095233E-2</v>
      </c>
      <c r="J199" s="134"/>
    </row>
    <row r="200" spans="2:10" x14ac:dyDescent="0.2">
      <c r="B200" s="43" t="s">
        <v>706</v>
      </c>
      <c r="C200" s="62" t="s">
        <v>45</v>
      </c>
      <c r="D200" s="62"/>
      <c r="E200" s="62"/>
      <c r="F200" s="62" t="s">
        <v>45</v>
      </c>
      <c r="G200" s="62" t="s">
        <v>45</v>
      </c>
      <c r="H200" s="62" t="s">
        <v>45</v>
      </c>
      <c r="I200" s="62">
        <v>9.5238095238095233E-2</v>
      </c>
      <c r="J200" s="134"/>
    </row>
    <row r="201" spans="2:10" x14ac:dyDescent="0.2">
      <c r="B201" s="43" t="s">
        <v>705</v>
      </c>
      <c r="C201" s="62" t="s">
        <v>45</v>
      </c>
      <c r="D201" s="62"/>
      <c r="E201" s="62"/>
      <c r="F201" s="62" t="s">
        <v>45</v>
      </c>
      <c r="G201" s="62" t="s">
        <v>45</v>
      </c>
      <c r="H201" s="62" t="s">
        <v>45</v>
      </c>
      <c r="I201" s="62">
        <v>7.1428571428571425E-2</v>
      </c>
      <c r="J201" s="134"/>
    </row>
    <row r="202" spans="2:10" x14ac:dyDescent="0.2">
      <c r="B202" s="43" t="s">
        <v>406</v>
      </c>
      <c r="C202" s="62" t="s">
        <v>45</v>
      </c>
      <c r="D202" s="62"/>
      <c r="E202" s="62"/>
      <c r="F202" s="62" t="s">
        <v>45</v>
      </c>
      <c r="G202" s="62" t="s">
        <v>45</v>
      </c>
      <c r="H202" s="62" t="s">
        <v>45</v>
      </c>
      <c r="I202" s="62">
        <v>7.1428571428571425E-2</v>
      </c>
      <c r="J202" s="134"/>
    </row>
    <row r="203" spans="2:10" x14ac:dyDescent="0.2">
      <c r="B203" s="43" t="s">
        <v>698</v>
      </c>
      <c r="C203" s="62">
        <v>2.9411764705882353E-2</v>
      </c>
      <c r="D203" s="62">
        <v>0.10344827586206896</v>
      </c>
      <c r="E203" s="62">
        <v>5.3571428571428568E-2</v>
      </c>
      <c r="F203" s="62">
        <v>6.25E-2</v>
      </c>
      <c r="G203" s="62">
        <v>7.8431372549019607E-2</v>
      </c>
      <c r="H203" s="62">
        <v>9.6774193548387094E-2</v>
      </c>
      <c r="I203" s="62">
        <v>7.1428571428571425E-2</v>
      </c>
      <c r="J203" s="134">
        <v>7.0795086666479712E-2</v>
      </c>
    </row>
    <row r="204" spans="2:10" x14ac:dyDescent="0.2">
      <c r="B204" s="43" t="s">
        <v>700</v>
      </c>
      <c r="C204" s="62" t="s">
        <v>45</v>
      </c>
      <c r="D204" s="62"/>
      <c r="E204" s="62"/>
      <c r="F204" s="62" t="s">
        <v>45</v>
      </c>
      <c r="G204" s="62" t="s">
        <v>45</v>
      </c>
      <c r="H204" s="62" t="s">
        <v>45</v>
      </c>
      <c r="I204" s="62">
        <v>7.1428571428571425E-2</v>
      </c>
      <c r="J204" s="134"/>
    </row>
    <row r="205" spans="2:10" x14ac:dyDescent="0.2">
      <c r="B205" s="43" t="s">
        <v>429</v>
      </c>
      <c r="C205" s="62" t="s">
        <v>45</v>
      </c>
      <c r="D205" s="62"/>
      <c r="E205" s="62"/>
      <c r="F205" s="62" t="s">
        <v>45</v>
      </c>
      <c r="G205" s="62" t="s">
        <v>45</v>
      </c>
      <c r="H205" s="62" t="s">
        <v>45</v>
      </c>
      <c r="I205" s="62">
        <v>7.1428571428571425E-2</v>
      </c>
      <c r="J205" s="134"/>
    </row>
    <row r="206" spans="2:10" x14ac:dyDescent="0.2">
      <c r="B206" s="43" t="s">
        <v>703</v>
      </c>
      <c r="C206" s="62" t="s">
        <v>45</v>
      </c>
      <c r="D206" s="62"/>
      <c r="E206" s="62"/>
      <c r="F206" s="62" t="s">
        <v>45</v>
      </c>
      <c r="G206" s="62" t="s">
        <v>45</v>
      </c>
      <c r="H206" s="62" t="s">
        <v>45</v>
      </c>
      <c r="I206" s="62">
        <v>4.7619047619047616E-2</v>
      </c>
      <c r="J206" s="134"/>
    </row>
    <row r="207" spans="2:10" x14ac:dyDescent="0.2">
      <c r="B207" s="43" t="s">
        <v>697</v>
      </c>
      <c r="C207" s="62" t="s">
        <v>45</v>
      </c>
      <c r="D207" s="62"/>
      <c r="E207" s="62"/>
      <c r="F207" s="62" t="s">
        <v>45</v>
      </c>
      <c r="G207" s="62" t="s">
        <v>45</v>
      </c>
      <c r="H207" s="62" t="s">
        <v>45</v>
      </c>
      <c r="I207" s="62">
        <v>4.7619047619047616E-2</v>
      </c>
      <c r="J207" s="134"/>
    </row>
    <row r="208" spans="2:10" x14ac:dyDescent="0.2">
      <c r="B208" s="43" t="s">
        <v>442</v>
      </c>
      <c r="C208" s="62" t="s">
        <v>45</v>
      </c>
      <c r="D208" s="62"/>
      <c r="E208" s="62"/>
      <c r="F208" s="62" t="s">
        <v>45</v>
      </c>
      <c r="G208" s="62" t="s">
        <v>45</v>
      </c>
      <c r="H208" s="62" t="s">
        <v>45</v>
      </c>
      <c r="I208" s="62">
        <v>4.7619047619047616E-2</v>
      </c>
      <c r="J208" s="134"/>
    </row>
    <row r="209" spans="2:13" x14ac:dyDescent="0.2">
      <c r="B209" s="43" t="s">
        <v>699</v>
      </c>
      <c r="C209" s="62" t="s">
        <v>45</v>
      </c>
      <c r="D209" s="62"/>
      <c r="E209" s="62"/>
      <c r="F209" s="62" t="s">
        <v>45</v>
      </c>
      <c r="G209" s="62" t="s">
        <v>45</v>
      </c>
      <c r="H209" s="62" t="s">
        <v>45</v>
      </c>
      <c r="I209" s="62">
        <v>4.7619047619047616E-2</v>
      </c>
      <c r="J209" s="134"/>
    </row>
    <row r="210" spans="2:13" x14ac:dyDescent="0.2">
      <c r="B210" s="43" t="s">
        <v>426</v>
      </c>
      <c r="C210" s="62" t="s">
        <v>45</v>
      </c>
      <c r="D210" s="62"/>
      <c r="E210" s="62"/>
      <c r="F210" s="62" t="s">
        <v>45</v>
      </c>
      <c r="G210" s="62" t="s">
        <v>45</v>
      </c>
      <c r="H210" s="62" t="s">
        <v>45</v>
      </c>
      <c r="I210" s="62">
        <v>4.7619047619047616E-2</v>
      </c>
      <c r="J210" s="134"/>
    </row>
    <row r="211" spans="2:13" x14ac:dyDescent="0.2">
      <c r="B211" s="132"/>
      <c r="C211" s="132"/>
      <c r="D211" s="132"/>
      <c r="E211" s="132"/>
      <c r="F211" s="132"/>
      <c r="G211" s="132"/>
      <c r="H211" s="132"/>
      <c r="I211" s="132"/>
      <c r="J211" s="132"/>
    </row>
    <row r="213" spans="2:13" x14ac:dyDescent="0.2">
      <c r="M213" s="25" t="s">
        <v>842</v>
      </c>
    </row>
  </sheetData>
  <mergeCells count="9">
    <mergeCell ref="B187:J187"/>
    <mergeCell ref="B5:J5"/>
    <mergeCell ref="B31:J31"/>
    <mergeCell ref="B57:J57"/>
    <mergeCell ref="AL25:AO25"/>
    <mergeCell ref="B83:J83"/>
    <mergeCell ref="B109:J109"/>
    <mergeCell ref="B135:J135"/>
    <mergeCell ref="B161:J161"/>
  </mergeCell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697F6-3580-4C69-8207-9B691975FD9D}">
  <sheetPr>
    <tabColor theme="9"/>
  </sheetPr>
  <dimension ref="A1:I53"/>
  <sheetViews>
    <sheetView showGridLines="0" zoomScale="70" zoomScaleNormal="70" workbookViewId="0">
      <selection activeCell="D1" sqref="D1"/>
    </sheetView>
  </sheetViews>
  <sheetFormatPr defaultColWidth="8.5703125" defaultRowHeight="12.75" x14ac:dyDescent="0.2"/>
  <cols>
    <col min="1" max="1" width="7.42578125" style="51" customWidth="1"/>
    <col min="2" max="2" width="8.5703125" style="42" customWidth="1"/>
    <col min="3" max="3" width="44.5703125" style="32" customWidth="1"/>
    <col min="4" max="6" width="15.5703125" style="43" customWidth="1"/>
    <col min="7" max="7" width="30.42578125" style="43" customWidth="1"/>
    <col min="8" max="8" width="15.5703125" style="43" customWidth="1"/>
    <col min="9" max="9" width="5.5703125" style="43" customWidth="1"/>
    <col min="10" max="10" width="42.42578125" style="32" bestFit="1" customWidth="1"/>
    <col min="11" max="15" width="15.5703125" style="32" customWidth="1"/>
    <col min="16" max="16" width="24" style="32" customWidth="1"/>
    <col min="17" max="16384" width="8.5703125" style="32"/>
  </cols>
  <sheetData>
    <row r="1" spans="1:9" s="29" customFormat="1" ht="20.25" x14ac:dyDescent="0.2">
      <c r="A1" s="45"/>
      <c r="B1" s="26"/>
      <c r="C1" s="29" t="s">
        <v>711</v>
      </c>
      <c r="D1" s="27" t="s">
        <v>712</v>
      </c>
      <c r="E1" s="28"/>
      <c r="F1" s="28"/>
      <c r="G1" s="28"/>
      <c r="H1" s="28"/>
      <c r="I1" s="28"/>
    </row>
    <row r="2" spans="1:9" ht="12.75" customHeight="1" x14ac:dyDescent="0.2">
      <c r="A2" s="46"/>
      <c r="B2" s="30"/>
      <c r="D2" s="32"/>
    </row>
    <row r="3" spans="1:9" s="30" customFormat="1" ht="12.75" customHeight="1" x14ac:dyDescent="0.2">
      <c r="A3" s="46"/>
      <c r="D3" s="31"/>
      <c r="E3" s="31"/>
      <c r="F3" s="31"/>
      <c r="G3" s="31"/>
      <c r="H3" s="31"/>
      <c r="I3" s="31"/>
    </row>
    <row r="4" spans="1:9" s="30" customFormat="1" ht="12.75" customHeight="1" x14ac:dyDescent="0.2">
      <c r="A4" s="46"/>
      <c r="I4" s="32"/>
    </row>
    <row r="5" spans="1:9" s="30" customFormat="1" ht="12.75" customHeight="1" x14ac:dyDescent="0.2">
      <c r="A5" s="46"/>
      <c r="C5" s="161"/>
      <c r="D5" s="161"/>
      <c r="E5" s="161"/>
      <c r="F5" s="161"/>
      <c r="G5" s="161"/>
      <c r="I5" s="32"/>
    </row>
    <row r="6" spans="1:9" s="30" customFormat="1" ht="25.5" x14ac:dyDescent="0.2">
      <c r="A6" s="46"/>
      <c r="C6" s="36"/>
      <c r="D6" s="36" t="s">
        <v>218</v>
      </c>
      <c r="E6" s="36" t="s">
        <v>219</v>
      </c>
      <c r="F6" s="36" t="s">
        <v>220</v>
      </c>
      <c r="G6" s="36" t="s">
        <v>713</v>
      </c>
      <c r="I6" s="32"/>
    </row>
    <row r="7" spans="1:9" s="30" customFormat="1" x14ac:dyDescent="0.2">
      <c r="A7" s="46"/>
      <c r="C7" s="32" t="s">
        <v>714</v>
      </c>
      <c r="D7" s="48">
        <v>0.49315068493150682</v>
      </c>
      <c r="E7" s="48">
        <v>0.38356164383561642</v>
      </c>
      <c r="F7" s="48">
        <v>6.8493150684931503E-2</v>
      </c>
      <c r="G7" s="48">
        <v>5.4794520547945202E-2</v>
      </c>
      <c r="I7" s="32"/>
    </row>
    <row r="8" spans="1:9" s="30" customFormat="1" x14ac:dyDescent="0.2">
      <c r="A8" s="46"/>
      <c r="C8" s="32" t="s">
        <v>715</v>
      </c>
      <c r="D8" s="48">
        <v>0.32876712328767121</v>
      </c>
      <c r="E8" s="48">
        <v>0.26027397260273971</v>
      </c>
      <c r="F8" s="48">
        <v>4.1095890410958902E-2</v>
      </c>
      <c r="G8" s="48">
        <v>0.36986301369863012</v>
      </c>
      <c r="I8" s="32"/>
    </row>
    <row r="9" spans="1:9" s="30" customFormat="1" x14ac:dyDescent="0.2">
      <c r="A9" s="46"/>
      <c r="C9" s="32" t="s">
        <v>716</v>
      </c>
      <c r="D9" s="48">
        <v>0.2638888888888889</v>
      </c>
      <c r="E9" s="48">
        <v>0.2361111111111111</v>
      </c>
      <c r="F9" s="48">
        <v>5.5555555555555552E-2</v>
      </c>
      <c r="G9" s="48">
        <v>0.44444444444444442</v>
      </c>
      <c r="I9" s="32"/>
    </row>
    <row r="10" spans="1:9" s="30" customFormat="1" x14ac:dyDescent="0.2">
      <c r="A10" s="46"/>
      <c r="C10" s="32" t="s">
        <v>717</v>
      </c>
      <c r="D10" s="48">
        <v>0.25352112676056338</v>
      </c>
      <c r="E10" s="48">
        <v>0.25352112676056338</v>
      </c>
      <c r="F10" s="48">
        <v>8.4507042253521125E-2</v>
      </c>
      <c r="G10" s="48">
        <v>0.40845070422535212</v>
      </c>
      <c r="I10" s="32"/>
    </row>
    <row r="11" spans="1:9" s="30" customFormat="1" x14ac:dyDescent="0.2">
      <c r="A11" s="46"/>
      <c r="C11" s="32" t="s">
        <v>718</v>
      </c>
      <c r="D11" s="48">
        <v>0.19178082191780821</v>
      </c>
      <c r="E11" s="48">
        <v>0.30136986301369861</v>
      </c>
      <c r="F11" s="48">
        <v>2.7397260273972601E-2</v>
      </c>
      <c r="G11" s="48">
        <v>0.47945205479452052</v>
      </c>
      <c r="I11" s="32"/>
    </row>
    <row r="12" spans="1:9" s="30" customFormat="1" x14ac:dyDescent="0.2">
      <c r="A12" s="46"/>
      <c r="C12" s="32" t="s">
        <v>719</v>
      </c>
      <c r="D12" s="48">
        <v>7.0422535211267609E-2</v>
      </c>
      <c r="E12" s="48">
        <v>0.3380281690140845</v>
      </c>
      <c r="F12" s="48">
        <v>9.8591549295774641E-2</v>
      </c>
      <c r="G12" s="48">
        <v>0.49295774647887325</v>
      </c>
      <c r="I12" s="32"/>
    </row>
    <row r="13" spans="1:9" s="30" customFormat="1" x14ac:dyDescent="0.2">
      <c r="A13" s="46"/>
      <c r="C13" s="32" t="s">
        <v>720</v>
      </c>
      <c r="D13" s="48">
        <v>7.0422535211267609E-2</v>
      </c>
      <c r="E13" s="48">
        <v>0.14084507042253522</v>
      </c>
      <c r="F13" s="48">
        <v>5.6338028169014086E-2</v>
      </c>
      <c r="G13" s="48">
        <v>0.73239436619718312</v>
      </c>
      <c r="I13" s="32"/>
    </row>
    <row r="14" spans="1:9" s="30" customFormat="1" x14ac:dyDescent="0.2">
      <c r="A14" s="46"/>
      <c r="C14" s="32" t="s">
        <v>721</v>
      </c>
      <c r="D14" s="48">
        <v>2.8985507246376812E-2</v>
      </c>
      <c r="E14" s="48">
        <v>0.24637681159420291</v>
      </c>
      <c r="F14" s="48">
        <v>0</v>
      </c>
      <c r="G14" s="48">
        <v>0.72463768115942029</v>
      </c>
      <c r="I14" s="32"/>
    </row>
    <row r="15" spans="1:9" s="30" customFormat="1" x14ac:dyDescent="0.2">
      <c r="A15" s="46"/>
      <c r="C15" s="32" t="s">
        <v>722</v>
      </c>
      <c r="D15" s="48">
        <v>0</v>
      </c>
      <c r="E15" s="48">
        <v>0.15492957746478872</v>
      </c>
      <c r="F15" s="48">
        <v>0</v>
      </c>
      <c r="G15" s="48">
        <v>0.84507042253521125</v>
      </c>
      <c r="I15" s="32"/>
    </row>
    <row r="16" spans="1:9" ht="14.25" x14ac:dyDescent="0.2">
      <c r="A16" s="133"/>
      <c r="C16" s="111"/>
      <c r="D16" s="112"/>
      <c r="E16" s="112"/>
      <c r="F16" s="112"/>
      <c r="G16" s="112"/>
      <c r="H16" s="30"/>
      <c r="I16" s="32"/>
    </row>
    <row r="17" spans="1:9" ht="14.25" x14ac:dyDescent="0.2">
      <c r="A17" s="133"/>
      <c r="I17" s="32"/>
    </row>
    <row r="18" spans="1:9" x14ac:dyDescent="0.2">
      <c r="C18" s="30" t="s">
        <v>50</v>
      </c>
      <c r="D18" s="31">
        <v>76</v>
      </c>
    </row>
    <row r="46" spans="3:4" x14ac:dyDescent="0.2">
      <c r="C46" s="30" t="s">
        <v>50</v>
      </c>
      <c r="D46" s="30">
        <v>76</v>
      </c>
    </row>
    <row r="47" spans="3:4" x14ac:dyDescent="0.2">
      <c r="D47" s="32"/>
    </row>
    <row r="48" spans="3:4" x14ac:dyDescent="0.2">
      <c r="D48" s="32"/>
    </row>
    <row r="49" spans="3:4" x14ac:dyDescent="0.2">
      <c r="D49" s="32"/>
    </row>
    <row r="50" spans="3:4" x14ac:dyDescent="0.2">
      <c r="D50" s="32"/>
    </row>
    <row r="51" spans="3:4" x14ac:dyDescent="0.2">
      <c r="D51" s="32"/>
    </row>
    <row r="52" spans="3:4" x14ac:dyDescent="0.2">
      <c r="C52" s="25" t="s">
        <v>842</v>
      </c>
      <c r="D52" s="32"/>
    </row>
    <row r="53" spans="3:4" x14ac:dyDescent="0.2">
      <c r="D53" s="32"/>
    </row>
  </sheetData>
  <conditionalFormatting sqref="D7:G15">
    <cfRule type="cellIs" dxfId="46" priority="1" operator="equal">
      <formula>0</formula>
    </cfRule>
  </conditionalFormatting>
  <hyperlinks>
    <hyperlink ref="C1" location="TableofContents!A1" display="TableofContents!A1" xr:uid="{D5319BCE-3C3B-4B1D-9FF8-753E25610CCB}"/>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ACAAA-FE1A-439B-A152-0E034EFA5117}">
  <sheetPr>
    <tabColor theme="9"/>
  </sheetPr>
  <dimension ref="A1:I50"/>
  <sheetViews>
    <sheetView showGridLines="0" zoomScale="70" zoomScaleNormal="70" workbookViewId="0">
      <selection activeCell="C1" sqref="C1"/>
    </sheetView>
  </sheetViews>
  <sheetFormatPr defaultColWidth="8.5703125" defaultRowHeight="12.75" x14ac:dyDescent="0.2"/>
  <cols>
    <col min="1" max="1" width="9.140625" style="51" customWidth="1"/>
    <col min="2" max="2" width="8.5703125" style="42" customWidth="1"/>
    <col min="3" max="3" width="40.42578125" style="32" customWidth="1"/>
    <col min="4" max="6" width="15.5703125" style="43" customWidth="1"/>
    <col min="7" max="7" width="28.85546875" style="43" customWidth="1"/>
    <col min="8" max="8" width="15.5703125" style="43" customWidth="1"/>
    <col min="9" max="9" width="5.5703125" style="43" customWidth="1"/>
    <col min="10" max="10" width="42.42578125" style="32" bestFit="1" customWidth="1"/>
    <col min="11" max="15" width="15.5703125" style="32" customWidth="1"/>
    <col min="16" max="16" width="24" style="32" customWidth="1"/>
    <col min="17" max="16384" width="8.5703125" style="32"/>
  </cols>
  <sheetData>
    <row r="1" spans="1:9" s="29" customFormat="1" ht="20.25" x14ac:dyDescent="0.2">
      <c r="A1" s="45"/>
      <c r="B1" s="26"/>
      <c r="C1" s="29" t="s">
        <v>723</v>
      </c>
      <c r="D1" s="27" t="s">
        <v>724</v>
      </c>
      <c r="E1" s="28"/>
      <c r="F1" s="28"/>
      <c r="G1" s="28"/>
      <c r="H1" s="28"/>
      <c r="I1" s="28"/>
    </row>
    <row r="2" spans="1:9" ht="12.6" customHeight="1" x14ac:dyDescent="0.2">
      <c r="A2" s="46"/>
      <c r="B2" s="30"/>
      <c r="D2" s="32"/>
    </row>
    <row r="3" spans="1:9" s="30" customFormat="1" ht="13.35" customHeight="1" x14ac:dyDescent="0.2">
      <c r="A3" s="46"/>
      <c r="D3" s="31"/>
      <c r="E3" s="31"/>
      <c r="F3" s="31"/>
      <c r="G3" s="31"/>
      <c r="H3" s="31"/>
      <c r="I3" s="31"/>
    </row>
    <row r="4" spans="1:9" s="30" customFormat="1" ht="13.35" customHeight="1" x14ac:dyDescent="0.2">
      <c r="A4" s="46"/>
      <c r="H4" s="31"/>
      <c r="I4" s="32"/>
    </row>
    <row r="5" spans="1:9" s="30" customFormat="1" ht="13.35" customHeight="1" x14ac:dyDescent="0.2">
      <c r="A5" s="46"/>
      <c r="C5" s="161"/>
      <c r="D5" s="161"/>
      <c r="E5" s="161"/>
      <c r="F5" s="161"/>
      <c r="G5" s="161"/>
      <c r="H5" s="31"/>
      <c r="I5" s="32"/>
    </row>
    <row r="6" spans="1:9" s="30" customFormat="1" ht="25.5" x14ac:dyDescent="0.2">
      <c r="A6" s="46"/>
      <c r="C6" s="36"/>
      <c r="D6" s="36" t="s">
        <v>218</v>
      </c>
      <c r="E6" s="36" t="s">
        <v>219</v>
      </c>
      <c r="F6" s="36" t="s">
        <v>220</v>
      </c>
      <c r="G6" s="36" t="s">
        <v>713</v>
      </c>
      <c r="H6" s="31"/>
      <c r="I6" s="32"/>
    </row>
    <row r="7" spans="1:9" s="30" customFormat="1" x14ac:dyDescent="0.2">
      <c r="A7" s="46"/>
      <c r="C7" s="32" t="s">
        <v>196</v>
      </c>
      <c r="D7" s="48">
        <v>0.58134500024242164</v>
      </c>
      <c r="E7" s="48">
        <v>0.2696127894326012</v>
      </c>
      <c r="F7" s="48">
        <v>7.6705031179793076E-2</v>
      </c>
      <c r="G7" s="48">
        <v>7.2337179145184047E-2</v>
      </c>
      <c r="H7" s="31"/>
      <c r="I7" s="32"/>
    </row>
    <row r="8" spans="1:9" s="30" customFormat="1" x14ac:dyDescent="0.2">
      <c r="A8" s="46"/>
      <c r="C8" s="32" t="s">
        <v>725</v>
      </c>
      <c r="D8" s="48">
        <v>0.44678835541240602</v>
      </c>
      <c r="E8" s="48">
        <v>0.36232962697723903</v>
      </c>
      <c r="F8" s="48">
        <v>0.13361748293654083</v>
      </c>
      <c r="G8" s="48">
        <v>5.7264534673814184E-2</v>
      </c>
      <c r="H8" s="31"/>
      <c r="I8" s="32"/>
    </row>
    <row r="9" spans="1:9" s="30" customFormat="1" x14ac:dyDescent="0.2">
      <c r="A9" s="46"/>
      <c r="C9" s="32" t="s">
        <v>198</v>
      </c>
      <c r="D9" s="48">
        <v>0.3495066175312867</v>
      </c>
      <c r="E9" s="48">
        <v>0.42774273356546633</v>
      </c>
      <c r="F9" s="48">
        <v>7.1167220717775195E-3</v>
      </c>
      <c r="G9" s="48">
        <v>0.21563392683146942</v>
      </c>
      <c r="H9" s="31"/>
      <c r="I9" s="32"/>
    </row>
    <row r="10" spans="1:9" s="30" customFormat="1" x14ac:dyDescent="0.2">
      <c r="A10" s="46"/>
      <c r="C10" s="32" t="s">
        <v>726</v>
      </c>
      <c r="D10" s="48">
        <v>0.33861078326177102</v>
      </c>
      <c r="E10" s="48">
        <v>0.30838755258084471</v>
      </c>
      <c r="F10" s="48">
        <v>5.7535943231765779E-2</v>
      </c>
      <c r="G10" s="48">
        <v>0.29546572092561851</v>
      </c>
      <c r="H10" s="31"/>
      <c r="I10" s="32"/>
    </row>
    <row r="11" spans="1:9" s="30" customFormat="1" x14ac:dyDescent="0.2">
      <c r="A11" s="46"/>
      <c r="C11" s="32" t="s">
        <v>727</v>
      </c>
      <c r="D11" s="48">
        <v>0.17632287965659438</v>
      </c>
      <c r="E11" s="48">
        <v>0.37484650275501419</v>
      </c>
      <c r="F11" s="48">
        <v>2.4933167696187176E-2</v>
      </c>
      <c r="G11" s="48">
        <v>0.4238974498922044</v>
      </c>
      <c r="H11" s="31"/>
      <c r="I11" s="32"/>
    </row>
    <row r="12" spans="1:9" s="30" customFormat="1" x14ac:dyDescent="0.2">
      <c r="A12" s="46"/>
      <c r="C12" s="32" t="s">
        <v>207</v>
      </c>
      <c r="D12" s="48">
        <v>0.15232325444233025</v>
      </c>
      <c r="E12" s="48">
        <v>0.29076029780288642</v>
      </c>
      <c r="F12" s="48">
        <v>0.12469828736805155</v>
      </c>
      <c r="G12" s="48">
        <v>0.43221816038673172</v>
      </c>
      <c r="H12" s="31"/>
      <c r="I12" s="32"/>
    </row>
    <row r="13" spans="1:9" s="30" customFormat="1" ht="12" customHeight="1" x14ac:dyDescent="0.2">
      <c r="A13" s="46"/>
      <c r="C13" s="32" t="s">
        <v>202</v>
      </c>
      <c r="D13" s="48">
        <v>1.7162633119289748E-2</v>
      </c>
      <c r="E13" s="48">
        <v>0.27690742190233625</v>
      </c>
      <c r="F13" s="48">
        <v>0</v>
      </c>
      <c r="G13" s="48">
        <v>0.70592994497837402</v>
      </c>
      <c r="H13" s="31"/>
      <c r="I13" s="32"/>
    </row>
    <row r="14" spans="1:9" s="30" customFormat="1" x14ac:dyDescent="0.2">
      <c r="A14" s="46"/>
      <c r="C14" s="32" t="s">
        <v>57</v>
      </c>
      <c r="D14" s="48">
        <v>1.1504198017118401E-2</v>
      </c>
      <c r="E14" s="48">
        <v>0.11456887121763479</v>
      </c>
      <c r="F14" s="48">
        <v>6.0616810107710466E-2</v>
      </c>
      <c r="G14" s="48">
        <v>0.81331012065753638</v>
      </c>
      <c r="H14" s="31"/>
      <c r="I14" s="32"/>
    </row>
    <row r="15" spans="1:9" s="30" customFormat="1" x14ac:dyDescent="0.2">
      <c r="A15" s="46"/>
      <c r="C15" s="32" t="s">
        <v>199</v>
      </c>
      <c r="D15" s="48">
        <v>0</v>
      </c>
      <c r="E15" s="48">
        <v>0.10228488098765266</v>
      </c>
      <c r="F15" s="48">
        <v>0</v>
      </c>
      <c r="G15" s="48">
        <v>0.89771511901234735</v>
      </c>
      <c r="H15" s="31"/>
      <c r="I15" s="32"/>
    </row>
    <row r="16" spans="1:9" s="30" customFormat="1" x14ac:dyDescent="0.2">
      <c r="A16" s="46"/>
      <c r="C16" s="40"/>
      <c r="D16" s="41"/>
      <c r="E16" s="41"/>
      <c r="F16" s="41"/>
      <c r="G16" s="41"/>
      <c r="H16" s="31"/>
      <c r="I16" s="32"/>
    </row>
    <row r="17" spans="1:9" x14ac:dyDescent="0.2">
      <c r="B17" s="32"/>
      <c r="D17" s="32"/>
      <c r="E17" s="32"/>
      <c r="F17" s="32"/>
      <c r="G17" s="32"/>
      <c r="H17" s="31"/>
      <c r="I17" s="32"/>
    </row>
    <row r="18" spans="1:9" ht="14.25" x14ac:dyDescent="0.2">
      <c r="A18" s="133"/>
      <c r="C18" s="30" t="s">
        <v>50</v>
      </c>
      <c r="D18" s="31">
        <v>74</v>
      </c>
      <c r="I18" s="32"/>
    </row>
    <row r="19" spans="1:9" ht="14.25" x14ac:dyDescent="0.2">
      <c r="A19" s="133"/>
      <c r="I19" s="32"/>
    </row>
    <row r="50" spans="3:4" x14ac:dyDescent="0.2">
      <c r="C50" s="25" t="s">
        <v>842</v>
      </c>
      <c r="D50" s="32"/>
    </row>
  </sheetData>
  <conditionalFormatting sqref="D9:D15 E7:G15">
    <cfRule type="cellIs" dxfId="45" priority="3" operator="equal">
      <formula>0</formula>
    </cfRule>
  </conditionalFormatting>
  <conditionalFormatting sqref="D8:D9">
    <cfRule type="cellIs" dxfId="44" priority="2" operator="equal">
      <formula>0</formula>
    </cfRule>
  </conditionalFormatting>
  <conditionalFormatting sqref="D7">
    <cfRule type="cellIs" dxfId="43" priority="1" operator="equal">
      <formula>0</formula>
    </cfRule>
  </conditionalFormatting>
  <hyperlinks>
    <hyperlink ref="C1" location="TableofContents!A1" display="TableofContents!A1" xr:uid="{93B0C606-1B7F-43F9-9823-3DD9A32552B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B0FB0-A006-4455-B29B-2B70B9B9D427}">
  <sheetPr codeName="Sheet16">
    <tabColor theme="3"/>
  </sheetPr>
  <dimension ref="A1:S52"/>
  <sheetViews>
    <sheetView showGridLines="0" zoomScale="70" zoomScaleNormal="70" workbookViewId="0">
      <selection activeCell="J14" sqref="J14"/>
    </sheetView>
  </sheetViews>
  <sheetFormatPr defaultColWidth="8.5703125" defaultRowHeight="12.75" x14ac:dyDescent="0.2"/>
  <cols>
    <col min="1" max="2" width="8.85546875" style="42" customWidth="1"/>
    <col min="3" max="3" width="26.140625" style="32" bestFit="1" customWidth="1"/>
    <col min="4" max="4" width="17.85546875" style="43" customWidth="1"/>
    <col min="5" max="5" width="15.85546875" style="43" customWidth="1"/>
    <col min="6" max="6" width="20" style="43" customWidth="1"/>
    <col min="7" max="7" width="15.85546875" style="43" customWidth="1"/>
    <col min="8" max="8" width="8.5703125" style="51"/>
    <col min="9" max="9" width="21.85546875" style="32" bestFit="1" customWidth="1"/>
    <col min="10" max="13" width="15.85546875" style="32" customWidth="1"/>
    <col min="14" max="14" width="8.5703125" style="32"/>
    <col min="15" max="15" width="19.5703125" style="32" bestFit="1" customWidth="1"/>
    <col min="16" max="16" width="15.140625" style="32" bestFit="1" customWidth="1"/>
    <col min="17" max="17" width="17" style="32" bestFit="1" customWidth="1"/>
    <col min="18" max="18" width="18" style="32" bestFit="1" customWidth="1"/>
    <col min="19" max="19" width="10.85546875" style="32" customWidth="1"/>
    <col min="20" max="16384" width="8.5703125" style="32"/>
  </cols>
  <sheetData>
    <row r="1" spans="1:12" s="29" customFormat="1" ht="20.25" x14ac:dyDescent="0.2">
      <c r="A1" s="26"/>
      <c r="B1" s="26"/>
      <c r="C1" s="27" t="s">
        <v>51</v>
      </c>
      <c r="D1" s="27" t="s">
        <v>52</v>
      </c>
      <c r="E1" s="28"/>
      <c r="F1" s="28"/>
      <c r="G1" s="28"/>
      <c r="H1" s="45"/>
    </row>
    <row r="2" spans="1:12" s="30" customFormat="1" ht="12.75" customHeight="1" x14ac:dyDescent="0.2">
      <c r="A2" s="42"/>
      <c r="B2" s="42"/>
      <c r="G2" s="46"/>
    </row>
    <row r="3" spans="1:12" s="30" customFormat="1" ht="12.75" customHeight="1" x14ac:dyDescent="0.2">
      <c r="A3" s="42"/>
      <c r="B3" s="42"/>
      <c r="D3" s="31"/>
      <c r="E3" s="31"/>
      <c r="F3" s="31"/>
      <c r="G3" s="46"/>
    </row>
    <row r="4" spans="1:12" s="30" customFormat="1" ht="12.75" customHeight="1" x14ac:dyDescent="0.2">
      <c r="A4" s="42"/>
      <c r="B4" s="42"/>
      <c r="G4" s="46"/>
    </row>
    <row r="5" spans="1:12" s="30" customFormat="1" ht="12.75" customHeight="1" x14ac:dyDescent="0.2">
      <c r="A5" s="42"/>
      <c r="B5" s="42"/>
      <c r="C5" s="33"/>
      <c r="D5" s="33"/>
      <c r="E5" s="47" t="s">
        <v>53</v>
      </c>
      <c r="F5" s="33"/>
      <c r="G5" s="34"/>
    </row>
    <row r="6" spans="1:12" x14ac:dyDescent="0.2">
      <c r="C6" s="35"/>
      <c r="D6" s="36" t="s">
        <v>54</v>
      </c>
      <c r="E6" s="36" t="s">
        <v>55</v>
      </c>
      <c r="F6" s="36" t="s">
        <v>39</v>
      </c>
      <c r="G6" s="36" t="s">
        <v>56</v>
      </c>
      <c r="H6" s="30"/>
      <c r="I6" s="30"/>
      <c r="J6" s="30"/>
      <c r="K6" s="30"/>
      <c r="L6" s="30"/>
    </row>
    <row r="7" spans="1:12" x14ac:dyDescent="0.2">
      <c r="A7" s="44"/>
      <c r="B7" s="44"/>
      <c r="C7" s="32" t="s">
        <v>58</v>
      </c>
      <c r="D7" s="48">
        <v>0.38095238095238093</v>
      </c>
      <c r="E7" s="48">
        <v>0.38596491228070173</v>
      </c>
      <c r="F7" s="48">
        <v>0.80952380952380953</v>
      </c>
      <c r="G7" s="48">
        <v>0.47474747474747475</v>
      </c>
      <c r="H7" s="30"/>
      <c r="I7" s="30"/>
      <c r="J7" s="30"/>
      <c r="K7" s="30"/>
      <c r="L7" s="30"/>
    </row>
    <row r="8" spans="1:12" x14ac:dyDescent="0.2">
      <c r="C8" s="32" t="s">
        <v>59</v>
      </c>
      <c r="D8" s="48">
        <v>4.7619047619047616E-2</v>
      </c>
      <c r="E8" s="48">
        <v>0.24561403508771928</v>
      </c>
      <c r="F8" s="48">
        <v>0</v>
      </c>
      <c r="G8" s="48">
        <v>0.15151515151515152</v>
      </c>
      <c r="H8" s="30"/>
      <c r="I8" s="30"/>
      <c r="J8" s="30"/>
      <c r="K8" s="30"/>
      <c r="L8" s="30"/>
    </row>
    <row r="9" spans="1:12" x14ac:dyDescent="0.2">
      <c r="C9" s="32" t="s">
        <v>57</v>
      </c>
      <c r="D9" s="48">
        <v>4.7619047619047616E-2</v>
      </c>
      <c r="E9" s="48">
        <v>0.12280701754385964</v>
      </c>
      <c r="F9" s="48">
        <v>0</v>
      </c>
      <c r="G9" s="48">
        <v>8.0808080808080815E-2</v>
      </c>
      <c r="H9" s="30"/>
      <c r="I9" s="30"/>
      <c r="J9" s="30"/>
      <c r="K9" s="30"/>
      <c r="L9" s="30"/>
    </row>
    <row r="10" spans="1:12" x14ac:dyDescent="0.2">
      <c r="C10" s="32" t="s">
        <v>63</v>
      </c>
      <c r="D10" s="48">
        <v>0</v>
      </c>
      <c r="E10" s="48">
        <v>0.10526315789473684</v>
      </c>
      <c r="F10" s="48">
        <v>4.7619047619047616E-2</v>
      </c>
      <c r="G10" s="48">
        <v>7.0707070707070704E-2</v>
      </c>
      <c r="H10" s="30"/>
      <c r="I10" s="30"/>
      <c r="J10" s="30"/>
      <c r="K10" s="30"/>
      <c r="L10" s="30"/>
    </row>
    <row r="11" spans="1:12" x14ac:dyDescent="0.2">
      <c r="C11" s="32" t="s">
        <v>61</v>
      </c>
      <c r="D11" s="48">
        <v>0</v>
      </c>
      <c r="E11" s="48">
        <v>7.0175438596491224E-2</v>
      </c>
      <c r="F11" s="48">
        <v>0</v>
      </c>
      <c r="G11" s="48">
        <v>4.0404040404040407E-2</v>
      </c>
      <c r="H11" s="30"/>
      <c r="I11" s="30"/>
      <c r="J11" s="30"/>
      <c r="K11" s="30"/>
      <c r="L11" s="30"/>
    </row>
    <row r="12" spans="1:12" x14ac:dyDescent="0.2">
      <c r="C12" s="32" t="s">
        <v>43</v>
      </c>
      <c r="D12" s="48">
        <v>4.7619047619047616E-2</v>
      </c>
      <c r="E12" s="48">
        <v>1.7543859649122806E-2</v>
      </c>
      <c r="F12" s="48">
        <v>0</v>
      </c>
      <c r="G12" s="48">
        <v>2.0202020202020204E-2</v>
      </c>
      <c r="H12" s="30"/>
      <c r="I12" s="30"/>
      <c r="J12" s="30"/>
      <c r="K12" s="30"/>
      <c r="L12" s="30"/>
    </row>
    <row r="13" spans="1:12" x14ac:dyDescent="0.2">
      <c r="C13" s="32" t="s">
        <v>60</v>
      </c>
      <c r="D13" s="48">
        <v>4.7619047619047616E-2</v>
      </c>
      <c r="E13" s="48">
        <v>1.7543859649122806E-2</v>
      </c>
      <c r="F13" s="48">
        <v>0</v>
      </c>
      <c r="G13" s="48">
        <v>2.0202020202020204E-2</v>
      </c>
      <c r="H13" s="30"/>
      <c r="I13" s="30"/>
      <c r="J13" s="30"/>
      <c r="K13" s="30"/>
      <c r="L13" s="30"/>
    </row>
    <row r="14" spans="1:12" x14ac:dyDescent="0.2">
      <c r="C14" s="32" t="s">
        <v>66</v>
      </c>
      <c r="D14" s="48">
        <v>0</v>
      </c>
      <c r="E14" s="48">
        <v>1.7543859649122806E-2</v>
      </c>
      <c r="F14" s="48">
        <v>0</v>
      </c>
      <c r="G14" s="48">
        <v>1.0101010101010102E-2</v>
      </c>
      <c r="H14" s="30"/>
      <c r="I14" s="30"/>
      <c r="J14" s="30"/>
      <c r="K14" s="30"/>
      <c r="L14" s="30"/>
    </row>
    <row r="15" spans="1:12" x14ac:dyDescent="0.2">
      <c r="C15" s="32" t="s">
        <v>68</v>
      </c>
      <c r="D15" s="48">
        <v>0</v>
      </c>
      <c r="E15" s="48">
        <v>1.7543859649122806E-2</v>
      </c>
      <c r="F15" s="48">
        <v>0</v>
      </c>
      <c r="G15" s="48">
        <v>1.0101010101010102E-2</v>
      </c>
      <c r="H15" s="30"/>
      <c r="I15" s="30"/>
      <c r="J15" s="30"/>
      <c r="K15" s="30"/>
      <c r="L15" s="30"/>
    </row>
    <row r="16" spans="1:12" x14ac:dyDescent="0.2">
      <c r="C16" s="32" t="s">
        <v>41</v>
      </c>
      <c r="D16" s="48">
        <v>0.23809523809523808</v>
      </c>
      <c r="E16" s="48">
        <v>0</v>
      </c>
      <c r="F16" s="48">
        <v>0</v>
      </c>
      <c r="G16" s="48">
        <v>5.0505050505050504E-2</v>
      </c>
      <c r="H16" s="30"/>
      <c r="I16" s="30"/>
      <c r="J16" s="30"/>
      <c r="K16" s="30"/>
      <c r="L16" s="30"/>
    </row>
    <row r="17" spans="3:19" x14ac:dyDescent="0.2">
      <c r="C17" s="32" t="s">
        <v>42</v>
      </c>
      <c r="D17" s="48">
        <v>9.5238095238095233E-2</v>
      </c>
      <c r="E17" s="48">
        <v>0</v>
      </c>
      <c r="F17" s="48">
        <v>0</v>
      </c>
      <c r="G17" s="48">
        <v>2.0202020202020204E-2</v>
      </c>
      <c r="H17" s="30"/>
      <c r="I17" s="30"/>
      <c r="J17" s="30"/>
      <c r="K17" s="30"/>
      <c r="L17" s="30"/>
      <c r="M17" s="30"/>
    </row>
    <row r="18" spans="3:19" x14ac:dyDescent="0.2">
      <c r="C18" s="32" t="s">
        <v>65</v>
      </c>
      <c r="D18" s="48">
        <v>9.5238095238095233E-2</v>
      </c>
      <c r="E18" s="48">
        <v>0</v>
      </c>
      <c r="F18" s="48">
        <v>0</v>
      </c>
      <c r="G18" s="48">
        <v>2.0202020202020204E-2</v>
      </c>
      <c r="H18" s="30"/>
      <c r="I18" s="30"/>
      <c r="J18" s="30"/>
      <c r="K18" s="30"/>
      <c r="L18" s="30"/>
      <c r="M18" s="30"/>
    </row>
    <row r="19" spans="3:19" x14ac:dyDescent="0.2">
      <c r="C19" s="32" t="s">
        <v>62</v>
      </c>
      <c r="D19" s="48">
        <v>0</v>
      </c>
      <c r="E19" s="48">
        <v>0</v>
      </c>
      <c r="F19" s="48">
        <v>9.5238095238095233E-2</v>
      </c>
      <c r="G19" s="48">
        <v>2.0202020202020204E-2</v>
      </c>
      <c r="H19" s="30"/>
      <c r="I19" s="30"/>
      <c r="J19" s="30"/>
      <c r="K19" s="30"/>
      <c r="L19" s="30"/>
      <c r="M19" s="30"/>
      <c r="P19" s="49"/>
      <c r="Q19" s="49"/>
      <c r="R19" s="49"/>
      <c r="S19" s="49"/>
    </row>
    <row r="20" spans="3:19" x14ac:dyDescent="0.2">
      <c r="C20" s="32" t="s">
        <v>67</v>
      </c>
      <c r="D20" s="48">
        <v>0</v>
      </c>
      <c r="E20" s="48">
        <v>0</v>
      </c>
      <c r="F20" s="48">
        <v>4.7619047619047616E-2</v>
      </c>
      <c r="G20" s="48">
        <v>1.0101010101010102E-2</v>
      </c>
      <c r="H20" s="30"/>
      <c r="I20" s="30"/>
      <c r="J20" s="30"/>
      <c r="K20" s="30"/>
      <c r="L20" s="30"/>
      <c r="M20" s="30"/>
    </row>
    <row r="21" spans="3:19" x14ac:dyDescent="0.2">
      <c r="C21" s="32" t="s">
        <v>64</v>
      </c>
      <c r="D21" s="48">
        <v>0</v>
      </c>
      <c r="E21" s="48">
        <v>0</v>
      </c>
      <c r="F21" s="48">
        <v>0</v>
      </c>
      <c r="G21" s="48">
        <v>0</v>
      </c>
      <c r="H21" s="30"/>
      <c r="I21" s="30"/>
      <c r="J21" s="30"/>
      <c r="K21" s="30"/>
      <c r="L21" s="30"/>
      <c r="M21" s="30"/>
    </row>
    <row r="22" spans="3:19" x14ac:dyDescent="0.2">
      <c r="C22" s="40"/>
      <c r="D22" s="50"/>
      <c r="E22" s="50"/>
      <c r="F22" s="50"/>
      <c r="G22" s="50"/>
    </row>
    <row r="46" spans="3:12" x14ac:dyDescent="0.2">
      <c r="C46" s="25" t="s">
        <v>842</v>
      </c>
      <c r="G46" s="25" t="s">
        <v>842</v>
      </c>
      <c r="L46" s="25" t="s">
        <v>842</v>
      </c>
    </row>
    <row r="47" spans="3:12" x14ac:dyDescent="0.2">
      <c r="F47" s="32"/>
      <c r="G47" s="32"/>
    </row>
    <row r="48" spans="3:12" x14ac:dyDescent="0.2">
      <c r="F48" s="32"/>
      <c r="G48" s="32"/>
    </row>
    <row r="49" spans="4:11" x14ac:dyDescent="0.2">
      <c r="F49" s="32"/>
      <c r="G49" s="32"/>
    </row>
    <row r="50" spans="4:11" x14ac:dyDescent="0.2">
      <c r="D50" s="73"/>
      <c r="E50" s="119"/>
      <c r="F50" s="74"/>
      <c r="G50" s="74"/>
      <c r="H50" s="172"/>
      <c r="I50" s="74"/>
      <c r="J50" s="74"/>
      <c r="K50" s="74"/>
    </row>
    <row r="51" spans="4:11" x14ac:dyDescent="0.2">
      <c r="D51" s="73"/>
      <c r="E51" s="73"/>
      <c r="F51" s="74"/>
      <c r="G51" s="74"/>
      <c r="H51" s="172"/>
      <c r="I51" s="74"/>
      <c r="J51" s="74"/>
      <c r="K51" s="74"/>
    </row>
    <row r="52" spans="4:11" x14ac:dyDescent="0.2">
      <c r="F52" s="32"/>
      <c r="G52" s="32"/>
    </row>
  </sheetData>
  <conditionalFormatting sqref="P19:S19 D7:G21">
    <cfRule type="cellIs" dxfId="182" priority="5" operator="equal">
      <formula>0</formula>
    </cfRule>
  </conditionalFormatting>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4BB0-CE8D-46FC-838E-70D06FF1F528}">
  <sheetPr>
    <tabColor theme="9"/>
  </sheetPr>
  <dimension ref="A1:AS52"/>
  <sheetViews>
    <sheetView showGridLines="0" zoomScale="70" zoomScaleNormal="70" workbookViewId="0">
      <selection activeCell="K16" sqref="K16"/>
    </sheetView>
  </sheetViews>
  <sheetFormatPr defaultColWidth="8.5703125" defaultRowHeight="12.75" x14ac:dyDescent="0.2"/>
  <cols>
    <col min="1" max="1" width="9.140625" style="51" customWidth="1"/>
    <col min="2" max="2" width="8.5703125" style="42" customWidth="1"/>
    <col min="3" max="3" width="19.42578125" style="32" customWidth="1"/>
    <col min="4" max="6" width="15.5703125" style="43" customWidth="1"/>
    <col min="7" max="7" width="5.5703125" style="43" customWidth="1"/>
    <col min="8" max="8" width="42.42578125" style="32" bestFit="1" customWidth="1"/>
    <col min="9" max="13" width="15.5703125" style="32" customWidth="1"/>
    <col min="14" max="14" width="24" style="32" customWidth="1"/>
    <col min="15" max="15" width="42.42578125" style="32" customWidth="1"/>
    <col min="16" max="20" width="15.5703125" style="32" customWidth="1"/>
    <col min="21" max="21" width="8.5703125" style="32" customWidth="1"/>
    <col min="22" max="22" width="42.42578125" style="32" customWidth="1"/>
    <col min="23" max="27" width="15.5703125" style="32" customWidth="1"/>
    <col min="28" max="28" width="8.5703125" style="32" customWidth="1"/>
    <col min="29" max="29" width="42.42578125" style="32" customWidth="1"/>
    <col min="30" max="34" width="15.5703125" style="32" customWidth="1"/>
    <col min="35" max="35" width="8.5703125" style="32" customWidth="1"/>
    <col min="36" max="36" width="42.42578125" style="32" customWidth="1"/>
    <col min="37" max="41" width="15.5703125" style="32" customWidth="1"/>
    <col min="42" max="16384" width="8.5703125" style="32"/>
  </cols>
  <sheetData>
    <row r="1" spans="1:45" s="29" customFormat="1" ht="20.25" x14ac:dyDescent="0.2">
      <c r="A1" s="45"/>
      <c r="B1" s="26"/>
      <c r="C1" s="29" t="s">
        <v>728</v>
      </c>
      <c r="D1" s="27" t="s">
        <v>729</v>
      </c>
      <c r="E1" s="28"/>
      <c r="F1" s="28"/>
      <c r="G1" s="28"/>
    </row>
    <row r="2" spans="1:45" ht="12.6" customHeight="1" x14ac:dyDescent="0.2">
      <c r="A2" s="46"/>
      <c r="B2" s="30"/>
      <c r="D2" s="32"/>
    </row>
    <row r="3" spans="1:45" ht="12.6" customHeight="1" x14ac:dyDescent="0.2">
      <c r="A3" s="46"/>
      <c r="B3" s="30"/>
      <c r="D3" s="32"/>
    </row>
    <row r="4" spans="1:45" ht="12.6" customHeight="1" x14ac:dyDescent="0.2">
      <c r="A4" s="46"/>
      <c r="B4" s="30"/>
    </row>
    <row r="5" spans="1:45" s="30" customFormat="1" ht="13.35" customHeight="1" x14ac:dyDescent="0.2">
      <c r="A5" s="46"/>
      <c r="C5" s="161"/>
      <c r="D5" s="161"/>
      <c r="E5" s="161"/>
      <c r="F5" s="161"/>
      <c r="G5" s="32"/>
    </row>
    <row r="6" spans="1:45" s="30" customFormat="1" x14ac:dyDescent="0.2">
      <c r="A6" s="46"/>
      <c r="C6" s="54"/>
      <c r="D6" s="36" t="s">
        <v>218</v>
      </c>
      <c r="E6" s="36" t="s">
        <v>219</v>
      </c>
      <c r="F6" s="36" t="s">
        <v>220</v>
      </c>
      <c r="G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45" s="30" customFormat="1" ht="13.35" customHeight="1" x14ac:dyDescent="0.2">
      <c r="A7" s="46"/>
      <c r="C7" s="43">
        <v>2008</v>
      </c>
      <c r="D7" s="48">
        <v>0.81799999999999995</v>
      </c>
      <c r="E7" s="48">
        <v>0.182</v>
      </c>
      <c r="F7" s="48">
        <v>0</v>
      </c>
      <c r="G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row>
    <row r="8" spans="1:45" s="30" customFormat="1" ht="13.35" customHeight="1" x14ac:dyDescent="0.2">
      <c r="A8" s="46"/>
      <c r="C8" s="43">
        <v>2009</v>
      </c>
      <c r="D8" s="48">
        <v>0.625</v>
      </c>
      <c r="E8" s="48">
        <v>0.25</v>
      </c>
      <c r="F8" s="48">
        <v>0.125</v>
      </c>
      <c r="G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45" s="30" customFormat="1" x14ac:dyDescent="0.2">
      <c r="A9" s="46"/>
      <c r="C9" s="43">
        <v>2010</v>
      </c>
      <c r="D9" s="48">
        <v>0.48499999999999999</v>
      </c>
      <c r="E9" s="48">
        <v>0.36399999999999999</v>
      </c>
      <c r="F9" s="48">
        <v>0.151</v>
      </c>
      <c r="G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row>
    <row r="10" spans="1:45" s="30" customFormat="1" x14ac:dyDescent="0.2">
      <c r="A10" s="46"/>
      <c r="C10" s="43">
        <v>2011</v>
      </c>
      <c r="D10" s="48">
        <v>0.54500000000000004</v>
      </c>
      <c r="E10" s="48">
        <v>0.30299999999999999</v>
      </c>
      <c r="F10" s="48">
        <v>0.152</v>
      </c>
      <c r="G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row>
    <row r="11" spans="1:45" s="30" customFormat="1" x14ac:dyDescent="0.2">
      <c r="A11" s="46"/>
      <c r="C11" s="43">
        <v>2012</v>
      </c>
      <c r="D11" s="48">
        <v>0.42399999999999999</v>
      </c>
      <c r="E11" s="48">
        <v>0.36399999999999999</v>
      </c>
      <c r="F11" s="48">
        <v>0.21199999999999999</v>
      </c>
      <c r="G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row>
    <row r="12" spans="1:45" s="30" customFormat="1" x14ac:dyDescent="0.2">
      <c r="A12" s="46"/>
      <c r="C12" s="43">
        <v>2013</v>
      </c>
      <c r="D12" s="48">
        <v>0.40700000000000003</v>
      </c>
      <c r="E12" s="48">
        <v>0.25900000000000001</v>
      </c>
      <c r="F12" s="48">
        <v>0.33399999999999996</v>
      </c>
      <c r="G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row>
    <row r="13" spans="1:45" s="30" customFormat="1" x14ac:dyDescent="0.2">
      <c r="A13" s="46"/>
      <c r="C13" s="43">
        <v>2014</v>
      </c>
      <c r="D13" s="48">
        <v>0.442</v>
      </c>
      <c r="E13" s="48">
        <v>0.33700000000000002</v>
      </c>
      <c r="F13" s="48">
        <v>0.221</v>
      </c>
      <c r="G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row>
    <row r="14" spans="1:45" s="30" customFormat="1" x14ac:dyDescent="0.2">
      <c r="A14" s="46"/>
      <c r="C14" s="43">
        <v>2015</v>
      </c>
      <c r="D14" s="48">
        <v>0.52300000000000002</v>
      </c>
      <c r="E14" s="48">
        <v>0.27500000000000002</v>
      </c>
      <c r="F14" s="48">
        <v>0.20199999999999999</v>
      </c>
      <c r="G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row>
    <row r="15" spans="1:45" s="30" customFormat="1" x14ac:dyDescent="0.2">
      <c r="A15" s="46"/>
      <c r="C15" s="43">
        <v>2016</v>
      </c>
      <c r="D15" s="48">
        <v>0.52600000000000002</v>
      </c>
      <c r="E15" s="48">
        <v>0.29499999999999998</v>
      </c>
      <c r="F15" s="48">
        <v>0.17899999999999999</v>
      </c>
      <c r="G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row>
    <row r="16" spans="1:45" s="30" customFormat="1" x14ac:dyDescent="0.2">
      <c r="A16" s="46"/>
      <c r="C16" s="43">
        <v>2017</v>
      </c>
      <c r="D16" s="48">
        <v>0.48351648351648352</v>
      </c>
      <c r="E16" s="48">
        <v>0.35164835164835168</v>
      </c>
      <c r="F16" s="48">
        <v>0.16483516483516483</v>
      </c>
      <c r="G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row>
    <row r="17" spans="1:7" x14ac:dyDescent="0.2">
      <c r="B17" s="32"/>
      <c r="C17" s="43">
        <v>2018</v>
      </c>
      <c r="D17" s="48">
        <v>0.57831325301204817</v>
      </c>
      <c r="E17" s="48">
        <v>0.30120481927710846</v>
      </c>
      <c r="F17" s="48">
        <v>0.12048192771084337</v>
      </c>
      <c r="G17" s="32"/>
    </row>
    <row r="18" spans="1:7" x14ac:dyDescent="0.2">
      <c r="B18" s="32"/>
      <c r="C18" s="43">
        <v>2019</v>
      </c>
      <c r="D18" s="48">
        <v>0.50485436893203883</v>
      </c>
      <c r="E18" s="48">
        <v>0.33980582524271846</v>
      </c>
      <c r="F18" s="48">
        <v>0.1553398058252427</v>
      </c>
      <c r="G18" s="53"/>
    </row>
    <row r="19" spans="1:7" s="30" customFormat="1" x14ac:dyDescent="0.2">
      <c r="A19" s="46"/>
      <c r="C19" s="43">
        <v>2020</v>
      </c>
      <c r="D19" s="48">
        <v>0.56818181818181823</v>
      </c>
      <c r="E19" s="48">
        <v>0.32954545454545453</v>
      </c>
      <c r="F19" s="48">
        <v>0.10227272727272728</v>
      </c>
      <c r="G19" s="32"/>
    </row>
    <row r="20" spans="1:7" x14ac:dyDescent="0.2">
      <c r="A20" s="32"/>
      <c r="B20" s="32"/>
      <c r="C20" s="43">
        <v>2021</v>
      </c>
      <c r="D20" s="48">
        <v>0.47619047619047616</v>
      </c>
      <c r="E20" s="48">
        <v>0.33333333333333331</v>
      </c>
      <c r="F20" s="48">
        <v>0.19047619047619047</v>
      </c>
      <c r="G20" s="32"/>
    </row>
    <row r="21" spans="1:7" x14ac:dyDescent="0.2">
      <c r="A21" s="32"/>
      <c r="B21" s="32"/>
      <c r="C21" s="43">
        <v>2022</v>
      </c>
      <c r="D21" s="48">
        <v>0.52173913043478259</v>
      </c>
      <c r="E21" s="48">
        <v>0.40579710144927539</v>
      </c>
      <c r="F21" s="48">
        <v>7.2463768115942032E-2</v>
      </c>
      <c r="G21" s="32"/>
    </row>
    <row r="22" spans="1:7" x14ac:dyDescent="0.2">
      <c r="A22" s="32"/>
      <c r="B22" s="32"/>
      <c r="C22" s="234"/>
      <c r="D22" s="235"/>
      <c r="E22" s="235"/>
      <c r="F22" s="236"/>
      <c r="G22" s="32"/>
    </row>
    <row r="23" spans="1:7" x14ac:dyDescent="0.2">
      <c r="A23" s="32"/>
      <c r="B23" s="32"/>
      <c r="D23" s="32"/>
      <c r="E23" s="32"/>
      <c r="F23" s="32"/>
      <c r="G23" s="32"/>
    </row>
    <row r="24" spans="1:7" x14ac:dyDescent="0.2">
      <c r="A24" s="32"/>
      <c r="B24" s="32"/>
      <c r="C24" s="30" t="s">
        <v>50</v>
      </c>
      <c r="D24" s="31">
        <v>69</v>
      </c>
      <c r="E24" s="32"/>
      <c r="F24" s="32"/>
      <c r="G24" s="32"/>
    </row>
    <row r="25" spans="1:7" x14ac:dyDescent="0.2">
      <c r="A25" s="32"/>
      <c r="B25" s="32"/>
      <c r="D25" s="32"/>
      <c r="E25" s="32"/>
      <c r="F25" s="32"/>
      <c r="G25" s="32"/>
    </row>
    <row r="26" spans="1:7" x14ac:dyDescent="0.2">
      <c r="A26" s="32"/>
      <c r="B26" s="32"/>
      <c r="D26" s="32"/>
      <c r="E26" s="32"/>
      <c r="F26" s="32"/>
      <c r="G26" s="32"/>
    </row>
    <row r="27" spans="1:7" x14ac:dyDescent="0.2">
      <c r="A27" s="32"/>
      <c r="B27" s="32"/>
      <c r="D27" s="32"/>
      <c r="E27" s="32"/>
      <c r="F27" s="32"/>
      <c r="G27" s="32"/>
    </row>
    <row r="28" spans="1:7" x14ac:dyDescent="0.2">
      <c r="A28" s="32"/>
      <c r="B28" s="32"/>
      <c r="D28" s="32"/>
      <c r="E28" s="32"/>
      <c r="F28" s="32"/>
      <c r="G28" s="32"/>
    </row>
    <row r="29" spans="1:7" x14ac:dyDescent="0.2">
      <c r="A29" s="32"/>
      <c r="B29" s="32"/>
      <c r="D29" s="32"/>
      <c r="E29" s="32"/>
      <c r="F29" s="32"/>
      <c r="G29" s="32"/>
    </row>
    <row r="30" spans="1:7" x14ac:dyDescent="0.2">
      <c r="A30" s="32"/>
      <c r="B30" s="32"/>
      <c r="D30" s="32"/>
      <c r="E30" s="32"/>
      <c r="F30" s="32"/>
      <c r="G30" s="32"/>
    </row>
    <row r="31" spans="1:7" x14ac:dyDescent="0.2">
      <c r="A31" s="32"/>
      <c r="B31" s="32"/>
      <c r="D31" s="32"/>
      <c r="E31" s="32"/>
      <c r="F31" s="32"/>
      <c r="G31" s="32"/>
    </row>
    <row r="32" spans="1:7" x14ac:dyDescent="0.2">
      <c r="A32" s="32"/>
      <c r="B32" s="32"/>
      <c r="D32" s="32"/>
      <c r="E32" s="32"/>
      <c r="F32" s="32"/>
      <c r="G32" s="32"/>
    </row>
    <row r="33" s="32" customFormat="1" x14ac:dyDescent="0.2"/>
    <row r="34" s="32" customFormat="1" x14ac:dyDescent="0.2"/>
    <row r="35" s="32" customFormat="1" x14ac:dyDescent="0.2"/>
    <row r="36" s="32" customFormat="1" x14ac:dyDescent="0.2"/>
    <row r="37" s="32" customFormat="1" x14ac:dyDescent="0.2"/>
    <row r="38" s="32" customFormat="1" x14ac:dyDescent="0.2"/>
    <row r="50" spans="2:4" x14ac:dyDescent="0.2">
      <c r="B50" s="32"/>
      <c r="D50" s="32"/>
    </row>
    <row r="51" spans="2:4" x14ac:dyDescent="0.2">
      <c r="B51" s="32"/>
      <c r="D51" s="32"/>
    </row>
    <row r="52" spans="2:4" x14ac:dyDescent="0.2">
      <c r="B52" s="32"/>
      <c r="C52" s="25" t="s">
        <v>842</v>
      </c>
      <c r="D52" s="32"/>
    </row>
  </sheetData>
  <mergeCells count="1">
    <mergeCell ref="C22:F22"/>
  </mergeCells>
  <conditionalFormatting sqref="D15:F17">
    <cfRule type="cellIs" dxfId="42" priority="1" operator="equal">
      <formula>0</formula>
    </cfRule>
  </conditionalFormatting>
  <conditionalFormatting sqref="D7:F14">
    <cfRule type="cellIs" dxfId="41" priority="14" operator="equal">
      <formula>0</formula>
    </cfRule>
  </conditionalFormatting>
  <hyperlinks>
    <hyperlink ref="C1" location="TableofContents!A1" display="TableofContents!A1" xr:uid="{D7839373-3FBC-4E32-A37E-9DA56593682D}"/>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9A751-E018-4F7D-91DF-48DBDC01D7AA}">
  <sheetPr>
    <tabColor theme="9"/>
  </sheetPr>
  <dimension ref="A1:DC160"/>
  <sheetViews>
    <sheetView showGridLines="0" zoomScale="70" zoomScaleNormal="70" workbookViewId="0">
      <selection activeCell="L24" sqref="L24"/>
    </sheetView>
  </sheetViews>
  <sheetFormatPr defaultColWidth="8.5703125" defaultRowHeight="12.75" x14ac:dyDescent="0.2"/>
  <cols>
    <col min="1" max="2" width="8.5703125" style="42" customWidth="1"/>
    <col min="3" max="3" width="33.42578125" style="32" customWidth="1"/>
    <col min="4" max="4" width="36.5703125" style="43" customWidth="1"/>
    <col min="5" max="6" width="15.5703125" style="43" customWidth="1"/>
    <col min="7" max="7" width="27.425781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730</v>
      </c>
      <c r="D1" s="27" t="s">
        <v>731</v>
      </c>
      <c r="E1" s="28"/>
      <c r="F1" s="28"/>
    </row>
    <row r="2" spans="1:16" ht="12.6" customHeight="1" x14ac:dyDescent="0.2">
      <c r="A2" s="30"/>
      <c r="B2" s="30"/>
    </row>
    <row r="3" spans="1:16" s="30" customFormat="1" ht="13.35" customHeight="1" x14ac:dyDescent="0.2">
      <c r="I3" s="32"/>
    </row>
    <row r="4" spans="1:16" s="30" customFormat="1" ht="13.35" customHeight="1" x14ac:dyDescent="0.2">
      <c r="I4" s="32"/>
    </row>
    <row r="5" spans="1:16" s="30" customFormat="1" ht="13.35" customHeight="1" x14ac:dyDescent="0.2">
      <c r="C5" s="161"/>
      <c r="D5" s="161"/>
      <c r="E5" s="161"/>
      <c r="F5" s="161"/>
      <c r="G5" s="161"/>
      <c r="I5" s="32"/>
    </row>
    <row r="6" spans="1:16" s="30" customFormat="1" ht="25.5" x14ac:dyDescent="0.2">
      <c r="C6" s="36"/>
      <c r="D6" s="36" t="s">
        <v>218</v>
      </c>
      <c r="E6" s="36" t="s">
        <v>219</v>
      </c>
      <c r="F6" s="36" t="s">
        <v>220</v>
      </c>
      <c r="G6" s="36" t="s">
        <v>713</v>
      </c>
    </row>
    <row r="7" spans="1:16" s="30" customFormat="1" x14ac:dyDescent="0.2">
      <c r="C7" s="77" t="s">
        <v>732</v>
      </c>
      <c r="D7" s="62">
        <v>0.75</v>
      </c>
      <c r="E7" s="62">
        <v>0.25</v>
      </c>
      <c r="F7" s="62">
        <v>0</v>
      </c>
      <c r="G7" s="62">
        <v>0</v>
      </c>
    </row>
    <row r="8" spans="1:16" s="30" customFormat="1" x14ac:dyDescent="0.2">
      <c r="C8" s="77" t="s">
        <v>163</v>
      </c>
      <c r="D8" s="62">
        <v>0.625</v>
      </c>
      <c r="E8" s="62">
        <v>0.125</v>
      </c>
      <c r="F8" s="62">
        <v>0.25</v>
      </c>
      <c r="G8" s="62">
        <v>0</v>
      </c>
    </row>
    <row r="9" spans="1:16" s="30" customFormat="1" x14ac:dyDescent="0.2">
      <c r="C9" s="77" t="s">
        <v>143</v>
      </c>
      <c r="D9" s="62">
        <v>0.5</v>
      </c>
      <c r="E9" s="62">
        <v>0.39473684210526316</v>
      </c>
      <c r="F9" s="62">
        <v>7.8947368421052627E-2</v>
      </c>
      <c r="G9" s="62">
        <v>2.6315789473684209E-2</v>
      </c>
    </row>
    <row r="10" spans="1:16" s="30" customFormat="1" x14ac:dyDescent="0.2">
      <c r="C10" s="77" t="s">
        <v>733</v>
      </c>
      <c r="D10" s="62">
        <v>0.5</v>
      </c>
      <c r="E10" s="62">
        <v>0.2857142857142857</v>
      </c>
      <c r="F10" s="62">
        <v>0.14285714285714285</v>
      </c>
      <c r="G10" s="62">
        <v>7.1428571428571425E-2</v>
      </c>
    </row>
    <row r="11" spans="1:16" s="30" customFormat="1" x14ac:dyDescent="0.2">
      <c r="C11" s="77" t="s">
        <v>229</v>
      </c>
      <c r="D11" s="62">
        <v>0.33333333333333331</v>
      </c>
      <c r="E11" s="62">
        <v>0.33333333333333331</v>
      </c>
      <c r="F11" s="62">
        <v>0</v>
      </c>
      <c r="G11" s="62">
        <v>0.33333333333333331</v>
      </c>
    </row>
    <row r="12" spans="1:16" s="30" customFormat="1" x14ac:dyDescent="0.2">
      <c r="C12" s="77" t="s">
        <v>734</v>
      </c>
      <c r="D12" s="62">
        <v>0.25</v>
      </c>
      <c r="E12" s="62">
        <v>0.75</v>
      </c>
      <c r="F12" s="62">
        <v>0</v>
      </c>
      <c r="G12" s="62">
        <v>0</v>
      </c>
    </row>
    <row r="13" spans="1:16" s="30" customFormat="1" x14ac:dyDescent="0.2">
      <c r="C13" s="77" t="s">
        <v>735</v>
      </c>
      <c r="D13" s="62">
        <v>0.2</v>
      </c>
      <c r="E13" s="62">
        <v>0.6</v>
      </c>
      <c r="F13" s="62">
        <v>0</v>
      </c>
      <c r="G13" s="62">
        <v>0.2</v>
      </c>
    </row>
    <row r="14" spans="1:16" s="30" customFormat="1" x14ac:dyDescent="0.2">
      <c r="C14" s="93" t="s">
        <v>736</v>
      </c>
      <c r="D14" s="162">
        <v>0.49315068493150682</v>
      </c>
      <c r="E14" s="162">
        <v>0.38356164383561642</v>
      </c>
      <c r="F14" s="162">
        <v>6.8493150684931503E-2</v>
      </c>
      <c r="G14" s="162">
        <v>5.4794520547945202E-2</v>
      </c>
    </row>
    <row r="15" spans="1:16" s="30" customFormat="1" x14ac:dyDescent="0.2">
      <c r="F15" s="32"/>
      <c r="G15" s="32"/>
      <c r="I15" s="32"/>
      <c r="P15" s="62"/>
    </row>
    <row r="16" spans="1:16" s="30" customFormat="1" x14ac:dyDescent="0.2">
      <c r="C16" s="30" t="s">
        <v>50</v>
      </c>
      <c r="D16" s="163">
        <v>73</v>
      </c>
      <c r="E16" s="32"/>
      <c r="F16" s="32"/>
      <c r="G16" s="32"/>
      <c r="I16" s="32"/>
      <c r="P16" s="62"/>
    </row>
    <row r="17" spans="3:16" s="30" customFormat="1" x14ac:dyDescent="0.2">
      <c r="C17" s="32"/>
      <c r="D17" s="32"/>
      <c r="E17" s="32"/>
      <c r="F17" s="32"/>
      <c r="G17" s="32"/>
      <c r="I17" s="32"/>
      <c r="P17" s="62"/>
    </row>
    <row r="18" spans="3:16" x14ac:dyDescent="0.2">
      <c r="D18" s="32"/>
      <c r="E18" s="32"/>
      <c r="F18" s="32"/>
      <c r="G18" s="164"/>
      <c r="J18" s="30"/>
      <c r="K18" s="30"/>
      <c r="L18" s="30"/>
      <c r="M18" s="30"/>
      <c r="N18" s="30"/>
      <c r="O18" s="30"/>
      <c r="P18" s="30"/>
    </row>
    <row r="19" spans="3:16" s="30" customFormat="1" x14ac:dyDescent="0.2">
      <c r="C19" s="32"/>
      <c r="D19" s="32"/>
      <c r="E19" s="32"/>
      <c r="F19" s="32"/>
      <c r="G19" s="164"/>
      <c r="H19" s="32"/>
      <c r="I19" s="32"/>
      <c r="P19" s="32"/>
    </row>
    <row r="20" spans="3:16" x14ac:dyDescent="0.2">
      <c r="G20" s="164"/>
    </row>
    <row r="36" spans="1:107" x14ac:dyDescent="0.2">
      <c r="A36" s="32"/>
      <c r="B36" s="32"/>
    </row>
    <row r="37" spans="1:107" x14ac:dyDescent="0.2">
      <c r="A37" s="32"/>
      <c r="B37" s="32"/>
    </row>
    <row r="38" spans="1:107" s="43" customFormat="1" x14ac:dyDescent="0.2">
      <c r="A38" s="32"/>
      <c r="B38" s="32"/>
      <c r="C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32"/>
      <c r="B39" s="32"/>
      <c r="C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32"/>
      <c r="B40" s="3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32"/>
      <c r="B41" s="32"/>
      <c r="C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32"/>
      <c r="B42" s="3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25" t="s">
        <v>842</v>
      </c>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row r="157" spans="1:107" s="43" customFormat="1" x14ac:dyDescent="0.2">
      <c r="A157" s="42"/>
      <c r="B157" s="42"/>
      <c r="C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row>
    <row r="158" spans="1:107" s="43" customFormat="1" x14ac:dyDescent="0.2">
      <c r="A158" s="42"/>
      <c r="B158" s="42"/>
      <c r="C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row>
    <row r="159" spans="1:107" s="43" customFormat="1" x14ac:dyDescent="0.2">
      <c r="A159" s="42"/>
      <c r="B159" s="42"/>
      <c r="C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row>
    <row r="160" spans="1:107" s="43" customFormat="1" x14ac:dyDescent="0.2">
      <c r="A160" s="42"/>
      <c r="B160" s="42"/>
      <c r="C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row>
  </sheetData>
  <conditionalFormatting sqref="P15:P17 D7:G9 D11:G14">
    <cfRule type="cellIs" dxfId="40" priority="2" operator="equal">
      <formula>0</formula>
    </cfRule>
  </conditionalFormatting>
  <conditionalFormatting sqref="D10:G10">
    <cfRule type="cellIs" dxfId="39" priority="1" operator="equal">
      <formula>0</formula>
    </cfRule>
  </conditionalFormatting>
  <hyperlinks>
    <hyperlink ref="C1" location="TableofContents!A1" display="TableofContents!A1" xr:uid="{277DE9B8-6F3E-4592-9218-80543742455B}"/>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9DFA2-9FD0-4A7E-A1AD-89021F7C7D43}">
  <sheetPr>
    <tabColor theme="9"/>
  </sheetPr>
  <dimension ref="A1:AU55"/>
  <sheetViews>
    <sheetView showGridLines="0" zoomScale="70" zoomScaleNormal="70" workbookViewId="0">
      <selection activeCell="C1" sqref="C1"/>
    </sheetView>
  </sheetViews>
  <sheetFormatPr defaultColWidth="8.5703125" defaultRowHeight="12.75" x14ac:dyDescent="0.2"/>
  <cols>
    <col min="1" max="1" width="10.42578125" style="51" customWidth="1"/>
    <col min="2" max="2" width="8.5703125" style="42" customWidth="1"/>
    <col min="3" max="3" width="19.42578125" style="32" customWidth="1"/>
    <col min="4" max="6" width="15.5703125" style="43" customWidth="1"/>
    <col min="7" max="7" width="8.5703125" style="43" customWidth="1"/>
    <col min="8" max="8" width="42.42578125" style="32" bestFit="1" customWidth="1"/>
    <col min="9" max="13" width="15.5703125" style="32" customWidth="1"/>
    <col min="14" max="14" width="24" style="32" customWidth="1"/>
    <col min="15" max="15" width="42.42578125" style="32" customWidth="1"/>
    <col min="16" max="20" width="15.5703125" style="32" customWidth="1"/>
    <col min="21" max="21" width="8.5703125" style="32" customWidth="1"/>
    <col min="22" max="22" width="42.42578125" style="32" customWidth="1"/>
    <col min="23" max="27" width="15.5703125" style="32" customWidth="1"/>
    <col min="28" max="28" width="8.5703125" style="32" customWidth="1"/>
    <col min="29" max="29" width="42.42578125" style="32" customWidth="1"/>
    <col min="30" max="34" width="15.5703125" style="32" customWidth="1"/>
    <col min="35" max="35" width="8.5703125" style="32" customWidth="1"/>
    <col min="36" max="36" width="42.42578125" style="32" customWidth="1"/>
    <col min="37" max="41" width="15.5703125" style="32" customWidth="1"/>
    <col min="42" max="16384" width="8.5703125" style="32"/>
  </cols>
  <sheetData>
    <row r="1" spans="1:47" s="29" customFormat="1" ht="20.25" x14ac:dyDescent="0.2">
      <c r="A1" s="45"/>
      <c r="B1" s="26"/>
      <c r="C1" s="29" t="s">
        <v>737</v>
      </c>
      <c r="D1" s="27" t="s">
        <v>738</v>
      </c>
      <c r="E1" s="28"/>
      <c r="F1" s="28"/>
      <c r="G1" s="28"/>
    </row>
    <row r="2" spans="1:47" ht="12.75" customHeight="1" x14ac:dyDescent="0.2">
      <c r="A2" s="46"/>
      <c r="B2" s="30"/>
      <c r="C2" s="30"/>
      <c r="D2" s="30"/>
      <c r="E2" s="30"/>
      <c r="F2" s="30"/>
    </row>
    <row r="3" spans="1:47" ht="12.75" customHeight="1" x14ac:dyDescent="0.2">
      <c r="A3" s="46"/>
      <c r="B3" s="30"/>
      <c r="C3" s="30"/>
      <c r="D3" s="30"/>
      <c r="E3" s="30"/>
      <c r="F3" s="30"/>
    </row>
    <row r="4" spans="1:47" ht="12.75" customHeight="1" x14ac:dyDescent="0.2">
      <c r="A4" s="46"/>
      <c r="B4" s="30"/>
    </row>
    <row r="5" spans="1:47" s="30" customFormat="1" ht="12.75" customHeight="1" x14ac:dyDescent="0.2">
      <c r="A5" s="46"/>
      <c r="C5" s="161"/>
      <c r="D5" s="161"/>
      <c r="E5" s="161"/>
      <c r="F5" s="161"/>
      <c r="G5" s="43"/>
    </row>
    <row r="6" spans="1:47" s="30" customFormat="1" x14ac:dyDescent="0.2">
      <c r="A6" s="46"/>
      <c r="C6" s="36"/>
      <c r="D6" s="36" t="s">
        <v>218</v>
      </c>
      <c r="E6" s="36" t="s">
        <v>219</v>
      </c>
      <c r="F6" s="36" t="s">
        <v>220</v>
      </c>
      <c r="G6" s="43"/>
      <c r="I6" s="30" t="s">
        <v>238</v>
      </c>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row>
    <row r="7" spans="1:47" s="30" customFormat="1" ht="12.75" customHeight="1" x14ac:dyDescent="0.2">
      <c r="A7" s="46"/>
      <c r="C7" s="43">
        <v>2008</v>
      </c>
      <c r="D7" s="48">
        <v>0.53300000000000003</v>
      </c>
      <c r="E7" s="48">
        <v>0.433</v>
      </c>
      <c r="F7" s="48">
        <v>3.3000000000000002E-2</v>
      </c>
      <c r="G7" s="43"/>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row>
    <row r="8" spans="1:47" s="30" customFormat="1" ht="12.75" customHeight="1" x14ac:dyDescent="0.2">
      <c r="A8" s="46"/>
      <c r="C8" s="43">
        <v>2009</v>
      </c>
      <c r="D8" s="48">
        <v>0.318</v>
      </c>
      <c r="E8" s="48">
        <v>0.63600000000000001</v>
      </c>
      <c r="F8" s="48">
        <v>4.4999999999999998E-2</v>
      </c>
      <c r="G8" s="43"/>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row>
    <row r="9" spans="1:47" s="30" customFormat="1" x14ac:dyDescent="0.2">
      <c r="A9" s="46"/>
      <c r="C9" s="43">
        <v>2010</v>
      </c>
      <c r="D9" s="48">
        <v>0.4</v>
      </c>
      <c r="E9" s="48">
        <v>0.56699999999999995</v>
      </c>
      <c r="F9" s="48">
        <v>3.3000000000000002E-2</v>
      </c>
      <c r="G9" s="43"/>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row>
    <row r="10" spans="1:47" s="30" customFormat="1" x14ac:dyDescent="0.2">
      <c r="A10" s="46"/>
      <c r="C10" s="43">
        <v>2011</v>
      </c>
      <c r="D10" s="48">
        <v>0.66700000000000004</v>
      </c>
      <c r="E10" s="48">
        <v>0.33300000000000002</v>
      </c>
      <c r="F10" s="48">
        <v>0</v>
      </c>
      <c r="G10" s="43"/>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row>
    <row r="11" spans="1:47" s="30" customFormat="1" x14ac:dyDescent="0.2">
      <c r="A11" s="46"/>
      <c r="C11" s="43">
        <v>2012</v>
      </c>
      <c r="D11" s="48">
        <v>0.39400000000000002</v>
      </c>
      <c r="E11" s="48">
        <v>0.57599999999999996</v>
      </c>
      <c r="F11" s="48">
        <v>0.03</v>
      </c>
      <c r="G11" s="43"/>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row>
    <row r="12" spans="1:47" s="30" customFormat="1" x14ac:dyDescent="0.2">
      <c r="A12" s="46"/>
      <c r="C12" s="43">
        <v>2013</v>
      </c>
      <c r="D12" s="48">
        <v>0.71099999999999997</v>
      </c>
      <c r="E12" s="48">
        <v>0.23699999999999999</v>
      </c>
      <c r="F12" s="48">
        <v>5.2999999999999999E-2</v>
      </c>
      <c r="G12" s="43"/>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row>
    <row r="13" spans="1:47" s="30" customFormat="1" x14ac:dyDescent="0.2">
      <c r="A13" s="46"/>
      <c r="C13" s="43">
        <v>2014</v>
      </c>
      <c r="D13" s="48">
        <v>0.56999999999999995</v>
      </c>
      <c r="E13" s="48">
        <v>0.38</v>
      </c>
      <c r="F13" s="48">
        <v>5.0999999999999997E-2</v>
      </c>
      <c r="G13" s="43"/>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row>
    <row r="14" spans="1:47" s="30" customFormat="1" x14ac:dyDescent="0.2">
      <c r="A14" s="46"/>
      <c r="C14" s="43">
        <v>2015</v>
      </c>
      <c r="D14" s="48">
        <v>0.65400000000000003</v>
      </c>
      <c r="E14" s="48">
        <v>0.222</v>
      </c>
      <c r="F14" s="48">
        <v>0.123</v>
      </c>
      <c r="G14" s="43"/>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row>
    <row r="15" spans="1:47" s="30" customFormat="1" x14ac:dyDescent="0.2">
      <c r="A15" s="46"/>
      <c r="C15" s="43">
        <v>2016</v>
      </c>
      <c r="D15" s="48">
        <v>0.68799999999999994</v>
      </c>
      <c r="E15" s="48">
        <v>0.3</v>
      </c>
      <c r="F15" s="48">
        <v>1.2999999999999999E-2</v>
      </c>
      <c r="G15" s="43"/>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row>
    <row r="16" spans="1:47" s="30" customFormat="1" x14ac:dyDescent="0.2">
      <c r="A16" s="46"/>
      <c r="C16" s="43">
        <v>2017</v>
      </c>
      <c r="D16" s="48">
        <v>0.61538461538461542</v>
      </c>
      <c r="E16" s="48">
        <v>0.36923076923076925</v>
      </c>
      <c r="F16" s="48">
        <v>1.5384615384615385E-2</v>
      </c>
      <c r="G16" s="43"/>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row>
    <row r="17" spans="1:7" x14ac:dyDescent="0.2">
      <c r="B17" s="32"/>
      <c r="C17" s="43">
        <v>2018</v>
      </c>
      <c r="D17" s="48">
        <v>0.67924528301886788</v>
      </c>
      <c r="E17" s="48">
        <v>0.30188679245283018</v>
      </c>
      <c r="F17" s="48">
        <v>1.8867924528301886E-2</v>
      </c>
    </row>
    <row r="18" spans="1:7" x14ac:dyDescent="0.2">
      <c r="B18" s="32"/>
      <c r="C18" s="43">
        <v>2019</v>
      </c>
      <c r="D18" s="48">
        <v>0.56896551724137934</v>
      </c>
      <c r="E18" s="48">
        <v>0.37931034482758619</v>
      </c>
      <c r="F18" s="48">
        <v>5.1724137931034482E-2</v>
      </c>
    </row>
    <row r="19" spans="1:7" s="30" customFormat="1" x14ac:dyDescent="0.2">
      <c r="A19" s="46"/>
      <c r="C19" s="43">
        <v>2020</v>
      </c>
      <c r="D19" s="48">
        <v>0.51</v>
      </c>
      <c r="E19" s="48">
        <v>0.44900000000000001</v>
      </c>
      <c r="F19" s="48">
        <v>4.1000000000000002E-2</v>
      </c>
      <c r="G19" s="43"/>
    </row>
    <row r="20" spans="1:7" s="30" customFormat="1" x14ac:dyDescent="0.2">
      <c r="A20" s="46"/>
      <c r="C20" s="43">
        <v>2021</v>
      </c>
      <c r="D20" s="48">
        <v>0.5</v>
      </c>
      <c r="E20" s="48">
        <v>0.44117647058823528</v>
      </c>
      <c r="F20" s="48">
        <v>5.8823529411764705E-2</v>
      </c>
      <c r="G20" s="43"/>
    </row>
    <row r="21" spans="1:7" s="30" customFormat="1" x14ac:dyDescent="0.2">
      <c r="A21" s="46"/>
      <c r="C21" s="43">
        <v>2022</v>
      </c>
      <c r="D21" s="48">
        <v>0.52173913043478259</v>
      </c>
      <c r="E21" s="48">
        <v>0.41304347826086957</v>
      </c>
      <c r="F21" s="48">
        <v>6.5217391304347824E-2</v>
      </c>
      <c r="G21" s="43"/>
    </row>
    <row r="22" spans="1:7" s="30" customFormat="1" x14ac:dyDescent="0.2">
      <c r="A22" s="32"/>
      <c r="B22" s="32"/>
      <c r="C22" s="111"/>
      <c r="D22" s="112"/>
      <c r="E22" s="112"/>
      <c r="F22" s="112"/>
      <c r="G22" s="43"/>
    </row>
    <row r="23" spans="1:7" s="38" customFormat="1" x14ac:dyDescent="0.2">
      <c r="A23" s="74"/>
      <c r="B23" s="74"/>
      <c r="C23" s="120"/>
      <c r="D23" s="120"/>
      <c r="E23" s="120"/>
      <c r="F23" s="120"/>
      <c r="G23" s="43"/>
    </row>
    <row r="24" spans="1:7" s="30" customFormat="1" x14ac:dyDescent="0.2">
      <c r="A24" s="32"/>
      <c r="B24" s="32"/>
      <c r="C24" s="30" t="s">
        <v>50</v>
      </c>
      <c r="D24" s="163">
        <v>46</v>
      </c>
      <c r="E24" s="43"/>
      <c r="F24" s="43"/>
      <c r="G24" s="43"/>
    </row>
    <row r="25" spans="1:7" x14ac:dyDescent="0.2">
      <c r="A25" s="32"/>
      <c r="B25" s="32"/>
      <c r="D25" s="32"/>
      <c r="E25" s="32"/>
      <c r="F25" s="32"/>
    </row>
    <row r="26" spans="1:7" x14ac:dyDescent="0.2">
      <c r="A26" s="32"/>
      <c r="B26" s="32"/>
      <c r="D26" s="32"/>
      <c r="E26" s="32"/>
      <c r="F26" s="32"/>
      <c r="G26" s="32"/>
    </row>
    <row r="27" spans="1:7" x14ac:dyDescent="0.2">
      <c r="A27" s="32"/>
      <c r="B27" s="32"/>
      <c r="D27" s="32"/>
      <c r="E27" s="32"/>
      <c r="F27" s="32"/>
      <c r="G27" s="32"/>
    </row>
    <row r="28" spans="1:7" x14ac:dyDescent="0.2">
      <c r="A28" s="32"/>
      <c r="B28" s="32"/>
      <c r="D28" s="32"/>
      <c r="E28" s="32"/>
      <c r="F28" s="32"/>
      <c r="G28" s="32"/>
    </row>
    <row r="29" spans="1:7" x14ac:dyDescent="0.2">
      <c r="A29" s="32"/>
      <c r="B29" s="32"/>
      <c r="D29" s="32"/>
      <c r="E29" s="32"/>
      <c r="F29" s="32"/>
      <c r="G29" s="32"/>
    </row>
    <row r="30" spans="1:7" x14ac:dyDescent="0.2">
      <c r="A30" s="32"/>
      <c r="B30" s="32"/>
      <c r="D30" s="32"/>
      <c r="E30" s="32"/>
      <c r="F30" s="32"/>
      <c r="G30" s="32"/>
    </row>
    <row r="31" spans="1:7" x14ac:dyDescent="0.2">
      <c r="A31" s="32"/>
      <c r="B31" s="32"/>
      <c r="D31" s="32"/>
      <c r="E31" s="32"/>
      <c r="F31" s="32"/>
      <c r="G31" s="32"/>
    </row>
    <row r="32" spans="1:7" x14ac:dyDescent="0.2">
      <c r="A32" s="32"/>
      <c r="B32" s="32"/>
      <c r="D32" s="32"/>
      <c r="E32" s="32"/>
      <c r="F32" s="32"/>
      <c r="G32" s="32"/>
    </row>
    <row r="33" s="32" customFormat="1" x14ac:dyDescent="0.2"/>
    <row r="34" s="32" customFormat="1" x14ac:dyDescent="0.2"/>
    <row r="35" s="32" customFormat="1" x14ac:dyDescent="0.2"/>
    <row r="36" s="32" customFormat="1" x14ac:dyDescent="0.2"/>
    <row r="37" s="32" customFormat="1" x14ac:dyDescent="0.2"/>
    <row r="38" s="32" customFormat="1" x14ac:dyDescent="0.2"/>
    <row r="39" s="32" customFormat="1" x14ac:dyDescent="0.2"/>
    <row r="40" s="32" customFormat="1" x14ac:dyDescent="0.2"/>
    <row r="41" s="32" customFormat="1" x14ac:dyDescent="0.2"/>
    <row r="42" s="32" customFormat="1" x14ac:dyDescent="0.2"/>
    <row r="55" spans="3:3" x14ac:dyDescent="0.2">
      <c r="C55" s="25" t="s">
        <v>842</v>
      </c>
    </row>
  </sheetData>
  <conditionalFormatting sqref="D15:F17">
    <cfRule type="cellIs" dxfId="38" priority="1" operator="equal">
      <formula>0</formula>
    </cfRule>
  </conditionalFormatting>
  <conditionalFormatting sqref="D7:F14">
    <cfRule type="cellIs" dxfId="37" priority="14" operator="equal">
      <formula>0</formula>
    </cfRule>
  </conditionalFormatting>
  <hyperlinks>
    <hyperlink ref="C1" location="TableofContents!A1" display="TableofContents!A1" xr:uid="{8984B684-4EE7-49B7-8C0E-A545AB3D30AB}"/>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C292-FF79-43F0-B94D-23A0ECB59183}">
  <sheetPr>
    <tabColor theme="9"/>
  </sheetPr>
  <dimension ref="A1:DC157"/>
  <sheetViews>
    <sheetView showGridLines="0" zoomScale="70" zoomScaleNormal="70" workbookViewId="0">
      <selection activeCell="C1" sqref="C1"/>
    </sheetView>
  </sheetViews>
  <sheetFormatPr defaultColWidth="8.5703125" defaultRowHeight="12.75" x14ac:dyDescent="0.2"/>
  <cols>
    <col min="1" max="2" width="8.5703125" style="42" customWidth="1"/>
    <col min="3" max="3" width="18" style="32" customWidth="1"/>
    <col min="4" max="4" width="24.42578125" style="43" customWidth="1"/>
    <col min="5" max="6" width="15.5703125" style="43" customWidth="1"/>
    <col min="7" max="7" width="26.140625" style="32" customWidth="1"/>
    <col min="8" max="8" width="27.5703125" style="32" customWidth="1"/>
    <col min="9"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739</v>
      </c>
      <c r="D1" s="27" t="s">
        <v>740</v>
      </c>
      <c r="E1" s="28"/>
      <c r="F1" s="28"/>
    </row>
    <row r="2" spans="1:16" ht="12.75" customHeight="1" x14ac:dyDescent="0.2">
      <c r="A2" s="30"/>
      <c r="B2" s="30"/>
      <c r="C2" s="30"/>
      <c r="D2" s="30"/>
    </row>
    <row r="3" spans="1:16" s="30" customFormat="1" ht="12.75" customHeight="1" x14ac:dyDescent="0.2">
      <c r="I3" s="32"/>
    </row>
    <row r="4" spans="1:16" s="30" customFormat="1" ht="12.75" customHeight="1" x14ac:dyDescent="0.2">
      <c r="I4" s="32"/>
    </row>
    <row r="5" spans="1:16" s="30" customFormat="1" ht="12.75" customHeight="1" x14ac:dyDescent="0.2">
      <c r="C5" s="161"/>
      <c r="D5" s="161"/>
      <c r="E5" s="161"/>
      <c r="F5" s="161"/>
      <c r="G5" s="161"/>
      <c r="I5" s="32"/>
    </row>
    <row r="6" spans="1:16" s="30" customFormat="1" ht="25.5" x14ac:dyDescent="0.2">
      <c r="C6" s="36"/>
      <c r="D6" s="36" t="s">
        <v>218</v>
      </c>
      <c r="E6" s="36" t="s">
        <v>219</v>
      </c>
      <c r="F6" s="36" t="s">
        <v>220</v>
      </c>
      <c r="G6" s="36" t="s">
        <v>713</v>
      </c>
      <c r="I6" s="32"/>
    </row>
    <row r="7" spans="1:16" s="30" customFormat="1" x14ac:dyDescent="0.2">
      <c r="C7" s="77" t="s">
        <v>741</v>
      </c>
      <c r="D7" s="62">
        <v>0.42857142857142855</v>
      </c>
      <c r="E7" s="62">
        <v>0.2857142857142857</v>
      </c>
      <c r="F7" s="62">
        <v>7.1428571428571425E-2</v>
      </c>
      <c r="G7" s="62">
        <v>0.21428571428571427</v>
      </c>
      <c r="I7" s="32"/>
    </row>
    <row r="8" spans="1:16" s="30" customFormat="1" x14ac:dyDescent="0.2">
      <c r="C8" s="77" t="s">
        <v>742</v>
      </c>
      <c r="D8" s="62">
        <v>0.36956521739130432</v>
      </c>
      <c r="E8" s="62">
        <v>0.2391304347826087</v>
      </c>
      <c r="F8" s="62">
        <v>4.3478260869565216E-2</v>
      </c>
      <c r="G8" s="62">
        <v>0.34782608695652173</v>
      </c>
      <c r="I8" s="32"/>
    </row>
    <row r="9" spans="1:16" s="30" customFormat="1" x14ac:dyDescent="0.2">
      <c r="C9" s="77" t="s">
        <v>743</v>
      </c>
      <c r="D9" s="62">
        <v>7.6923076923076927E-2</v>
      </c>
      <c r="E9" s="62">
        <v>0.30769230769230771</v>
      </c>
      <c r="F9" s="62">
        <v>0</v>
      </c>
      <c r="G9" s="62">
        <v>0.61538461538461542</v>
      </c>
      <c r="I9" s="32"/>
    </row>
    <row r="10" spans="1:16" s="30" customFormat="1" x14ac:dyDescent="0.2">
      <c r="C10" s="97" t="s">
        <v>744</v>
      </c>
      <c r="D10" s="50">
        <v>0.33</v>
      </c>
      <c r="E10" s="50">
        <v>0.26</v>
      </c>
      <c r="F10" s="50">
        <v>0.04</v>
      </c>
      <c r="G10" s="50">
        <v>0.37</v>
      </c>
      <c r="I10" s="32"/>
    </row>
    <row r="11" spans="1:16" s="30" customFormat="1" x14ac:dyDescent="0.2">
      <c r="C11" s="77"/>
      <c r="D11" s="62"/>
      <c r="E11" s="62"/>
      <c r="F11" s="62"/>
      <c r="G11" s="62"/>
      <c r="I11" s="32"/>
    </row>
    <row r="12" spans="1:16" s="30" customFormat="1" x14ac:dyDescent="0.2">
      <c r="C12" s="43"/>
      <c r="D12" s="43"/>
      <c r="E12" s="43"/>
      <c r="F12" s="32"/>
      <c r="G12" s="32"/>
      <c r="I12" s="32"/>
      <c r="L12" s="77"/>
      <c r="M12" s="62"/>
      <c r="N12" s="62"/>
      <c r="O12" s="62"/>
      <c r="P12" s="62"/>
    </row>
    <row r="13" spans="1:16" s="30" customFormat="1" x14ac:dyDescent="0.2">
      <c r="C13" s="30" t="s">
        <v>50</v>
      </c>
      <c r="D13" s="163">
        <v>73</v>
      </c>
      <c r="E13" s="43"/>
      <c r="F13" s="32"/>
      <c r="G13" s="32"/>
      <c r="I13" s="32"/>
      <c r="L13" s="77"/>
      <c r="M13" s="62"/>
      <c r="N13" s="62"/>
      <c r="O13" s="62"/>
      <c r="P13" s="62"/>
    </row>
    <row r="14" spans="1:16" s="30" customFormat="1" x14ac:dyDescent="0.2">
      <c r="C14" s="32"/>
      <c r="D14" s="43"/>
      <c r="E14" s="43"/>
      <c r="F14" s="43"/>
      <c r="G14" s="32"/>
      <c r="H14" s="32"/>
      <c r="I14" s="32"/>
      <c r="L14" s="77"/>
      <c r="M14" s="62"/>
      <c r="N14" s="62"/>
      <c r="O14" s="62"/>
      <c r="P14" s="62"/>
    </row>
    <row r="15" spans="1:16" x14ac:dyDescent="0.2">
      <c r="K15" s="79"/>
      <c r="L15" s="30"/>
      <c r="M15" s="30"/>
      <c r="N15" s="30"/>
      <c r="O15" s="30"/>
      <c r="P15" s="30"/>
    </row>
    <row r="16" spans="1:16" s="30" customFormat="1" x14ac:dyDescent="0.2">
      <c r="C16" s="32"/>
      <c r="D16" s="43"/>
      <c r="E16" s="43"/>
      <c r="F16" s="43"/>
      <c r="G16" s="32"/>
      <c r="H16" s="32"/>
      <c r="I16" s="32"/>
      <c r="L16" s="32"/>
      <c r="M16" s="32"/>
      <c r="N16" s="32"/>
      <c r="O16" s="32"/>
      <c r="P16" s="32"/>
    </row>
    <row r="35" spans="1:107" s="43" customFormat="1" x14ac:dyDescent="0.2">
      <c r="A35" s="42"/>
      <c r="B35" s="42"/>
      <c r="C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row>
    <row r="36" spans="1:107" s="43" customFormat="1" x14ac:dyDescent="0.2">
      <c r="A36" s="42"/>
      <c r="B36" s="42"/>
      <c r="C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row>
    <row r="37" spans="1:107" s="43" customFormat="1" x14ac:dyDescent="0.2">
      <c r="A37" s="42"/>
      <c r="B37" s="42"/>
      <c r="C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42"/>
      <c r="B38" s="42"/>
      <c r="C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42"/>
      <c r="B39" s="42"/>
      <c r="C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42"/>
      <c r="B40" s="4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42"/>
      <c r="B41" s="42"/>
      <c r="C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25" t="s">
        <v>842</v>
      </c>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row r="157" spans="1:107" s="43" customFormat="1" x14ac:dyDescent="0.2">
      <c r="A157" s="42"/>
      <c r="B157" s="42"/>
      <c r="C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row>
  </sheetData>
  <conditionalFormatting sqref="M12:P14 D11:G11 D7:G9">
    <cfRule type="cellIs" dxfId="36" priority="3" operator="equal">
      <formula>0</formula>
    </cfRule>
  </conditionalFormatting>
  <conditionalFormatting sqref="D10:G10">
    <cfRule type="cellIs" dxfId="35" priority="2" operator="equal">
      <formula>0</formula>
    </cfRule>
  </conditionalFormatting>
  <conditionalFormatting sqref="C10">
    <cfRule type="cellIs" dxfId="34" priority="1" operator="equal">
      <formula>0</formula>
    </cfRule>
  </conditionalFormatting>
  <hyperlinks>
    <hyperlink ref="C1" location="TableofContents!A1" display="TableofContents!A1" xr:uid="{EEF63F5D-6729-41EF-A1A1-A364861F48B1}"/>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6B687-E102-47A1-B91A-D79BE7FF671F}">
  <sheetPr>
    <tabColor theme="9"/>
  </sheetPr>
  <dimension ref="A1:DC159"/>
  <sheetViews>
    <sheetView showGridLines="0" zoomScale="70" zoomScaleNormal="70" workbookViewId="0">
      <selection activeCell="D1" sqref="D1"/>
    </sheetView>
  </sheetViews>
  <sheetFormatPr defaultColWidth="8.5703125" defaultRowHeight="12.75" x14ac:dyDescent="0.2"/>
  <cols>
    <col min="1" max="1" width="8.5703125" style="42" customWidth="1"/>
    <col min="2" max="2" width="7.42578125" style="42" customWidth="1"/>
    <col min="3" max="3" width="34.5703125" style="32" customWidth="1"/>
    <col min="4" max="4" width="23.140625" style="43" customWidth="1"/>
    <col min="5" max="6" width="15.5703125" style="43" customWidth="1"/>
    <col min="7" max="7" width="27.1406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745</v>
      </c>
      <c r="D1" s="27" t="s">
        <v>746</v>
      </c>
      <c r="E1" s="28"/>
      <c r="F1" s="28"/>
    </row>
    <row r="2" spans="1:16" ht="12.75" customHeight="1" x14ac:dyDescent="0.2">
      <c r="A2" s="30"/>
      <c r="B2" s="30"/>
    </row>
    <row r="3" spans="1:16" s="30" customFormat="1" ht="12.75" customHeight="1" x14ac:dyDescent="0.2">
      <c r="H3" s="32"/>
      <c r="I3" s="32"/>
    </row>
    <row r="4" spans="1:16" s="30" customFormat="1" ht="12.75" customHeight="1" x14ac:dyDescent="0.2">
      <c r="H4" s="32"/>
      <c r="I4" s="74"/>
    </row>
    <row r="5" spans="1:16" s="30" customFormat="1" ht="12.75" customHeight="1" x14ac:dyDescent="0.2">
      <c r="C5" s="161"/>
      <c r="D5" s="161"/>
      <c r="E5" s="161"/>
      <c r="F5" s="161"/>
      <c r="G5" s="161"/>
      <c r="H5" s="32"/>
      <c r="I5" s="166"/>
    </row>
    <row r="6" spans="1:16" s="30" customFormat="1" ht="25.5" x14ac:dyDescent="0.2">
      <c r="C6" s="36"/>
      <c r="D6" s="36" t="s">
        <v>218</v>
      </c>
      <c r="E6" s="36" t="s">
        <v>219</v>
      </c>
      <c r="F6" s="36" t="s">
        <v>220</v>
      </c>
      <c r="G6" s="36" t="s">
        <v>713</v>
      </c>
      <c r="H6" s="32"/>
      <c r="I6" s="90"/>
    </row>
    <row r="7" spans="1:16" s="30" customFormat="1" x14ac:dyDescent="0.2">
      <c r="C7" s="77" t="s">
        <v>735</v>
      </c>
      <c r="D7" s="62">
        <v>1</v>
      </c>
      <c r="E7" s="62">
        <v>0</v>
      </c>
      <c r="F7" s="62">
        <v>0</v>
      </c>
      <c r="G7" s="62">
        <v>0</v>
      </c>
      <c r="H7" s="32"/>
      <c r="I7" s="119"/>
    </row>
    <row r="8" spans="1:16" s="30" customFormat="1" x14ac:dyDescent="0.2">
      <c r="C8" s="77" t="s">
        <v>732</v>
      </c>
      <c r="D8" s="62">
        <v>0.75</v>
      </c>
      <c r="E8" s="62">
        <v>0</v>
      </c>
      <c r="F8" s="62">
        <v>0</v>
      </c>
      <c r="G8" s="62">
        <v>0.25</v>
      </c>
      <c r="H8" s="32"/>
      <c r="I8" s="167"/>
    </row>
    <row r="9" spans="1:16" s="30" customFormat="1" x14ac:dyDescent="0.2">
      <c r="C9" s="77" t="s">
        <v>163</v>
      </c>
      <c r="D9" s="62">
        <v>0.5</v>
      </c>
      <c r="E9" s="62">
        <v>0</v>
      </c>
      <c r="F9" s="62">
        <v>0</v>
      </c>
      <c r="G9" s="62">
        <v>0.5</v>
      </c>
      <c r="H9" s="32"/>
      <c r="I9" s="167"/>
    </row>
    <row r="10" spans="1:16" s="30" customFormat="1" x14ac:dyDescent="0.2">
      <c r="C10" s="77" t="s">
        <v>228</v>
      </c>
      <c r="D10" s="62">
        <v>0.38461538461538464</v>
      </c>
      <c r="E10" s="62">
        <v>0.30769230769230771</v>
      </c>
      <c r="F10" s="62">
        <v>7.6923076923076927E-2</v>
      </c>
      <c r="G10" s="62">
        <v>0.23076923076923078</v>
      </c>
      <c r="H10" s="32"/>
      <c r="I10" s="167"/>
    </row>
    <row r="11" spans="1:16" s="30" customFormat="1" x14ac:dyDescent="0.2">
      <c r="C11" s="77" t="s">
        <v>143</v>
      </c>
      <c r="D11" s="62">
        <v>0.21052631578947367</v>
      </c>
      <c r="E11" s="62">
        <v>0.28947368421052633</v>
      </c>
      <c r="F11" s="62">
        <v>5.2631578947368418E-2</v>
      </c>
      <c r="G11" s="62">
        <v>0.44736842105263158</v>
      </c>
      <c r="H11" s="32"/>
      <c r="I11" s="167"/>
    </row>
    <row r="12" spans="1:16" s="30" customFormat="1" x14ac:dyDescent="0.2">
      <c r="C12" s="77" t="s">
        <v>747</v>
      </c>
      <c r="D12" s="62">
        <v>0.2</v>
      </c>
      <c r="E12" s="62">
        <v>0.2</v>
      </c>
      <c r="F12" s="62">
        <v>0</v>
      </c>
      <c r="G12" s="62">
        <v>0.6</v>
      </c>
      <c r="H12" s="32"/>
      <c r="I12" s="167"/>
    </row>
    <row r="13" spans="1:16" s="30" customFormat="1" x14ac:dyDescent="0.2">
      <c r="C13" s="180" t="s">
        <v>736</v>
      </c>
      <c r="D13" s="50">
        <v>0.32876712328767121</v>
      </c>
      <c r="E13" s="50">
        <v>0.26027397260273971</v>
      </c>
      <c r="F13" s="50">
        <v>4.1095890410958902E-2</v>
      </c>
      <c r="G13" s="50">
        <v>0.36986301369863012</v>
      </c>
      <c r="H13" s="32"/>
      <c r="I13" s="168"/>
    </row>
    <row r="14" spans="1:16" s="30" customFormat="1" x14ac:dyDescent="0.2">
      <c r="F14" s="32"/>
      <c r="G14" s="32"/>
      <c r="H14" s="32"/>
      <c r="I14" s="74"/>
      <c r="P14" s="62"/>
    </row>
    <row r="15" spans="1:16" s="30" customFormat="1" x14ac:dyDescent="0.2">
      <c r="C15" s="30" t="s">
        <v>50</v>
      </c>
      <c r="D15" s="163">
        <v>73</v>
      </c>
      <c r="E15" s="32"/>
      <c r="F15" s="32"/>
      <c r="G15" s="32"/>
      <c r="H15" s="32"/>
      <c r="I15" s="32"/>
      <c r="P15" s="62"/>
    </row>
    <row r="16" spans="1:16" s="30" customFormat="1" x14ac:dyDescent="0.2">
      <c r="C16" s="32"/>
      <c r="D16" s="32"/>
      <c r="E16" s="32"/>
      <c r="F16" s="32"/>
      <c r="G16" s="32"/>
      <c r="H16" s="32"/>
      <c r="I16" s="32"/>
      <c r="P16" s="62"/>
    </row>
    <row r="17" spans="3:16" x14ac:dyDescent="0.2">
      <c r="D17" s="32"/>
      <c r="E17" s="32"/>
      <c r="F17" s="32"/>
      <c r="J17" s="30"/>
      <c r="K17" s="30"/>
      <c r="L17" s="30"/>
      <c r="M17" s="30"/>
      <c r="N17" s="30"/>
      <c r="O17" s="30"/>
      <c r="P17" s="30"/>
    </row>
    <row r="18" spans="3:16" s="30" customFormat="1" x14ac:dyDescent="0.2">
      <c r="C18" s="32"/>
      <c r="D18" s="43"/>
      <c r="E18" s="43"/>
      <c r="F18" s="43"/>
      <c r="G18" s="164"/>
      <c r="H18" s="32"/>
      <c r="I18" s="32"/>
      <c r="P18" s="32"/>
    </row>
    <row r="19" spans="3:16" x14ac:dyDescent="0.2">
      <c r="G19" s="164"/>
      <c r="J19" s="30"/>
      <c r="K19" s="30"/>
      <c r="L19" s="30"/>
      <c r="M19" s="30"/>
      <c r="N19" s="30"/>
      <c r="O19" s="30"/>
    </row>
    <row r="20" spans="3:16" x14ac:dyDescent="0.2">
      <c r="G20" s="164"/>
      <c r="J20" s="30"/>
      <c r="K20" s="30"/>
      <c r="L20" s="30"/>
      <c r="M20" s="30"/>
      <c r="N20" s="30"/>
      <c r="O20" s="30"/>
    </row>
    <row r="21" spans="3:16" x14ac:dyDescent="0.2">
      <c r="J21" s="30"/>
      <c r="K21" s="30"/>
      <c r="L21" s="30"/>
      <c r="M21" s="30"/>
      <c r="N21" s="30"/>
      <c r="O21" s="30"/>
    </row>
    <row r="22" spans="3:16" x14ac:dyDescent="0.2">
      <c r="J22" s="30"/>
      <c r="K22" s="30"/>
      <c r="L22" s="30"/>
      <c r="M22" s="30"/>
      <c r="N22" s="30"/>
      <c r="O22" s="30"/>
    </row>
    <row r="23" spans="3:16" x14ac:dyDescent="0.2">
      <c r="J23" s="30"/>
      <c r="K23" s="30"/>
      <c r="L23" s="30"/>
      <c r="M23" s="30"/>
      <c r="N23" s="30"/>
      <c r="O23" s="30"/>
    </row>
    <row r="24" spans="3:16" x14ac:dyDescent="0.2">
      <c r="J24" s="30"/>
      <c r="K24" s="30"/>
      <c r="L24" s="30"/>
      <c r="M24" s="30"/>
      <c r="N24" s="30"/>
      <c r="O24" s="30"/>
    </row>
    <row r="25" spans="3:16" x14ac:dyDescent="0.2">
      <c r="J25" s="30"/>
      <c r="K25" s="30"/>
      <c r="L25" s="30"/>
      <c r="M25" s="30"/>
      <c r="N25" s="30"/>
      <c r="O25" s="30"/>
    </row>
    <row r="35" spans="1:107" x14ac:dyDescent="0.2">
      <c r="A35" s="32"/>
      <c r="B35" s="32"/>
    </row>
    <row r="36" spans="1:107" x14ac:dyDescent="0.2">
      <c r="A36" s="32"/>
      <c r="B36" s="32"/>
    </row>
    <row r="37" spans="1:107" s="43" customFormat="1" x14ac:dyDescent="0.2">
      <c r="A37" s="32"/>
      <c r="B37" s="32"/>
      <c r="C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32"/>
      <c r="B38" s="32"/>
      <c r="C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32"/>
      <c r="B39" s="32"/>
      <c r="C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32"/>
      <c r="B40" s="3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32"/>
      <c r="B41" s="32"/>
      <c r="C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25" t="s">
        <v>842</v>
      </c>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row r="157" spans="1:107" s="43" customFormat="1" x14ac:dyDescent="0.2">
      <c r="A157" s="42"/>
      <c r="B157" s="42"/>
      <c r="C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row>
    <row r="158" spans="1:107" s="43" customFormat="1" x14ac:dyDescent="0.2">
      <c r="A158" s="42"/>
      <c r="B158" s="42"/>
      <c r="C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row>
    <row r="159" spans="1:107" s="43" customFormat="1" x14ac:dyDescent="0.2">
      <c r="A159" s="42"/>
      <c r="B159" s="42"/>
      <c r="C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row>
  </sheetData>
  <conditionalFormatting sqref="P14:P16 D8:G13 I8:I13">
    <cfRule type="cellIs" dxfId="33" priority="2" operator="equal">
      <formula>0</formula>
    </cfRule>
  </conditionalFormatting>
  <conditionalFormatting sqref="D7:G7">
    <cfRule type="cellIs" dxfId="32" priority="1" operator="equal">
      <formula>0</formula>
    </cfRule>
  </conditionalFormatting>
  <hyperlinks>
    <hyperlink ref="C1" location="TableofContents!A1" display="TableofContents!A1" xr:uid="{BAAA648A-83A8-4997-8F08-D8F48344DA26}"/>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0B15-D2E2-40E8-A600-806EAAF5793F}">
  <sheetPr>
    <tabColor theme="9"/>
  </sheetPr>
  <dimension ref="A1:G43"/>
  <sheetViews>
    <sheetView showGridLines="0" zoomScale="70" zoomScaleNormal="70" workbookViewId="0">
      <selection activeCell="C1" sqref="C1"/>
    </sheetView>
  </sheetViews>
  <sheetFormatPr defaultColWidth="8.7109375" defaultRowHeight="12.75" x14ac:dyDescent="0.2"/>
  <cols>
    <col min="1" max="2" width="8.7109375" style="32"/>
    <col min="3" max="3" width="17.5703125" style="32" bestFit="1" customWidth="1"/>
    <col min="4" max="4" width="21.42578125" style="32" customWidth="1"/>
    <col min="5" max="5" width="12.140625" style="32" customWidth="1"/>
    <col min="6" max="6" width="12.42578125" style="32" customWidth="1"/>
    <col min="7" max="7" width="29.85546875" style="32" customWidth="1"/>
    <col min="8" max="8" width="28.85546875" style="32" customWidth="1"/>
    <col min="9" max="16384" width="8.7109375" style="32"/>
  </cols>
  <sheetData>
    <row r="1" spans="1:7" s="29" customFormat="1" ht="20.25" x14ac:dyDescent="0.2">
      <c r="A1" s="26"/>
      <c r="B1" s="26"/>
      <c r="C1" s="29" t="s">
        <v>748</v>
      </c>
      <c r="D1" s="27" t="s">
        <v>749</v>
      </c>
      <c r="E1" s="28"/>
      <c r="F1" s="28"/>
    </row>
    <row r="5" spans="1:7" x14ac:dyDescent="0.2">
      <c r="C5" s="161"/>
      <c r="D5" s="161"/>
      <c r="E5" s="161"/>
      <c r="F5" s="161"/>
      <c r="G5" s="161"/>
    </row>
    <row r="6" spans="1:7" ht="25.5" x14ac:dyDescent="0.2">
      <c r="C6" s="36"/>
      <c r="D6" s="36" t="s">
        <v>218</v>
      </c>
      <c r="E6" s="36" t="s">
        <v>219</v>
      </c>
      <c r="F6" s="36" t="s">
        <v>220</v>
      </c>
      <c r="G6" s="36" t="s">
        <v>713</v>
      </c>
    </row>
    <row r="7" spans="1:7" x14ac:dyDescent="0.2">
      <c r="C7" s="77" t="s">
        <v>750</v>
      </c>
      <c r="D7" s="62">
        <v>0.29411764705882354</v>
      </c>
      <c r="E7" s="62">
        <v>5.8823529411764705E-2</v>
      </c>
      <c r="F7" s="62">
        <v>0</v>
      </c>
      <c r="G7" s="62">
        <v>0.6470588235294118</v>
      </c>
    </row>
    <row r="8" spans="1:7" x14ac:dyDescent="0.2">
      <c r="C8" s="77" t="s">
        <v>751</v>
      </c>
      <c r="D8" s="62">
        <v>0.16</v>
      </c>
      <c r="E8" s="62">
        <v>0.32</v>
      </c>
      <c r="F8" s="62">
        <v>0</v>
      </c>
      <c r="G8" s="62">
        <v>0.52</v>
      </c>
    </row>
    <row r="9" spans="1:7" x14ac:dyDescent="0.2">
      <c r="C9" s="77" t="s">
        <v>752</v>
      </c>
      <c r="D9" s="62">
        <v>0.36363636363636365</v>
      </c>
      <c r="E9" s="62">
        <v>0.27272727272727271</v>
      </c>
      <c r="F9" s="62">
        <v>9.0909090909090912E-2</v>
      </c>
      <c r="G9" s="62">
        <v>0.27272727272727271</v>
      </c>
    </row>
    <row r="10" spans="1:7" x14ac:dyDescent="0.2">
      <c r="C10" s="77" t="s">
        <v>753</v>
      </c>
      <c r="D10" s="62">
        <v>0.55000000000000004</v>
      </c>
      <c r="E10" s="62">
        <v>0.35</v>
      </c>
      <c r="F10" s="62">
        <v>0.1</v>
      </c>
      <c r="G10" s="62">
        <v>0</v>
      </c>
    </row>
    <row r="11" spans="1:7" x14ac:dyDescent="0.2">
      <c r="C11" s="93" t="s">
        <v>736</v>
      </c>
      <c r="D11" s="162">
        <v>0.32876712328767121</v>
      </c>
      <c r="E11" s="162">
        <v>0.26027397260273971</v>
      </c>
      <c r="F11" s="162">
        <v>4.1095890410958902E-2</v>
      </c>
      <c r="G11" s="162">
        <v>0.36986301369863012</v>
      </c>
    </row>
    <row r="12" spans="1:7" x14ac:dyDescent="0.2">
      <c r="C12" s="74"/>
    </row>
    <row r="13" spans="1:7" x14ac:dyDescent="0.2">
      <c r="C13" s="74"/>
    </row>
    <row r="14" spans="1:7" x14ac:dyDescent="0.2">
      <c r="C14" s="74"/>
    </row>
    <row r="43" spans="3:3" x14ac:dyDescent="0.2">
      <c r="C43" s="25" t="s">
        <v>842</v>
      </c>
    </row>
  </sheetData>
  <conditionalFormatting sqref="D7:G11">
    <cfRule type="cellIs" dxfId="31" priority="1" operator="equal">
      <formula>0</formula>
    </cfRule>
  </conditionalFormatting>
  <hyperlinks>
    <hyperlink ref="C1" location="TableofContents!A1" display="TableofContents!A1" xr:uid="{6EFDCB55-120E-4E9E-94F6-0348AAC6EFFC}"/>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21B1-5B4A-40EB-9E96-EB3788565740}">
  <sheetPr>
    <tabColor theme="9"/>
  </sheetPr>
  <dimension ref="A1:AQ52"/>
  <sheetViews>
    <sheetView showGridLines="0" zoomScale="70" zoomScaleNormal="70" workbookViewId="0">
      <selection activeCell="N29" sqref="N29"/>
    </sheetView>
  </sheetViews>
  <sheetFormatPr defaultColWidth="8.5703125" defaultRowHeight="12.75" x14ac:dyDescent="0.2"/>
  <cols>
    <col min="1" max="1" width="9.140625" style="51" customWidth="1"/>
    <col min="2" max="2" width="8.5703125" style="42" customWidth="1"/>
    <col min="3" max="3" width="19.42578125" style="32" customWidth="1"/>
    <col min="4" max="6" width="15.5703125" style="43" customWidth="1"/>
    <col min="7" max="7" width="7.42578125" style="43" bestFit="1" customWidth="1"/>
    <col min="8" max="8" width="42.42578125" style="32" bestFit="1" customWidth="1"/>
    <col min="9" max="13" width="15.5703125" style="32" customWidth="1"/>
    <col min="14" max="14" width="24" style="32" customWidth="1"/>
    <col min="15" max="15" width="42.42578125" style="32" customWidth="1"/>
    <col min="16" max="20" width="15.5703125" style="32" customWidth="1"/>
    <col min="21" max="21" width="8.5703125" style="32" customWidth="1"/>
    <col min="22" max="22" width="42.42578125" style="32" customWidth="1"/>
    <col min="23" max="27" width="15.5703125" style="32" customWidth="1"/>
    <col min="28" max="28" width="8.5703125" style="32" customWidth="1"/>
    <col min="29" max="29" width="42.42578125" style="32" customWidth="1"/>
    <col min="30" max="34" width="15.5703125" style="32" customWidth="1"/>
    <col min="35" max="35" width="8.5703125" style="32" customWidth="1"/>
    <col min="36" max="36" width="42.42578125" style="32" customWidth="1"/>
    <col min="37" max="41" width="15.5703125" style="32" customWidth="1"/>
    <col min="42" max="16384" width="8.5703125" style="32"/>
  </cols>
  <sheetData>
    <row r="1" spans="1:43" s="29" customFormat="1" ht="20.25" x14ac:dyDescent="0.2">
      <c r="A1" s="45"/>
      <c r="B1" s="26"/>
      <c r="C1" s="29" t="s">
        <v>754</v>
      </c>
      <c r="D1" s="27" t="s">
        <v>755</v>
      </c>
      <c r="E1" s="28"/>
      <c r="F1" s="28"/>
      <c r="G1" s="28"/>
    </row>
    <row r="2" spans="1:43" ht="12.75" customHeight="1" x14ac:dyDescent="0.2">
      <c r="A2" s="46"/>
      <c r="B2" s="30"/>
      <c r="C2" s="30"/>
      <c r="D2" s="30"/>
      <c r="E2" s="30"/>
      <c r="F2" s="30"/>
      <c r="G2" s="30"/>
    </row>
    <row r="3" spans="1:43" s="30" customFormat="1" ht="12.75" customHeight="1" x14ac:dyDescent="0.2">
      <c r="A3" s="46"/>
    </row>
    <row r="4" spans="1:43" s="30" customFormat="1" ht="12.75" customHeight="1" x14ac:dyDescent="0.2">
      <c r="A4" s="46"/>
      <c r="D4" s="31"/>
      <c r="E4" s="31"/>
      <c r="F4" s="31"/>
      <c r="G4" s="31"/>
    </row>
    <row r="5" spans="1:43" s="30" customFormat="1" ht="12.75" customHeight="1" x14ac:dyDescent="0.2">
      <c r="A5" s="46"/>
      <c r="C5" s="161"/>
      <c r="D5" s="161"/>
      <c r="E5" s="161"/>
      <c r="F5" s="161"/>
      <c r="G5" s="32"/>
    </row>
    <row r="6" spans="1:43" s="30" customFormat="1" ht="25.5" customHeight="1" x14ac:dyDescent="0.2">
      <c r="A6" s="46"/>
      <c r="C6" s="36"/>
      <c r="D6" s="36" t="s">
        <v>218</v>
      </c>
      <c r="E6" s="36" t="s">
        <v>219</v>
      </c>
      <c r="F6" s="36" t="s">
        <v>220</v>
      </c>
      <c r="G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43" s="30" customFormat="1" x14ac:dyDescent="0.2">
      <c r="A7" s="46"/>
      <c r="C7" s="43">
        <v>2008</v>
      </c>
      <c r="D7" s="48">
        <v>0.2413793103448276</v>
      </c>
      <c r="E7" s="48">
        <v>0.37931034482758619</v>
      </c>
      <c r="F7" s="48">
        <v>0.37931034482758619</v>
      </c>
      <c r="G7" s="164"/>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row>
    <row r="8" spans="1:43" s="30" customFormat="1" x14ac:dyDescent="0.2">
      <c r="A8" s="46"/>
      <c r="C8" s="43">
        <v>2009</v>
      </c>
      <c r="D8" s="48">
        <v>0.32</v>
      </c>
      <c r="E8" s="48">
        <v>0.44</v>
      </c>
      <c r="F8" s="48">
        <v>0.24</v>
      </c>
      <c r="G8" s="16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43" s="30" customFormat="1" x14ac:dyDescent="0.2">
      <c r="A9" s="46"/>
      <c r="C9" s="43">
        <v>2010</v>
      </c>
      <c r="D9" s="48">
        <v>0.36363636363636365</v>
      </c>
      <c r="E9" s="48">
        <v>0.51515151515151514</v>
      </c>
      <c r="F9" s="48">
        <v>0.12121212121212122</v>
      </c>
      <c r="G9" s="164"/>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row>
    <row r="10" spans="1:43" s="30" customFormat="1" x14ac:dyDescent="0.2">
      <c r="A10" s="46"/>
      <c r="C10" s="43">
        <v>2011</v>
      </c>
      <c r="D10" s="48">
        <v>0.17647058823529413</v>
      </c>
      <c r="E10" s="48">
        <v>0.6470588235294118</v>
      </c>
      <c r="F10" s="48">
        <v>0.17647058823529413</v>
      </c>
      <c r="G10" s="164"/>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row>
    <row r="11" spans="1:43" s="30" customFormat="1" x14ac:dyDescent="0.2">
      <c r="A11" s="46"/>
      <c r="C11" s="43">
        <v>2012</v>
      </c>
      <c r="D11" s="48">
        <v>0.1875</v>
      </c>
      <c r="E11" s="48">
        <v>0.71875</v>
      </c>
      <c r="F11" s="48">
        <v>9.375E-2</v>
      </c>
      <c r="G11" s="164"/>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row>
    <row r="12" spans="1:43" s="30" customFormat="1" x14ac:dyDescent="0.2">
      <c r="A12" s="46"/>
      <c r="C12" s="43">
        <v>2013</v>
      </c>
      <c r="D12" s="48">
        <v>0.63829787234042556</v>
      </c>
      <c r="E12" s="48">
        <v>0.17021276595744683</v>
      </c>
      <c r="F12" s="48">
        <v>0.19148936170212766</v>
      </c>
      <c r="G12" s="164"/>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row>
    <row r="13" spans="1:43" s="30" customFormat="1" x14ac:dyDescent="0.2">
      <c r="A13" s="46"/>
      <c r="C13" s="43">
        <v>2014</v>
      </c>
      <c r="D13" s="48">
        <v>0.57647058823529418</v>
      </c>
      <c r="E13" s="48">
        <v>0.36470588235294116</v>
      </c>
      <c r="F13" s="48">
        <v>5.8823529411764705E-2</v>
      </c>
      <c r="G13" s="164"/>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row>
    <row r="14" spans="1:43" s="30" customFormat="1" x14ac:dyDescent="0.2">
      <c r="A14" s="46"/>
      <c r="C14" s="43">
        <v>2015</v>
      </c>
      <c r="D14" s="48">
        <v>0.65715852989577617</v>
      </c>
      <c r="E14" s="48">
        <v>0.21429877491314681</v>
      </c>
      <c r="F14" s="48">
        <v>0.12854269519107697</v>
      </c>
      <c r="G14" s="164"/>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row>
    <row r="15" spans="1:43" s="30" customFormat="1" x14ac:dyDescent="0.2">
      <c r="A15" s="46"/>
      <c r="C15" s="43">
        <v>2016</v>
      </c>
      <c r="D15" s="48">
        <v>0.62228654124457317</v>
      </c>
      <c r="E15" s="48">
        <v>0.24312590448625185</v>
      </c>
      <c r="F15" s="48">
        <v>0.13458755426917512</v>
      </c>
      <c r="G15" s="164"/>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row>
    <row r="16" spans="1:43" s="30" customFormat="1" x14ac:dyDescent="0.2">
      <c r="A16" s="46"/>
      <c r="C16" s="43">
        <v>2017</v>
      </c>
      <c r="D16" s="48">
        <v>0.45283018867924524</v>
      </c>
      <c r="E16" s="48">
        <v>0.45283018867924524</v>
      </c>
      <c r="F16" s="48">
        <v>9.4339622641509427E-2</v>
      </c>
      <c r="G16" s="164"/>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row>
    <row r="17" spans="1:7" x14ac:dyDescent="0.2">
      <c r="B17" s="32"/>
      <c r="C17" s="43">
        <v>2018</v>
      </c>
      <c r="D17" s="48">
        <v>0.625</v>
      </c>
      <c r="E17" s="48">
        <v>0.32500000000000001</v>
      </c>
      <c r="F17" s="48">
        <v>0.05</v>
      </c>
      <c r="G17" s="164"/>
    </row>
    <row r="18" spans="1:7" x14ac:dyDescent="0.2">
      <c r="B18" s="32"/>
      <c r="C18" s="43">
        <v>2019</v>
      </c>
      <c r="D18" s="48">
        <v>0.49152542372881358</v>
      </c>
      <c r="E18" s="48">
        <v>0.40677966101694918</v>
      </c>
      <c r="F18" s="48">
        <v>0.10169491525423729</v>
      </c>
      <c r="G18" s="164"/>
    </row>
    <row r="19" spans="1:7" s="30" customFormat="1" x14ac:dyDescent="0.2">
      <c r="A19" s="46"/>
      <c r="C19" s="43">
        <v>2020</v>
      </c>
      <c r="D19" s="48">
        <v>0.5178571428571429</v>
      </c>
      <c r="E19" s="48">
        <v>0.35714285714285715</v>
      </c>
      <c r="F19" s="48">
        <v>0.125</v>
      </c>
      <c r="G19" s="164"/>
    </row>
    <row r="20" spans="1:7" s="30" customFormat="1" x14ac:dyDescent="0.2">
      <c r="A20" s="46"/>
      <c r="C20" s="43">
        <v>2021</v>
      </c>
      <c r="D20" s="48">
        <v>0.47058823529411764</v>
      </c>
      <c r="E20" s="48">
        <v>0.38235294117647056</v>
      </c>
      <c r="F20" s="48">
        <v>0.14705882352941177</v>
      </c>
      <c r="G20" s="164"/>
    </row>
    <row r="21" spans="1:7" s="30" customFormat="1" x14ac:dyDescent="0.2">
      <c r="A21" s="46"/>
      <c r="C21" s="43">
        <v>2022</v>
      </c>
      <c r="D21" s="48">
        <v>0.42857142857142855</v>
      </c>
      <c r="E21" s="48">
        <v>0.42857142857142855</v>
      </c>
      <c r="F21" s="48">
        <v>0.14285714285714285</v>
      </c>
      <c r="G21" s="164"/>
    </row>
    <row r="22" spans="1:7" x14ac:dyDescent="0.2">
      <c r="A22" s="32"/>
      <c r="B22" s="32"/>
      <c r="C22" s="234"/>
      <c r="D22" s="235"/>
      <c r="E22" s="235"/>
      <c r="F22" s="236"/>
      <c r="G22" s="32"/>
    </row>
    <row r="23" spans="1:7" s="74" customFormat="1" x14ac:dyDescent="0.2">
      <c r="C23" s="120"/>
      <c r="D23" s="120"/>
      <c r="E23" s="120"/>
      <c r="F23" s="120"/>
    </row>
    <row r="24" spans="1:7" x14ac:dyDescent="0.2">
      <c r="A24" s="32"/>
      <c r="B24" s="32"/>
      <c r="C24" s="30" t="s">
        <v>50</v>
      </c>
      <c r="D24" s="163">
        <v>42</v>
      </c>
      <c r="E24" s="32"/>
      <c r="F24" s="32"/>
      <c r="G24" s="32"/>
    </row>
    <row r="25" spans="1:7" x14ac:dyDescent="0.2">
      <c r="A25" s="32"/>
      <c r="B25" s="32"/>
      <c r="D25" s="32"/>
      <c r="E25" s="32"/>
      <c r="F25" s="32"/>
      <c r="G25" s="32"/>
    </row>
    <row r="26" spans="1:7" x14ac:dyDescent="0.2">
      <c r="A26" s="32"/>
      <c r="B26" s="32"/>
      <c r="D26" s="32"/>
      <c r="E26" s="32"/>
      <c r="F26" s="32"/>
      <c r="G26" s="32"/>
    </row>
    <row r="27" spans="1:7" x14ac:dyDescent="0.2">
      <c r="A27" s="32"/>
      <c r="B27" s="32"/>
      <c r="D27" s="32"/>
      <c r="E27" s="32"/>
      <c r="F27" s="32"/>
      <c r="G27" s="32"/>
    </row>
    <row r="28" spans="1:7" x14ac:dyDescent="0.2">
      <c r="A28" s="32"/>
      <c r="B28" s="32"/>
      <c r="D28" s="32"/>
      <c r="E28" s="32"/>
      <c r="F28" s="32"/>
      <c r="G28" s="32"/>
    </row>
    <row r="29" spans="1:7" x14ac:dyDescent="0.2">
      <c r="A29" s="32"/>
      <c r="B29" s="32"/>
      <c r="D29" s="32"/>
      <c r="E29" s="32"/>
      <c r="F29" s="32"/>
      <c r="G29" s="32"/>
    </row>
    <row r="30" spans="1:7" x14ac:dyDescent="0.2">
      <c r="A30" s="32"/>
      <c r="B30" s="32"/>
      <c r="D30" s="32"/>
      <c r="E30" s="32"/>
      <c r="F30" s="32"/>
      <c r="G30" s="32"/>
    </row>
    <row r="31" spans="1:7" x14ac:dyDescent="0.2">
      <c r="A31" s="32"/>
      <c r="B31" s="32"/>
      <c r="D31" s="32"/>
      <c r="E31" s="32"/>
      <c r="F31" s="32"/>
      <c r="G31" s="32"/>
    </row>
    <row r="32" spans="1:7" x14ac:dyDescent="0.2">
      <c r="A32" s="32"/>
      <c r="B32" s="32"/>
      <c r="D32" s="32"/>
      <c r="E32" s="32"/>
      <c r="F32" s="32"/>
      <c r="G32" s="32"/>
    </row>
    <row r="33" s="32" customFormat="1" x14ac:dyDescent="0.2"/>
    <row r="34" s="32" customFormat="1" x14ac:dyDescent="0.2"/>
    <row r="35" s="32" customFormat="1" x14ac:dyDescent="0.2"/>
    <row r="36" s="32" customFormat="1" x14ac:dyDescent="0.2"/>
    <row r="37" s="32" customFormat="1" x14ac:dyDescent="0.2"/>
    <row r="52" spans="3:3" x14ac:dyDescent="0.2">
      <c r="C52" s="25" t="s">
        <v>842</v>
      </c>
    </row>
  </sheetData>
  <mergeCells count="1">
    <mergeCell ref="C22:F22"/>
  </mergeCells>
  <conditionalFormatting sqref="D15:F17">
    <cfRule type="cellIs" dxfId="30" priority="1" operator="equal">
      <formula>0</formula>
    </cfRule>
  </conditionalFormatting>
  <conditionalFormatting sqref="D7:F14">
    <cfRule type="cellIs" dxfId="29" priority="6" operator="equal">
      <formula>0</formula>
    </cfRule>
  </conditionalFormatting>
  <hyperlinks>
    <hyperlink ref="C1" location="TableofContents!A1" display="TableofContents!A1" xr:uid="{14E84F49-C17D-4822-B90F-4A9E5BC63091}"/>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4E385-326F-4D18-BC12-E0F2F0E0D133}">
  <sheetPr>
    <tabColor theme="9"/>
  </sheetPr>
  <dimension ref="A1:DC156"/>
  <sheetViews>
    <sheetView showGridLines="0" zoomScale="70" zoomScaleNormal="70" workbookViewId="0">
      <selection activeCell="C1" sqref="C1"/>
    </sheetView>
  </sheetViews>
  <sheetFormatPr defaultColWidth="8.5703125" defaultRowHeight="12.75" x14ac:dyDescent="0.2"/>
  <cols>
    <col min="1" max="2" width="8.5703125" style="42" customWidth="1"/>
    <col min="3" max="3" width="18" style="32" customWidth="1"/>
    <col min="4" max="4" width="20.42578125" style="43" customWidth="1"/>
    <col min="5" max="6" width="15.5703125" style="43" customWidth="1"/>
    <col min="7" max="7" width="26.42578125" style="32" customWidth="1"/>
    <col min="8" max="8" width="30.42578125" style="32" customWidth="1"/>
    <col min="9"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756</v>
      </c>
      <c r="D1" s="27" t="s">
        <v>757</v>
      </c>
      <c r="E1" s="28"/>
      <c r="F1" s="28"/>
    </row>
    <row r="2" spans="1:16" ht="12.75" customHeight="1" x14ac:dyDescent="0.2">
      <c r="A2" s="30"/>
      <c r="B2" s="30"/>
      <c r="C2" s="30"/>
      <c r="D2" s="30"/>
      <c r="E2" s="30"/>
      <c r="F2" s="30"/>
    </row>
    <row r="3" spans="1:16" ht="12.75" customHeight="1" x14ac:dyDescent="0.2">
      <c r="A3" s="30"/>
      <c r="B3" s="30"/>
      <c r="C3" s="30"/>
      <c r="D3" s="30"/>
      <c r="E3" s="30"/>
      <c r="F3" s="30"/>
    </row>
    <row r="4" spans="1:16" ht="12.75" customHeight="1" x14ac:dyDescent="0.2">
      <c r="A4" s="30"/>
      <c r="B4" s="30"/>
    </row>
    <row r="5" spans="1:16" s="30" customFormat="1" ht="12.75" customHeight="1" x14ac:dyDescent="0.2">
      <c r="C5" s="161"/>
      <c r="D5" s="161"/>
      <c r="E5" s="161"/>
      <c r="F5" s="161"/>
      <c r="G5" s="161"/>
      <c r="H5" s="32"/>
    </row>
    <row r="6" spans="1:16" s="30" customFormat="1" ht="25.5" x14ac:dyDescent="0.2">
      <c r="C6" s="36"/>
      <c r="D6" s="36" t="s">
        <v>218</v>
      </c>
      <c r="E6" s="36" t="s">
        <v>219</v>
      </c>
      <c r="F6" s="36" t="s">
        <v>220</v>
      </c>
      <c r="G6" s="36" t="s">
        <v>713</v>
      </c>
      <c r="H6" s="32"/>
    </row>
    <row r="7" spans="1:16" s="30" customFormat="1" x14ac:dyDescent="0.2">
      <c r="C7" s="77" t="s">
        <v>758</v>
      </c>
      <c r="D7" s="62">
        <v>0.36363636363636365</v>
      </c>
      <c r="E7" s="62">
        <v>0.45454545454545453</v>
      </c>
      <c r="F7" s="62">
        <v>0</v>
      </c>
      <c r="G7" s="62">
        <v>0.18181818181818182</v>
      </c>
      <c r="H7" s="32"/>
    </row>
    <row r="8" spans="1:16" s="30" customFormat="1" x14ac:dyDescent="0.2">
      <c r="C8" s="77" t="s">
        <v>759</v>
      </c>
      <c r="D8" s="62">
        <v>0.2978723404255319</v>
      </c>
      <c r="E8" s="62">
        <v>0.19148936170212766</v>
      </c>
      <c r="F8" s="62">
        <v>0.1276595744680851</v>
      </c>
      <c r="G8" s="62">
        <v>0.38297872340425532</v>
      </c>
      <c r="H8" s="32"/>
    </row>
    <row r="9" spans="1:16" s="30" customFormat="1" x14ac:dyDescent="0.2">
      <c r="C9" s="77" t="s">
        <v>743</v>
      </c>
      <c r="D9" s="62">
        <v>0</v>
      </c>
      <c r="E9" s="62">
        <v>0.30769230769230771</v>
      </c>
      <c r="F9" s="62">
        <v>0</v>
      </c>
      <c r="G9" s="62">
        <v>0.69230769230769229</v>
      </c>
      <c r="H9" s="32"/>
    </row>
    <row r="10" spans="1:16" s="30" customFormat="1" x14ac:dyDescent="0.2">
      <c r="C10" s="97" t="s">
        <v>760</v>
      </c>
      <c r="D10" s="50">
        <v>0.25352112676056338</v>
      </c>
      <c r="E10" s="50">
        <v>0.25352112676056338</v>
      </c>
      <c r="F10" s="50">
        <v>8.4507042253521125E-2</v>
      </c>
      <c r="G10" s="50">
        <v>0.40845070422535212</v>
      </c>
      <c r="H10" s="32"/>
    </row>
    <row r="11" spans="1:16" s="30" customFormat="1" x14ac:dyDescent="0.2">
      <c r="E11" s="43"/>
      <c r="F11" s="32"/>
      <c r="G11" s="32"/>
      <c r="H11" s="32"/>
      <c r="L11" s="77"/>
      <c r="M11" s="62"/>
      <c r="N11" s="62"/>
      <c r="O11" s="62"/>
      <c r="P11" s="62"/>
    </row>
    <row r="12" spans="1:16" s="30" customFormat="1" x14ac:dyDescent="0.2">
      <c r="C12" s="30" t="s">
        <v>50</v>
      </c>
      <c r="D12" s="163">
        <v>71</v>
      </c>
      <c r="E12" s="43"/>
      <c r="F12" s="32"/>
      <c r="G12" s="32"/>
      <c r="H12" s="32"/>
      <c r="L12" s="77"/>
      <c r="M12" s="62"/>
      <c r="N12" s="62"/>
      <c r="O12" s="62"/>
      <c r="P12" s="62"/>
    </row>
    <row r="13" spans="1:16" s="30" customFormat="1" x14ac:dyDescent="0.2">
      <c r="C13" s="32"/>
      <c r="D13" s="43"/>
      <c r="E13" s="43"/>
      <c r="F13" s="43"/>
      <c r="G13" s="32"/>
      <c r="H13" s="32"/>
      <c r="I13" s="32"/>
      <c r="L13" s="77"/>
      <c r="M13" s="62"/>
      <c r="N13" s="62"/>
      <c r="O13" s="62"/>
      <c r="P13" s="62"/>
    </row>
    <row r="14" spans="1:16" x14ac:dyDescent="0.2">
      <c r="K14" s="79"/>
      <c r="L14" s="30"/>
      <c r="M14" s="30"/>
      <c r="N14" s="30"/>
      <c r="O14" s="30"/>
      <c r="P14" s="30"/>
    </row>
    <row r="15" spans="1:16" s="30" customFormat="1" x14ac:dyDescent="0.2">
      <c r="C15" s="32"/>
      <c r="D15" s="43"/>
      <c r="E15" s="43"/>
      <c r="F15" s="43"/>
      <c r="G15" s="32"/>
      <c r="H15" s="32"/>
      <c r="I15" s="32"/>
      <c r="L15" s="32"/>
      <c r="M15" s="32"/>
      <c r="N15" s="32"/>
      <c r="O15" s="32"/>
      <c r="P15" s="32"/>
    </row>
    <row r="34" spans="1:107" s="43" customFormat="1" x14ac:dyDescent="0.2">
      <c r="A34" s="42"/>
      <c r="B34" s="42"/>
      <c r="C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row>
    <row r="35" spans="1:107" s="43" customFormat="1" x14ac:dyDescent="0.2">
      <c r="A35" s="42"/>
      <c r="B35" s="42"/>
      <c r="C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row>
    <row r="36" spans="1:107" s="43" customFormat="1" x14ac:dyDescent="0.2">
      <c r="A36" s="42"/>
      <c r="B36" s="42"/>
      <c r="C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row>
    <row r="37" spans="1:107" s="43" customFormat="1" x14ac:dyDescent="0.2">
      <c r="A37" s="42"/>
      <c r="B37" s="42"/>
      <c r="C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42"/>
      <c r="B38" s="42"/>
      <c r="C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42"/>
      <c r="B39" s="42"/>
      <c r="C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42"/>
      <c r="B40" s="4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42"/>
      <c r="B41" s="42"/>
      <c r="C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25" t="s">
        <v>842</v>
      </c>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sheetData>
  <conditionalFormatting sqref="M11:P13 D7:G10">
    <cfRule type="cellIs" dxfId="28" priority="2" operator="equal">
      <formula>0</formula>
    </cfRule>
  </conditionalFormatting>
  <conditionalFormatting sqref="C10">
    <cfRule type="cellIs" dxfId="27" priority="1" operator="equal">
      <formula>0</formula>
    </cfRule>
  </conditionalFormatting>
  <hyperlinks>
    <hyperlink ref="C1" location="TableofContents!A1" display="TableofContents!A1" xr:uid="{851AB02C-192A-40CA-BB75-4E7E0DF81A1B}"/>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71BF-3362-471D-AF92-54C21C76E925}">
  <sheetPr>
    <tabColor theme="9"/>
  </sheetPr>
  <dimension ref="A1:DC137"/>
  <sheetViews>
    <sheetView showGridLines="0" zoomScale="70" zoomScaleNormal="70" workbookViewId="0">
      <selection activeCell="N27" sqref="N27"/>
    </sheetView>
  </sheetViews>
  <sheetFormatPr defaultColWidth="8.5703125" defaultRowHeight="12.75" x14ac:dyDescent="0.2"/>
  <cols>
    <col min="1" max="1" width="9.85546875" style="42" customWidth="1"/>
    <col min="2" max="2" width="8.140625" style="42" customWidth="1"/>
    <col min="3" max="3" width="34.5703125" style="32" customWidth="1"/>
    <col min="4" max="4" width="20.5703125" style="43" customWidth="1"/>
    <col min="5" max="6" width="15.5703125" style="43" customWidth="1"/>
    <col min="7" max="7" width="32.425781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07" s="29" customFormat="1" ht="20.25" x14ac:dyDescent="0.2">
      <c r="A1" s="26"/>
      <c r="B1" s="26"/>
      <c r="C1" s="29" t="s">
        <v>761</v>
      </c>
      <c r="D1" s="27" t="s">
        <v>762</v>
      </c>
      <c r="E1" s="28"/>
      <c r="F1" s="28"/>
    </row>
    <row r="2" spans="1:107" ht="12.75" customHeight="1" x14ac:dyDescent="0.2">
      <c r="A2" s="30"/>
      <c r="B2" s="30"/>
    </row>
    <row r="3" spans="1:107" ht="12.75" customHeight="1" x14ac:dyDescent="0.2">
      <c r="A3" s="30"/>
      <c r="B3" s="30"/>
    </row>
    <row r="4" spans="1:107" ht="12.75" customHeight="1" x14ac:dyDescent="0.2">
      <c r="A4" s="30"/>
      <c r="B4" s="30"/>
    </row>
    <row r="5" spans="1:107" s="30" customFormat="1" ht="12.75" customHeight="1" x14ac:dyDescent="0.2">
      <c r="C5" s="161"/>
      <c r="D5" s="161"/>
      <c r="E5" s="161"/>
      <c r="F5" s="161"/>
      <c r="G5" s="161"/>
      <c r="H5" s="32"/>
      <c r="I5" s="32"/>
      <c r="J5" s="32"/>
      <c r="K5" s="32"/>
      <c r="L5" s="32"/>
      <c r="M5" s="32"/>
      <c r="N5" s="32"/>
    </row>
    <row r="6" spans="1:107" s="30" customFormat="1" ht="25.5" x14ac:dyDescent="0.2">
      <c r="C6" s="36"/>
      <c r="D6" s="36" t="s">
        <v>218</v>
      </c>
      <c r="E6" s="36" t="s">
        <v>219</v>
      </c>
      <c r="F6" s="36" t="s">
        <v>220</v>
      </c>
      <c r="G6" s="36" t="s">
        <v>713</v>
      </c>
      <c r="H6" s="32"/>
      <c r="I6" s="32"/>
      <c r="J6" s="32"/>
      <c r="K6" s="32"/>
      <c r="L6" s="32"/>
      <c r="M6" s="32"/>
      <c r="N6" s="32"/>
    </row>
    <row r="7" spans="1:107" s="30" customFormat="1" ht="12" customHeight="1" x14ac:dyDescent="0.2">
      <c r="C7" s="77" t="s">
        <v>735</v>
      </c>
      <c r="D7" s="62">
        <v>0.6</v>
      </c>
      <c r="E7" s="62">
        <v>0.2</v>
      </c>
      <c r="F7" s="62">
        <v>0.2</v>
      </c>
      <c r="G7" s="62">
        <v>0</v>
      </c>
      <c r="H7" s="32"/>
      <c r="I7" s="32"/>
      <c r="J7" s="32"/>
      <c r="K7" s="32"/>
      <c r="L7" s="32"/>
      <c r="M7" s="32"/>
      <c r="N7" s="32"/>
    </row>
    <row r="8" spans="1:107" s="30" customFormat="1" ht="12.75" customHeight="1" x14ac:dyDescent="0.2">
      <c r="C8" s="77" t="s">
        <v>168</v>
      </c>
      <c r="D8" s="62">
        <v>0.33333333333333331</v>
      </c>
      <c r="E8" s="62">
        <v>0.33333333333333331</v>
      </c>
      <c r="F8" s="62">
        <v>0</v>
      </c>
      <c r="G8" s="62">
        <v>0.33333333333333331</v>
      </c>
      <c r="H8" s="32"/>
      <c r="I8" s="32"/>
      <c r="J8" s="32"/>
      <c r="K8" s="32"/>
      <c r="L8" s="32"/>
      <c r="M8" s="32"/>
      <c r="N8" s="32"/>
    </row>
    <row r="9" spans="1:107" s="30" customFormat="1" x14ac:dyDescent="0.2">
      <c r="C9" s="77" t="s">
        <v>228</v>
      </c>
      <c r="D9" s="62">
        <v>0.30769230769230771</v>
      </c>
      <c r="E9" s="62">
        <v>0.23076923076923078</v>
      </c>
      <c r="F9" s="62">
        <v>0.15384615384615385</v>
      </c>
      <c r="G9" s="62">
        <v>0.30769230769230771</v>
      </c>
      <c r="H9" s="32"/>
      <c r="I9" s="32"/>
      <c r="J9" s="32"/>
      <c r="K9" s="32"/>
      <c r="L9" s="32"/>
      <c r="M9" s="32"/>
      <c r="N9" s="32"/>
    </row>
    <row r="10" spans="1:107" s="30" customFormat="1" x14ac:dyDescent="0.2">
      <c r="C10" s="77" t="s">
        <v>162</v>
      </c>
      <c r="D10" s="62">
        <v>0.25</v>
      </c>
      <c r="E10" s="62">
        <v>0.25</v>
      </c>
      <c r="F10" s="62">
        <v>0.5</v>
      </c>
      <c r="G10" s="62">
        <v>0</v>
      </c>
      <c r="H10" s="32"/>
      <c r="I10" s="32"/>
      <c r="J10" s="32"/>
      <c r="K10" s="32"/>
      <c r="L10" s="32"/>
      <c r="M10" s="32"/>
      <c r="N10" s="32"/>
    </row>
    <row r="11" spans="1:107" s="30" customFormat="1" x14ac:dyDescent="0.2">
      <c r="C11" s="77" t="s">
        <v>143</v>
      </c>
      <c r="D11" s="62">
        <v>0.18421052631578946</v>
      </c>
      <c r="E11" s="62">
        <v>0.26315789473684209</v>
      </c>
      <c r="F11" s="62">
        <v>2.6315789473684209E-2</v>
      </c>
      <c r="G11" s="62">
        <v>0.52631578947368418</v>
      </c>
      <c r="H11" s="32"/>
      <c r="I11" s="32"/>
      <c r="J11" s="32"/>
      <c r="K11" s="32"/>
      <c r="L11" s="32"/>
      <c r="M11" s="32"/>
      <c r="N11" s="32"/>
    </row>
    <row r="12" spans="1:107" s="30" customFormat="1" x14ac:dyDescent="0.2">
      <c r="C12" s="93" t="s">
        <v>760</v>
      </c>
      <c r="D12" s="162">
        <v>0.25352112676056338</v>
      </c>
      <c r="E12" s="162">
        <v>0.25352112676056338</v>
      </c>
      <c r="F12" s="162">
        <v>8.4507042253521125E-2</v>
      </c>
      <c r="G12" s="162">
        <v>0.40845070422535212</v>
      </c>
      <c r="H12" s="32"/>
      <c r="I12" s="32"/>
      <c r="J12" s="32"/>
      <c r="K12" s="32"/>
    </row>
    <row r="13" spans="1:107" s="30" customFormat="1" x14ac:dyDescent="0.2">
      <c r="C13" s="79"/>
      <c r="D13" s="77"/>
      <c r="E13" s="37"/>
      <c r="F13" s="37"/>
      <c r="G13" s="37"/>
      <c r="H13" s="32"/>
      <c r="I13" s="32"/>
      <c r="J13" s="32"/>
      <c r="K13" s="32"/>
      <c r="L13" s="77"/>
      <c r="M13" s="62"/>
      <c r="N13" s="62"/>
      <c r="O13" s="62"/>
      <c r="P13" s="62"/>
    </row>
    <row r="14" spans="1:107" x14ac:dyDescent="0.2">
      <c r="A14" s="32"/>
      <c r="B14" s="32"/>
      <c r="C14" s="30" t="s">
        <v>50</v>
      </c>
      <c r="D14" s="163">
        <v>71</v>
      </c>
      <c r="F14" s="32"/>
    </row>
    <row r="15" spans="1:107" s="43" customFormat="1"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row>
    <row r="16" spans="1:107" s="43" customForma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row>
    <row r="17" spans="1:107" s="43" customForma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row>
    <row r="18" spans="1:107" s="43" customForma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row>
    <row r="19" spans="1:107" s="43" customForma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row>
    <row r="20" spans="1:107" s="43" customFormat="1" x14ac:dyDescent="0.2">
      <c r="A20" s="42"/>
      <c r="B20" s="42"/>
      <c r="C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row>
    <row r="21" spans="1:107" s="43" customFormat="1" x14ac:dyDescent="0.2">
      <c r="A21" s="42"/>
      <c r="B21" s="42"/>
      <c r="C21" s="32"/>
      <c r="G21" s="164"/>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row>
    <row r="22" spans="1:107" s="43" customFormat="1" x14ac:dyDescent="0.2">
      <c r="A22" s="42"/>
      <c r="B22" s="42"/>
      <c r="C22" s="32"/>
      <c r="G22" s="164"/>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row>
    <row r="23" spans="1:107" s="43" customFormat="1" x14ac:dyDescent="0.2">
      <c r="A23" s="42"/>
      <c r="B23" s="42"/>
      <c r="C23" s="32"/>
      <c r="G23" s="164"/>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row>
    <row r="24" spans="1:107" s="43" customFormat="1" x14ac:dyDescent="0.2">
      <c r="A24" s="42"/>
      <c r="B24" s="42"/>
      <c r="C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row>
    <row r="25" spans="1:107" s="43" customFormat="1" x14ac:dyDescent="0.2">
      <c r="A25" s="42"/>
      <c r="B25" s="42"/>
      <c r="C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row>
    <row r="26" spans="1:107" s="43" customFormat="1" x14ac:dyDescent="0.2">
      <c r="A26" s="42"/>
      <c r="B26" s="42"/>
      <c r="C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row>
    <row r="27" spans="1:107" s="43" customFormat="1" x14ac:dyDescent="0.2">
      <c r="A27" s="42"/>
      <c r="B27" s="42"/>
      <c r="C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row>
    <row r="28" spans="1:107" s="43" customFormat="1" x14ac:dyDescent="0.2">
      <c r="A28" s="42"/>
      <c r="B28" s="42"/>
      <c r="C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row>
    <row r="29" spans="1:107" s="43" customFormat="1" x14ac:dyDescent="0.2">
      <c r="A29" s="42"/>
      <c r="B29" s="42"/>
      <c r="C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row>
    <row r="30" spans="1:107" s="43" customFormat="1" x14ac:dyDescent="0.2">
      <c r="A30" s="42"/>
      <c r="B30" s="42"/>
      <c r="C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row>
    <row r="31" spans="1:107" s="43" customFormat="1" x14ac:dyDescent="0.2">
      <c r="A31" s="42"/>
      <c r="B31" s="42"/>
      <c r="C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row>
    <row r="32" spans="1:107" s="43" customFormat="1" x14ac:dyDescent="0.2">
      <c r="A32" s="42"/>
      <c r="B32" s="42"/>
      <c r="C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row>
    <row r="33" spans="1:107" s="43" customFormat="1" x14ac:dyDescent="0.2">
      <c r="A33" s="42"/>
      <c r="B33" s="42"/>
      <c r="C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row>
    <row r="34" spans="1:107" s="43" customFormat="1" x14ac:dyDescent="0.2">
      <c r="A34" s="42"/>
      <c r="B34" s="42"/>
      <c r="C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row>
    <row r="35" spans="1:107" s="43" customFormat="1" x14ac:dyDescent="0.2">
      <c r="A35" s="42"/>
      <c r="B35" s="42"/>
      <c r="C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row>
    <row r="36" spans="1:107" s="43" customFormat="1" x14ac:dyDescent="0.2">
      <c r="A36" s="42"/>
      <c r="B36" s="42"/>
      <c r="C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row>
    <row r="37" spans="1:107" s="43" customFormat="1" x14ac:dyDescent="0.2">
      <c r="A37" s="42"/>
      <c r="B37" s="42"/>
      <c r="C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42"/>
      <c r="B38" s="42"/>
      <c r="C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42"/>
      <c r="B39" s="42"/>
      <c r="C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42"/>
      <c r="B40" s="4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42"/>
      <c r="B41" s="42"/>
      <c r="C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25" t="s">
        <v>842</v>
      </c>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sheetData>
  <conditionalFormatting sqref="M13:P13 E7:G13 D7:D12">
    <cfRule type="cellIs" dxfId="26" priority="1" operator="equal">
      <formula>0</formula>
    </cfRule>
  </conditionalFormatting>
  <hyperlinks>
    <hyperlink ref="C1" location="TableofContents!A1" display="TableofContents!A1" xr:uid="{CB480EB4-98E0-49AD-A8F6-3E966B29BB4B}"/>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C1F8-B2EB-47D2-A00A-3101F1C45A55}">
  <sheetPr>
    <tabColor theme="9"/>
  </sheetPr>
  <dimension ref="A1:AQ47"/>
  <sheetViews>
    <sheetView showGridLines="0" zoomScale="70" zoomScaleNormal="70" workbookViewId="0">
      <selection activeCell="O24" sqref="O24"/>
    </sheetView>
  </sheetViews>
  <sheetFormatPr defaultColWidth="8.5703125" defaultRowHeight="12.75" x14ac:dyDescent="0.2"/>
  <cols>
    <col min="1" max="1" width="9.42578125" style="51" customWidth="1"/>
    <col min="2" max="2" width="8.5703125" style="42" customWidth="1"/>
    <col min="3" max="3" width="19.42578125" style="32" customWidth="1"/>
    <col min="4" max="6" width="15.5703125" style="43" customWidth="1"/>
    <col min="7" max="7" width="5.5703125" style="43" customWidth="1"/>
    <col min="8" max="8" width="42.42578125" style="32" bestFit="1" customWidth="1"/>
    <col min="9" max="13" width="15.5703125" style="32" customWidth="1"/>
    <col min="14" max="14" width="24" style="32" customWidth="1"/>
    <col min="15" max="15" width="42.42578125" style="32" customWidth="1"/>
    <col min="16" max="20" width="15.5703125" style="32" customWidth="1"/>
    <col min="21" max="21" width="8.5703125" style="32" customWidth="1"/>
    <col min="22" max="22" width="42.42578125" style="32" customWidth="1"/>
    <col min="23" max="27" width="15.5703125" style="32" customWidth="1"/>
    <col min="28" max="28" width="8.5703125" style="32" customWidth="1"/>
    <col min="29" max="29" width="42.42578125" style="32" customWidth="1"/>
    <col min="30" max="34" width="15.5703125" style="32" customWidth="1"/>
    <col min="35" max="35" width="8.5703125" style="32" customWidth="1"/>
    <col min="36" max="36" width="42.42578125" style="32" customWidth="1"/>
    <col min="37" max="41" width="15.5703125" style="32" customWidth="1"/>
    <col min="42" max="16384" width="8.5703125" style="32"/>
  </cols>
  <sheetData>
    <row r="1" spans="1:43" s="29" customFormat="1" ht="20.25" x14ac:dyDescent="0.2">
      <c r="A1" s="45"/>
      <c r="B1" s="26"/>
      <c r="C1" s="29" t="s">
        <v>763</v>
      </c>
      <c r="D1" s="27" t="s">
        <v>764</v>
      </c>
      <c r="E1" s="28"/>
      <c r="F1" s="28"/>
      <c r="G1" s="28"/>
    </row>
    <row r="2" spans="1:43" ht="12.6" customHeight="1" x14ac:dyDescent="0.2">
      <c r="A2" s="46"/>
      <c r="B2" s="30"/>
      <c r="D2" s="32"/>
    </row>
    <row r="3" spans="1:43" ht="12.6" customHeight="1" x14ac:dyDescent="0.2">
      <c r="A3" s="46"/>
      <c r="B3" s="30"/>
      <c r="D3" s="32"/>
    </row>
    <row r="4" spans="1:43" ht="12.6" customHeight="1" x14ac:dyDescent="0.2">
      <c r="A4" s="46"/>
      <c r="B4" s="30"/>
      <c r="D4" s="32"/>
      <c r="E4" s="32"/>
      <c r="F4" s="32"/>
    </row>
    <row r="5" spans="1:43" s="30" customFormat="1" ht="13.35" customHeight="1" x14ac:dyDescent="0.2">
      <c r="A5" s="46"/>
      <c r="C5" s="161"/>
      <c r="D5" s="161"/>
      <c r="E5" s="161"/>
      <c r="F5" s="161"/>
      <c r="G5" s="32"/>
    </row>
    <row r="6" spans="1:43" s="30" customFormat="1" ht="25.5" customHeight="1" x14ac:dyDescent="0.2">
      <c r="A6" s="46"/>
      <c r="C6" s="36"/>
      <c r="D6" s="36" t="s">
        <v>218</v>
      </c>
      <c r="E6" s="36" t="s">
        <v>219</v>
      </c>
      <c r="F6" s="36" t="s">
        <v>220</v>
      </c>
      <c r="G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43" s="30" customFormat="1" x14ac:dyDescent="0.2">
      <c r="A7" s="46"/>
      <c r="C7" s="43">
        <v>2012</v>
      </c>
      <c r="D7" s="48">
        <v>0.12121212121212122</v>
      </c>
      <c r="E7" s="48">
        <v>0.84848484848484851</v>
      </c>
      <c r="F7" s="48">
        <v>3.0303030303030304E-2</v>
      </c>
      <c r="G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row>
    <row r="8" spans="1:43" s="30" customFormat="1" x14ac:dyDescent="0.2">
      <c r="A8" s="46"/>
      <c r="C8" s="43">
        <v>2013</v>
      </c>
      <c r="D8" s="48">
        <v>0.36842105263157893</v>
      </c>
      <c r="E8" s="48">
        <v>0.57894736842105265</v>
      </c>
      <c r="F8" s="48">
        <v>5.2631578947368418E-2</v>
      </c>
      <c r="G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43" s="30" customFormat="1" x14ac:dyDescent="0.2">
      <c r="A9" s="46"/>
      <c r="C9" s="43">
        <v>2014</v>
      </c>
      <c r="D9" s="48">
        <v>0.45098039215686275</v>
      </c>
      <c r="E9" s="48">
        <v>0.50980392156862753</v>
      </c>
      <c r="F9" s="48">
        <v>3.9215686274509803E-2</v>
      </c>
      <c r="G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row>
    <row r="10" spans="1:43" s="30" customFormat="1" x14ac:dyDescent="0.2">
      <c r="A10" s="46"/>
      <c r="C10" s="43">
        <v>2015</v>
      </c>
      <c r="D10" s="48">
        <v>0.52272727272727271</v>
      </c>
      <c r="E10" s="48">
        <v>0.38636363636363641</v>
      </c>
      <c r="F10" s="48">
        <v>9.0909090909090912E-2</v>
      </c>
      <c r="G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row>
    <row r="11" spans="1:43" s="30" customFormat="1" x14ac:dyDescent="0.2">
      <c r="A11" s="46"/>
      <c r="C11" s="43">
        <v>2016</v>
      </c>
      <c r="D11" s="48">
        <v>0.41721854304635758</v>
      </c>
      <c r="E11" s="48">
        <v>0.5629139072847682</v>
      </c>
      <c r="F11" s="48">
        <v>1.986754966887417E-2</v>
      </c>
      <c r="G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row>
    <row r="12" spans="1:43" s="30" customFormat="1" x14ac:dyDescent="0.2">
      <c r="A12" s="46"/>
      <c r="C12" s="43">
        <v>2017</v>
      </c>
      <c r="D12" s="48">
        <v>0.50847457627118642</v>
      </c>
      <c r="E12" s="48">
        <v>0.44067796610169491</v>
      </c>
      <c r="F12" s="48">
        <v>5.0847457627118647E-2</v>
      </c>
      <c r="G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row>
    <row r="13" spans="1:43" x14ac:dyDescent="0.2">
      <c r="B13" s="32"/>
      <c r="C13" s="43">
        <v>2018</v>
      </c>
      <c r="D13" s="48">
        <v>0.53846153846153855</v>
      </c>
      <c r="E13" s="48">
        <v>0.38461538461538464</v>
      </c>
      <c r="F13" s="48">
        <v>7.6923076923076927E-2</v>
      </c>
      <c r="G13" s="32"/>
    </row>
    <row r="14" spans="1:43" x14ac:dyDescent="0.2">
      <c r="B14" s="32"/>
      <c r="C14" s="43">
        <v>2019</v>
      </c>
      <c r="D14" s="48">
        <v>0.54545454545454541</v>
      </c>
      <c r="E14" s="48">
        <v>0.40909090909090912</v>
      </c>
      <c r="F14" s="48">
        <v>4.5454545454545456E-2</v>
      </c>
      <c r="G14" s="53"/>
    </row>
    <row r="15" spans="1:43" s="30" customFormat="1" x14ac:dyDescent="0.2">
      <c r="A15" s="46"/>
      <c r="C15" s="43">
        <v>2020</v>
      </c>
      <c r="D15" s="48">
        <v>0.44186046511627908</v>
      </c>
      <c r="E15" s="48">
        <v>0.51162790697674421</v>
      </c>
      <c r="F15" s="48">
        <v>4.6511627906976744E-2</v>
      </c>
      <c r="G15" s="32"/>
    </row>
    <row r="16" spans="1:43" s="30" customFormat="1" x14ac:dyDescent="0.2">
      <c r="A16" s="46"/>
      <c r="C16" s="43">
        <v>2021</v>
      </c>
      <c r="D16" s="48">
        <v>0.4</v>
      </c>
      <c r="E16" s="48">
        <v>0.52</v>
      </c>
      <c r="F16" s="48">
        <v>0.08</v>
      </c>
      <c r="G16" s="32"/>
    </row>
    <row r="17" spans="1:7" s="30" customFormat="1" x14ac:dyDescent="0.2">
      <c r="A17" s="46"/>
      <c r="C17" s="43">
        <v>2022</v>
      </c>
      <c r="D17" s="48">
        <v>0.47499999999999998</v>
      </c>
      <c r="E17" s="48">
        <v>0.42499999999999999</v>
      </c>
      <c r="F17" s="48">
        <v>0.1</v>
      </c>
      <c r="G17" s="32"/>
    </row>
    <row r="18" spans="1:7" s="30" customFormat="1" x14ac:dyDescent="0.2">
      <c r="A18" s="32"/>
      <c r="B18" s="32"/>
      <c r="C18" s="234"/>
      <c r="D18" s="235"/>
      <c r="E18" s="235"/>
      <c r="F18" s="236"/>
      <c r="G18" s="32"/>
    </row>
    <row r="19" spans="1:7" s="136" customFormat="1" x14ac:dyDescent="0.2">
      <c r="A19" s="137"/>
      <c r="B19" s="137"/>
      <c r="C19" s="169"/>
      <c r="D19" s="169"/>
      <c r="E19" s="169"/>
      <c r="F19" s="169"/>
      <c r="G19" s="137"/>
    </row>
    <row r="20" spans="1:7" s="30" customFormat="1" x14ac:dyDescent="0.2">
      <c r="A20" s="32"/>
      <c r="B20" s="32"/>
      <c r="C20" s="30" t="s">
        <v>50</v>
      </c>
      <c r="D20" s="163">
        <v>40</v>
      </c>
      <c r="E20" s="32"/>
      <c r="F20" s="32"/>
      <c r="G20" s="32"/>
    </row>
    <row r="21" spans="1:7" x14ac:dyDescent="0.2">
      <c r="A21" s="32"/>
      <c r="B21" s="32"/>
      <c r="D21" s="32"/>
      <c r="E21" s="32"/>
      <c r="F21" s="32"/>
      <c r="G21" s="32"/>
    </row>
    <row r="22" spans="1:7" x14ac:dyDescent="0.2">
      <c r="A22" s="32"/>
      <c r="B22" s="32"/>
      <c r="D22" s="32"/>
      <c r="E22" s="32"/>
      <c r="F22" s="32"/>
      <c r="G22" s="32"/>
    </row>
    <row r="23" spans="1:7" x14ac:dyDescent="0.2">
      <c r="A23" s="32"/>
      <c r="B23" s="32"/>
      <c r="D23" s="32"/>
      <c r="E23" s="32"/>
      <c r="F23" s="32"/>
      <c r="G23" s="32"/>
    </row>
    <row r="24" spans="1:7" x14ac:dyDescent="0.2">
      <c r="A24" s="32"/>
      <c r="B24" s="32"/>
      <c r="D24" s="32"/>
      <c r="E24" s="32"/>
      <c r="F24" s="32"/>
      <c r="G24" s="32"/>
    </row>
    <row r="25" spans="1:7" x14ac:dyDescent="0.2">
      <c r="A25" s="32"/>
      <c r="B25" s="32"/>
      <c r="D25" s="32"/>
      <c r="E25" s="32"/>
      <c r="F25" s="32"/>
      <c r="G25" s="32"/>
    </row>
    <row r="26" spans="1:7" x14ac:dyDescent="0.2">
      <c r="A26" s="32"/>
      <c r="B26" s="32"/>
      <c r="D26" s="32"/>
      <c r="E26" s="32"/>
      <c r="F26" s="32"/>
      <c r="G26" s="32"/>
    </row>
    <row r="27" spans="1:7" x14ac:dyDescent="0.2">
      <c r="A27" s="32"/>
      <c r="B27" s="32"/>
      <c r="D27" s="32"/>
      <c r="E27" s="32"/>
      <c r="F27" s="32"/>
      <c r="G27" s="32"/>
    </row>
    <row r="28" spans="1:7" x14ac:dyDescent="0.2">
      <c r="A28" s="32"/>
      <c r="B28" s="32"/>
      <c r="D28" s="32"/>
      <c r="E28" s="32"/>
      <c r="F28" s="32"/>
      <c r="G28" s="32"/>
    </row>
    <row r="29" spans="1:7" x14ac:dyDescent="0.2">
      <c r="A29" s="32"/>
      <c r="B29" s="32"/>
      <c r="D29" s="32"/>
      <c r="E29" s="32"/>
      <c r="F29" s="32"/>
      <c r="G29" s="32"/>
    </row>
    <row r="30" spans="1:7" x14ac:dyDescent="0.2">
      <c r="A30" s="32"/>
      <c r="B30" s="32"/>
      <c r="D30" s="32"/>
      <c r="E30" s="32"/>
      <c r="F30" s="32"/>
      <c r="G30" s="32"/>
    </row>
    <row r="31" spans="1:7" x14ac:dyDescent="0.2">
      <c r="A31" s="32"/>
      <c r="B31" s="32"/>
      <c r="D31" s="32"/>
      <c r="E31" s="32"/>
      <c r="F31" s="32"/>
      <c r="G31" s="32"/>
    </row>
    <row r="32" spans="1:7" x14ac:dyDescent="0.2">
      <c r="A32" s="32"/>
      <c r="B32" s="32"/>
      <c r="D32" s="32"/>
      <c r="E32" s="32"/>
      <c r="F32" s="32"/>
      <c r="G32" s="32"/>
    </row>
    <row r="33" spans="1:7" x14ac:dyDescent="0.2">
      <c r="A33" s="32"/>
      <c r="B33" s="32"/>
      <c r="D33" s="32"/>
      <c r="E33" s="32"/>
      <c r="F33" s="32"/>
      <c r="G33" s="32"/>
    </row>
    <row r="34" spans="1:7" x14ac:dyDescent="0.2">
      <c r="A34" s="32"/>
      <c r="B34" s="32"/>
      <c r="D34" s="32"/>
      <c r="E34" s="32"/>
      <c r="F34" s="32"/>
      <c r="G34" s="32"/>
    </row>
    <row r="35" spans="1:7" x14ac:dyDescent="0.2">
      <c r="A35" s="32"/>
      <c r="B35" s="32"/>
      <c r="D35" s="32"/>
      <c r="E35" s="32"/>
      <c r="F35" s="32"/>
      <c r="G35" s="32"/>
    </row>
    <row r="36" spans="1:7" x14ac:dyDescent="0.2">
      <c r="A36" s="32"/>
      <c r="B36" s="32"/>
      <c r="G36" s="32"/>
    </row>
    <row r="37" spans="1:7" x14ac:dyDescent="0.2">
      <c r="A37" s="32"/>
      <c r="B37" s="32"/>
      <c r="G37" s="32"/>
    </row>
    <row r="38" spans="1:7" x14ac:dyDescent="0.2">
      <c r="A38" s="32"/>
      <c r="B38" s="32"/>
      <c r="G38" s="32"/>
    </row>
    <row r="47" spans="1:7" x14ac:dyDescent="0.2">
      <c r="C47" s="25" t="s">
        <v>842</v>
      </c>
    </row>
  </sheetData>
  <mergeCells count="1">
    <mergeCell ref="C18:F18"/>
  </mergeCells>
  <conditionalFormatting sqref="D7:F13">
    <cfRule type="cellIs" dxfId="25" priority="1" operator="equal">
      <formula>0</formula>
    </cfRule>
  </conditionalFormatting>
  <hyperlinks>
    <hyperlink ref="C1" location="TableofContents!A1" display="TableofContents!A1" xr:uid="{2F9EE990-E26C-4068-8393-6A3A2CB741BD}"/>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3C8A8-0792-4408-A68D-96B9F7C5AE38}">
  <sheetPr codeName="Sheet3">
    <tabColor theme="3"/>
  </sheetPr>
  <dimension ref="A1:H54"/>
  <sheetViews>
    <sheetView showGridLines="0" zoomScale="70" zoomScaleNormal="70" workbookViewId="0">
      <selection activeCell="L28" sqref="L28"/>
    </sheetView>
  </sheetViews>
  <sheetFormatPr defaultColWidth="8.7109375" defaultRowHeight="12.75" x14ac:dyDescent="0.2"/>
  <cols>
    <col min="1" max="2" width="8.7109375" style="32"/>
    <col min="3" max="3" width="26.140625" style="32" bestFit="1" customWidth="1"/>
    <col min="4" max="4" width="14.5703125" style="32" customWidth="1"/>
    <col min="5" max="6" width="9.42578125" style="32" bestFit="1" customWidth="1"/>
    <col min="7" max="7" width="12.5703125" style="32" customWidth="1"/>
    <col min="8" max="8" width="9.5703125" style="32" bestFit="1" customWidth="1"/>
    <col min="9" max="16384" width="8.7109375" style="32"/>
  </cols>
  <sheetData>
    <row r="1" spans="1:8" s="29" customFormat="1" ht="20.25" x14ac:dyDescent="0.2">
      <c r="A1" s="26"/>
      <c r="B1" s="26"/>
      <c r="C1" s="27" t="s">
        <v>70</v>
      </c>
      <c r="D1" s="27" t="s">
        <v>71</v>
      </c>
      <c r="E1" s="28"/>
      <c r="F1" s="28"/>
      <c r="G1" s="28"/>
      <c r="H1" s="28"/>
    </row>
    <row r="4" spans="1:8" x14ac:dyDescent="0.2">
      <c r="C4" s="30"/>
      <c r="D4" s="30"/>
      <c r="E4" s="30"/>
      <c r="F4" s="30"/>
      <c r="G4" s="30"/>
    </row>
    <row r="5" spans="1:8" x14ac:dyDescent="0.2">
      <c r="C5" s="47" t="s">
        <v>72</v>
      </c>
      <c r="D5" s="206" t="s">
        <v>73</v>
      </c>
      <c r="E5" s="206"/>
      <c r="F5" s="206"/>
      <c r="G5" s="206"/>
    </row>
    <row r="6" spans="1:8" x14ac:dyDescent="0.2">
      <c r="C6" s="35"/>
      <c r="D6" s="36" t="s">
        <v>74</v>
      </c>
      <c r="E6" s="36" t="s">
        <v>75</v>
      </c>
      <c r="F6" s="36" t="s">
        <v>76</v>
      </c>
      <c r="G6" s="36" t="s">
        <v>77</v>
      </c>
    </row>
    <row r="7" spans="1:8" x14ac:dyDescent="0.2">
      <c r="C7" s="32" t="s">
        <v>43</v>
      </c>
      <c r="D7" s="43">
        <v>1</v>
      </c>
      <c r="E7" s="43">
        <v>0</v>
      </c>
      <c r="F7" s="43">
        <v>0</v>
      </c>
      <c r="G7" s="43">
        <v>1</v>
      </c>
    </row>
    <row r="8" spans="1:8" x14ac:dyDescent="0.2">
      <c r="C8" s="32" t="s">
        <v>64</v>
      </c>
      <c r="D8" s="43">
        <v>0</v>
      </c>
      <c r="E8" s="43">
        <v>0</v>
      </c>
      <c r="F8" s="43">
        <v>0</v>
      </c>
      <c r="G8" s="43">
        <v>0</v>
      </c>
    </row>
    <row r="9" spans="1:8" x14ac:dyDescent="0.2">
      <c r="C9" s="32" t="s">
        <v>41</v>
      </c>
      <c r="D9" s="43">
        <v>2</v>
      </c>
      <c r="E9" s="43">
        <v>3</v>
      </c>
      <c r="F9" s="43">
        <v>0</v>
      </c>
      <c r="G9" s="43">
        <v>0</v>
      </c>
    </row>
    <row r="10" spans="1:8" x14ac:dyDescent="0.2">
      <c r="C10" s="32" t="s">
        <v>58</v>
      </c>
      <c r="D10" s="43">
        <v>7</v>
      </c>
      <c r="E10" s="43">
        <v>15</v>
      </c>
      <c r="F10" s="43">
        <v>13</v>
      </c>
      <c r="G10" s="43">
        <v>11</v>
      </c>
    </row>
    <row r="11" spans="1:8" x14ac:dyDescent="0.2">
      <c r="C11" s="32" t="s">
        <v>62</v>
      </c>
      <c r="D11" s="43">
        <v>1</v>
      </c>
      <c r="E11" s="43">
        <v>1</v>
      </c>
      <c r="F11" s="43">
        <v>0</v>
      </c>
      <c r="G11" s="43">
        <v>0</v>
      </c>
    </row>
    <row r="12" spans="1:8" x14ac:dyDescent="0.2">
      <c r="C12" s="32" t="s">
        <v>63</v>
      </c>
      <c r="D12" s="43">
        <v>5</v>
      </c>
      <c r="E12" s="43">
        <v>0</v>
      </c>
      <c r="F12" s="43">
        <v>2</v>
      </c>
      <c r="G12" s="43">
        <v>0</v>
      </c>
    </row>
    <row r="13" spans="1:8" x14ac:dyDescent="0.2">
      <c r="C13" s="32" t="s">
        <v>61</v>
      </c>
      <c r="D13" s="43">
        <v>3</v>
      </c>
      <c r="E13" s="43">
        <v>1</v>
      </c>
      <c r="F13" s="43">
        <v>0</v>
      </c>
      <c r="G13" s="43">
        <v>0</v>
      </c>
    </row>
    <row r="14" spans="1:8" x14ac:dyDescent="0.2">
      <c r="C14" s="32" t="s">
        <v>42</v>
      </c>
      <c r="D14" s="43">
        <v>1</v>
      </c>
      <c r="E14" s="43">
        <v>1</v>
      </c>
      <c r="F14" s="43">
        <v>0</v>
      </c>
      <c r="G14" s="43">
        <v>0</v>
      </c>
    </row>
    <row r="15" spans="1:8" x14ac:dyDescent="0.2">
      <c r="C15" s="32" t="s">
        <v>68</v>
      </c>
      <c r="D15" s="43">
        <v>1</v>
      </c>
      <c r="E15" s="43">
        <v>0</v>
      </c>
      <c r="F15" s="43">
        <v>0</v>
      </c>
      <c r="G15" s="43">
        <v>0</v>
      </c>
    </row>
    <row r="16" spans="1:8" x14ac:dyDescent="0.2">
      <c r="C16" s="32" t="s">
        <v>59</v>
      </c>
      <c r="D16" s="43">
        <v>1</v>
      </c>
      <c r="E16" s="43">
        <v>6</v>
      </c>
      <c r="F16" s="43">
        <v>1</v>
      </c>
      <c r="G16" s="43">
        <v>7</v>
      </c>
    </row>
    <row r="17" spans="3:7" x14ac:dyDescent="0.2">
      <c r="C17" s="32" t="s">
        <v>66</v>
      </c>
      <c r="D17" s="43">
        <v>0</v>
      </c>
      <c r="E17" s="43">
        <v>1</v>
      </c>
      <c r="F17" s="43">
        <v>0</v>
      </c>
      <c r="G17" s="43">
        <v>0</v>
      </c>
    </row>
    <row r="18" spans="3:7" x14ac:dyDescent="0.2">
      <c r="C18" s="32" t="s">
        <v>67</v>
      </c>
      <c r="D18" s="43">
        <v>0</v>
      </c>
      <c r="E18" s="43">
        <v>1</v>
      </c>
      <c r="F18" s="43">
        <v>0</v>
      </c>
      <c r="G18" s="43">
        <v>0</v>
      </c>
    </row>
    <row r="19" spans="3:7" x14ac:dyDescent="0.2">
      <c r="C19" s="32" t="s">
        <v>65</v>
      </c>
      <c r="D19" s="43">
        <v>0</v>
      </c>
      <c r="E19" s="43">
        <v>0</v>
      </c>
      <c r="F19" s="43">
        <v>0</v>
      </c>
      <c r="G19" s="43">
        <v>2</v>
      </c>
    </row>
    <row r="20" spans="3:7" x14ac:dyDescent="0.2">
      <c r="C20" s="32" t="s">
        <v>60</v>
      </c>
      <c r="D20" s="43">
        <v>0</v>
      </c>
      <c r="E20" s="43">
        <v>1</v>
      </c>
      <c r="F20" s="43">
        <v>1</v>
      </c>
      <c r="G20" s="43">
        <v>0</v>
      </c>
    </row>
    <row r="21" spans="3:7" x14ac:dyDescent="0.2">
      <c r="C21" s="40" t="s">
        <v>69</v>
      </c>
      <c r="D21" s="52">
        <v>22</v>
      </c>
      <c r="E21" s="52">
        <v>30</v>
      </c>
      <c r="F21" s="52">
        <v>17</v>
      </c>
      <c r="G21" s="52">
        <v>21</v>
      </c>
    </row>
    <row r="23" spans="3:7" x14ac:dyDescent="0.2">
      <c r="D23" s="53"/>
      <c r="E23" s="53"/>
      <c r="F23" s="53"/>
      <c r="G23" s="53"/>
    </row>
    <row r="54" spans="3:3" x14ac:dyDescent="0.2">
      <c r="C54" s="25" t="s">
        <v>842</v>
      </c>
    </row>
  </sheetData>
  <mergeCells count="1">
    <mergeCell ref="D5:G5"/>
  </mergeCells>
  <conditionalFormatting sqref="D7:G20">
    <cfRule type="cellIs" dxfId="181" priority="2" operator="equal">
      <formula>0</formula>
    </cfRule>
  </conditionalFormatting>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B6D6E-0A21-4837-9D33-637A81E357C8}">
  <sheetPr>
    <tabColor theme="9"/>
  </sheetPr>
  <dimension ref="A1:DC156"/>
  <sheetViews>
    <sheetView showGridLines="0" zoomScale="70" zoomScaleNormal="70" workbookViewId="0">
      <selection activeCell="N18" sqref="N18"/>
    </sheetView>
  </sheetViews>
  <sheetFormatPr defaultColWidth="8.5703125" defaultRowHeight="12.75" x14ac:dyDescent="0.2"/>
  <cols>
    <col min="1" max="1" width="7.85546875" style="42" customWidth="1"/>
    <col min="2" max="2" width="8.5703125" style="42" customWidth="1"/>
    <col min="3" max="3" width="18" style="32" customWidth="1"/>
    <col min="4" max="4" width="26.42578125" style="43" customWidth="1"/>
    <col min="5" max="6" width="15.5703125" style="43" customWidth="1"/>
    <col min="7" max="7" width="28.425781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765</v>
      </c>
      <c r="D1" s="27" t="s">
        <v>766</v>
      </c>
      <c r="E1" s="28"/>
      <c r="F1" s="28"/>
    </row>
    <row r="2" spans="1:16" ht="12.6" customHeight="1" x14ac:dyDescent="0.2">
      <c r="A2" s="30"/>
      <c r="B2" s="30"/>
      <c r="C2" s="30"/>
      <c r="D2" s="30"/>
    </row>
    <row r="3" spans="1:16" s="30" customFormat="1" ht="13.35" customHeight="1" x14ac:dyDescent="0.2">
      <c r="D3" s="31"/>
      <c r="E3" s="31"/>
      <c r="F3" s="31"/>
    </row>
    <row r="4" spans="1:16" s="30" customFormat="1" ht="13.35" customHeight="1" x14ac:dyDescent="0.2">
      <c r="I4" s="32"/>
    </row>
    <row r="5" spans="1:16" s="30" customFormat="1" ht="16.5" customHeight="1" x14ac:dyDescent="0.2">
      <c r="C5" s="161"/>
      <c r="D5" s="161"/>
      <c r="E5" s="161"/>
      <c r="F5" s="161"/>
      <c r="G5" s="161"/>
      <c r="I5" s="32"/>
    </row>
    <row r="6" spans="1:16" s="30" customFormat="1" ht="25.5" x14ac:dyDescent="0.2">
      <c r="C6" s="36"/>
      <c r="D6" s="36" t="s">
        <v>218</v>
      </c>
      <c r="E6" s="36" t="s">
        <v>219</v>
      </c>
      <c r="F6" s="36" t="s">
        <v>220</v>
      </c>
      <c r="G6" s="36" t="s">
        <v>713</v>
      </c>
      <c r="I6" s="32"/>
    </row>
    <row r="7" spans="1:16" s="30" customFormat="1" x14ac:dyDescent="0.2">
      <c r="C7" s="77" t="s">
        <v>767</v>
      </c>
      <c r="D7" s="62">
        <v>0.33333333333333331</v>
      </c>
      <c r="E7" s="62">
        <v>0.33333333333333331</v>
      </c>
      <c r="F7" s="62">
        <v>8.3333333333333329E-2</v>
      </c>
      <c r="G7" s="62">
        <v>0.25</v>
      </c>
      <c r="I7" s="32"/>
    </row>
    <row r="8" spans="1:16" s="30" customFormat="1" x14ac:dyDescent="0.2">
      <c r="C8" s="77" t="s">
        <v>759</v>
      </c>
      <c r="D8" s="62">
        <v>0.27659574468085107</v>
      </c>
      <c r="E8" s="62">
        <v>0.21276595744680851</v>
      </c>
      <c r="F8" s="62">
        <v>4.2553191489361701E-2</v>
      </c>
      <c r="G8" s="62">
        <v>0.46808510638297873</v>
      </c>
      <c r="I8" s="32"/>
    </row>
    <row r="9" spans="1:16" s="30" customFormat="1" x14ac:dyDescent="0.2">
      <c r="C9" s="77" t="s">
        <v>743</v>
      </c>
      <c r="D9" s="62">
        <v>0.15384615384615385</v>
      </c>
      <c r="E9" s="62">
        <v>0.23076923076923078</v>
      </c>
      <c r="F9" s="62">
        <v>7.6923076923076927E-2</v>
      </c>
      <c r="G9" s="62">
        <v>0.53846153846153844</v>
      </c>
      <c r="I9" s="32"/>
    </row>
    <row r="10" spans="1:16" s="30" customFormat="1" x14ac:dyDescent="0.2">
      <c r="C10" s="78" t="s">
        <v>768</v>
      </c>
      <c r="D10" s="165">
        <v>0.2638888888888889</v>
      </c>
      <c r="E10" s="165">
        <v>0.2361111111111111</v>
      </c>
      <c r="F10" s="165">
        <v>5.5555555555555552E-2</v>
      </c>
      <c r="G10" s="165">
        <v>0.44444444444444442</v>
      </c>
      <c r="I10" s="32"/>
    </row>
    <row r="11" spans="1:16" s="30" customFormat="1" x14ac:dyDescent="0.2">
      <c r="C11" s="32"/>
      <c r="D11" s="43"/>
      <c r="E11" s="43"/>
      <c r="F11" s="43"/>
      <c r="G11" s="32"/>
      <c r="H11" s="32"/>
      <c r="I11" s="32"/>
      <c r="L11" s="77"/>
      <c r="M11" s="62"/>
      <c r="N11" s="62"/>
      <c r="O11" s="62"/>
      <c r="P11" s="62"/>
    </row>
    <row r="12" spans="1:16" s="30" customFormat="1" x14ac:dyDescent="0.2">
      <c r="C12" s="30" t="s">
        <v>50</v>
      </c>
      <c r="D12" s="31">
        <v>72</v>
      </c>
      <c r="F12" s="43"/>
      <c r="G12" s="32"/>
      <c r="H12" s="32"/>
      <c r="I12" s="32"/>
      <c r="L12" s="77"/>
      <c r="M12" s="62"/>
      <c r="N12" s="62"/>
      <c r="O12" s="62"/>
      <c r="P12" s="62"/>
    </row>
    <row r="13" spans="1:16" s="30" customFormat="1" x14ac:dyDescent="0.2">
      <c r="C13" s="32"/>
      <c r="D13" s="43"/>
      <c r="E13" s="43"/>
      <c r="F13" s="43"/>
      <c r="G13" s="32"/>
      <c r="H13" s="32"/>
      <c r="I13" s="32"/>
      <c r="L13" s="77"/>
      <c r="M13" s="62"/>
      <c r="N13" s="62"/>
      <c r="O13" s="62"/>
      <c r="P13" s="62"/>
    </row>
    <row r="14" spans="1:16" x14ac:dyDescent="0.2">
      <c r="K14" s="79"/>
      <c r="L14" s="30"/>
      <c r="M14" s="30"/>
      <c r="N14" s="30"/>
      <c r="O14" s="30"/>
      <c r="P14" s="30"/>
    </row>
    <row r="15" spans="1:16" s="30" customFormat="1" x14ac:dyDescent="0.2">
      <c r="C15" s="32"/>
      <c r="D15" s="43"/>
      <c r="E15" s="43"/>
      <c r="F15" s="43"/>
      <c r="G15" s="32"/>
      <c r="H15" s="32"/>
      <c r="I15" s="32"/>
      <c r="L15" s="32"/>
      <c r="M15" s="32"/>
      <c r="N15" s="32"/>
      <c r="O15" s="32"/>
      <c r="P15" s="32"/>
    </row>
    <row r="34" spans="1:107" s="43" customFormat="1" x14ac:dyDescent="0.2">
      <c r="A34" s="42"/>
      <c r="B34" s="42"/>
      <c r="C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row>
    <row r="35" spans="1:107" s="43" customFormat="1" x14ac:dyDescent="0.2">
      <c r="A35" s="42"/>
      <c r="B35" s="42"/>
      <c r="C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row>
    <row r="36" spans="1:107" s="43" customFormat="1" x14ac:dyDescent="0.2">
      <c r="A36" s="42"/>
      <c r="B36" s="42"/>
      <c r="C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row>
    <row r="37" spans="1:107" s="43" customFormat="1" x14ac:dyDescent="0.2">
      <c r="A37" s="42"/>
      <c r="B37" s="42"/>
      <c r="C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42"/>
      <c r="B38" s="42"/>
      <c r="C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42"/>
      <c r="B39" s="42"/>
      <c r="C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42"/>
      <c r="B40" s="4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42"/>
      <c r="B41" s="42"/>
      <c r="C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25" t="s">
        <v>842</v>
      </c>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sheetData>
  <conditionalFormatting sqref="M11:P13 D7:G9">
    <cfRule type="cellIs" dxfId="24" priority="3" operator="equal">
      <formula>0</formula>
    </cfRule>
  </conditionalFormatting>
  <conditionalFormatting sqref="E10:G10">
    <cfRule type="cellIs" dxfId="23" priority="2" operator="equal">
      <formula>0</formula>
    </cfRule>
  </conditionalFormatting>
  <conditionalFormatting sqref="D10">
    <cfRule type="cellIs" dxfId="22" priority="1" operator="equal">
      <formula>0</formula>
    </cfRule>
  </conditionalFormatting>
  <hyperlinks>
    <hyperlink ref="C1" location="TableofContents!A1" display="TableofContents!A1" xr:uid="{0895EDE4-BE02-4872-A7AA-5E66B39326CD}"/>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6FC7-80F0-4F8D-9B14-2C8D4C6101A3}">
  <sheetPr>
    <tabColor theme="9"/>
  </sheetPr>
  <dimension ref="A1:DC159"/>
  <sheetViews>
    <sheetView showGridLines="0" zoomScale="70" zoomScaleNormal="70" workbookViewId="0">
      <selection activeCell="L23" sqref="L23"/>
    </sheetView>
  </sheetViews>
  <sheetFormatPr defaultColWidth="8.5703125" defaultRowHeight="12.75" x14ac:dyDescent="0.2"/>
  <cols>
    <col min="1" max="2" width="8.5703125" style="42" customWidth="1"/>
    <col min="3" max="3" width="32.140625" style="32" customWidth="1"/>
    <col min="4" max="4" width="24.85546875" style="43" customWidth="1"/>
    <col min="5" max="6" width="15.5703125" style="43" customWidth="1"/>
    <col min="7" max="7" width="31.1406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769</v>
      </c>
      <c r="D1" s="27" t="s">
        <v>770</v>
      </c>
      <c r="E1" s="28"/>
      <c r="F1" s="28"/>
    </row>
    <row r="2" spans="1:16" ht="12.6" customHeight="1" x14ac:dyDescent="0.2">
      <c r="A2" s="30"/>
      <c r="B2" s="30"/>
    </row>
    <row r="3" spans="1:16" s="30" customFormat="1" ht="13.35" customHeight="1" x14ac:dyDescent="0.2">
      <c r="D3" s="31"/>
      <c r="E3" s="31"/>
      <c r="F3" s="31"/>
    </row>
    <row r="4" spans="1:16" s="30" customFormat="1" ht="13.35" customHeight="1" x14ac:dyDescent="0.2">
      <c r="I4" s="32"/>
    </row>
    <row r="5" spans="1:16" s="30" customFormat="1" ht="13.35" customHeight="1" x14ac:dyDescent="0.2">
      <c r="C5" s="161"/>
      <c r="D5" s="161"/>
      <c r="E5" s="161"/>
      <c r="F5" s="161"/>
      <c r="G5" s="161"/>
    </row>
    <row r="6" spans="1:16" s="30" customFormat="1" ht="25.5" x14ac:dyDescent="0.2">
      <c r="C6" s="36"/>
      <c r="D6" s="36" t="s">
        <v>218</v>
      </c>
      <c r="E6" s="36" t="s">
        <v>219</v>
      </c>
      <c r="F6" s="36" t="s">
        <v>220</v>
      </c>
      <c r="G6" s="36" t="s">
        <v>713</v>
      </c>
    </row>
    <row r="7" spans="1:16" s="30" customFormat="1" x14ac:dyDescent="0.2">
      <c r="C7" s="77" t="s">
        <v>168</v>
      </c>
      <c r="D7" s="62">
        <v>0.66666666666666663</v>
      </c>
      <c r="E7" s="62">
        <v>0</v>
      </c>
      <c r="F7" s="62">
        <v>0</v>
      </c>
      <c r="G7" s="62">
        <v>0.33333333333333331</v>
      </c>
    </row>
    <row r="8" spans="1:16" s="30" customFormat="1" x14ac:dyDescent="0.2">
      <c r="C8" s="77" t="s">
        <v>163</v>
      </c>
      <c r="D8" s="62">
        <v>0.5</v>
      </c>
      <c r="E8" s="62">
        <v>0</v>
      </c>
      <c r="F8" s="62">
        <v>0</v>
      </c>
      <c r="G8" s="62">
        <v>0.5</v>
      </c>
    </row>
    <row r="9" spans="1:16" s="30" customFormat="1" x14ac:dyDescent="0.2">
      <c r="C9" s="77" t="s">
        <v>735</v>
      </c>
      <c r="D9" s="62">
        <v>0.4</v>
      </c>
      <c r="E9" s="62">
        <v>0.4</v>
      </c>
      <c r="F9" s="62">
        <v>0</v>
      </c>
      <c r="G9" s="62">
        <v>0.2</v>
      </c>
    </row>
    <row r="10" spans="1:16" s="30" customFormat="1" x14ac:dyDescent="0.2">
      <c r="C10" s="77" t="s">
        <v>733</v>
      </c>
      <c r="D10" s="62">
        <v>0.35714285714285715</v>
      </c>
      <c r="E10" s="62">
        <v>0.2857142857142857</v>
      </c>
      <c r="F10" s="62">
        <v>0</v>
      </c>
      <c r="G10" s="62">
        <v>0.35714285714285715</v>
      </c>
    </row>
    <row r="11" spans="1:16" s="30" customFormat="1" x14ac:dyDescent="0.2">
      <c r="C11" s="77" t="s">
        <v>771</v>
      </c>
      <c r="D11" s="62">
        <v>0.23076923076923078</v>
      </c>
      <c r="E11" s="62">
        <v>0.17948717948717949</v>
      </c>
      <c r="F11" s="62">
        <v>0.10256410256410256</v>
      </c>
      <c r="G11" s="62">
        <v>0.48717948717948717</v>
      </c>
    </row>
    <row r="12" spans="1:16" s="30" customFormat="1" x14ac:dyDescent="0.2">
      <c r="C12" s="77" t="s">
        <v>142</v>
      </c>
      <c r="D12" s="62">
        <v>0</v>
      </c>
      <c r="E12" s="62">
        <v>0.33333333333333331</v>
      </c>
      <c r="F12" s="62">
        <v>0</v>
      </c>
      <c r="G12" s="62">
        <v>0.66666666666666663</v>
      </c>
    </row>
    <row r="13" spans="1:16" s="30" customFormat="1" x14ac:dyDescent="0.2">
      <c r="C13" s="93" t="s">
        <v>768</v>
      </c>
      <c r="D13" s="162">
        <v>0.2638888888888889</v>
      </c>
      <c r="E13" s="162">
        <v>0.2361111111111111</v>
      </c>
      <c r="F13" s="162">
        <v>5.5555555555555552E-2</v>
      </c>
      <c r="G13" s="182">
        <v>0.44444444444444442</v>
      </c>
    </row>
    <row r="14" spans="1:16" s="30" customFormat="1" x14ac:dyDescent="0.2">
      <c r="C14" s="79"/>
      <c r="D14" s="77"/>
      <c r="E14" s="37"/>
      <c r="F14" s="37"/>
      <c r="G14" s="37"/>
      <c r="I14" s="37"/>
      <c r="L14" s="77"/>
      <c r="M14" s="62"/>
      <c r="N14" s="62"/>
      <c r="O14" s="62"/>
      <c r="P14" s="62"/>
    </row>
    <row r="15" spans="1:16" s="30" customFormat="1" x14ac:dyDescent="0.2">
      <c r="C15" s="30" t="s">
        <v>50</v>
      </c>
      <c r="D15" s="31">
        <v>72</v>
      </c>
      <c r="E15" s="37"/>
      <c r="F15" s="37"/>
      <c r="G15" s="37"/>
      <c r="H15" s="37"/>
      <c r="I15" s="37"/>
      <c r="L15" s="77"/>
      <c r="M15" s="62"/>
      <c r="N15" s="62"/>
      <c r="O15" s="62"/>
      <c r="P15" s="62"/>
    </row>
    <row r="16" spans="1:16" s="30" customFormat="1" x14ac:dyDescent="0.2">
      <c r="E16" s="37"/>
      <c r="F16" s="37"/>
      <c r="G16" s="37"/>
      <c r="H16" s="37"/>
      <c r="I16" s="37"/>
      <c r="L16" s="77"/>
      <c r="M16" s="62"/>
      <c r="N16" s="62"/>
      <c r="O16" s="62"/>
      <c r="P16" s="62"/>
    </row>
    <row r="17" spans="3:16" x14ac:dyDescent="0.2">
      <c r="D17" s="77"/>
      <c r="E17" s="31"/>
      <c r="F17" s="31"/>
      <c r="G17" s="31"/>
      <c r="H17" s="31"/>
      <c r="K17" s="79"/>
      <c r="L17" s="30"/>
      <c r="M17" s="30"/>
      <c r="N17" s="30"/>
      <c r="O17" s="30"/>
      <c r="P17" s="30"/>
    </row>
    <row r="18" spans="3:16" s="30" customFormat="1" x14ac:dyDescent="0.2">
      <c r="C18" s="32"/>
      <c r="D18" s="32"/>
      <c r="E18" s="32"/>
      <c r="F18" s="32"/>
      <c r="G18" s="164"/>
      <c r="H18" s="32"/>
      <c r="I18" s="32"/>
      <c r="L18" s="32"/>
      <c r="M18" s="32"/>
      <c r="N18" s="32"/>
      <c r="O18" s="32"/>
      <c r="P18" s="32"/>
    </row>
    <row r="19" spans="3:16" x14ac:dyDescent="0.2">
      <c r="D19" s="32"/>
      <c r="E19" s="32"/>
      <c r="F19" s="32"/>
      <c r="G19" s="164"/>
    </row>
    <row r="20" spans="3:16" x14ac:dyDescent="0.2">
      <c r="D20" s="32"/>
      <c r="E20" s="32"/>
      <c r="F20" s="32"/>
      <c r="G20" s="164"/>
    </row>
    <row r="21" spans="3:16" x14ac:dyDescent="0.2">
      <c r="D21" s="32"/>
      <c r="E21" s="32"/>
      <c r="F21" s="32"/>
    </row>
    <row r="22" spans="3:16" x14ac:dyDescent="0.2">
      <c r="D22" s="32"/>
      <c r="E22" s="32"/>
      <c r="F22" s="32"/>
    </row>
    <row r="23" spans="3:16" x14ac:dyDescent="0.2">
      <c r="D23" s="32"/>
      <c r="E23" s="32"/>
      <c r="F23" s="32"/>
    </row>
    <row r="24" spans="3:16" x14ac:dyDescent="0.2">
      <c r="D24" s="32"/>
      <c r="E24" s="32"/>
      <c r="F24" s="32"/>
    </row>
    <row r="25" spans="3:16" x14ac:dyDescent="0.2">
      <c r="D25" s="32"/>
      <c r="E25" s="32"/>
      <c r="F25" s="32"/>
    </row>
    <row r="26" spans="3:16" x14ac:dyDescent="0.2">
      <c r="D26" s="32"/>
      <c r="E26" s="32"/>
      <c r="F26" s="32"/>
    </row>
    <row r="27" spans="3:16" x14ac:dyDescent="0.2">
      <c r="D27" s="32"/>
      <c r="E27" s="32"/>
      <c r="F27" s="32"/>
    </row>
    <row r="28" spans="3:16" x14ac:dyDescent="0.2">
      <c r="D28" s="32"/>
      <c r="E28" s="32"/>
      <c r="F28" s="32"/>
    </row>
    <row r="29" spans="3:16" x14ac:dyDescent="0.2">
      <c r="D29" s="32"/>
      <c r="E29" s="32"/>
      <c r="F29" s="32"/>
    </row>
    <row r="30" spans="3:16" x14ac:dyDescent="0.2">
      <c r="D30" s="32"/>
      <c r="E30" s="32"/>
      <c r="F30" s="32"/>
    </row>
    <row r="31" spans="3:16" x14ac:dyDescent="0.2">
      <c r="D31" s="32"/>
      <c r="E31" s="32"/>
      <c r="F31" s="32"/>
    </row>
    <row r="32" spans="3:16" x14ac:dyDescent="0.2">
      <c r="D32" s="32"/>
      <c r="E32" s="32"/>
      <c r="F32" s="32"/>
    </row>
    <row r="33" spans="1:107" x14ac:dyDescent="0.2">
      <c r="D33" s="32"/>
      <c r="E33" s="32"/>
      <c r="F33" s="32"/>
    </row>
    <row r="34" spans="1:107" x14ac:dyDescent="0.2">
      <c r="D34" s="32"/>
      <c r="E34" s="32"/>
      <c r="F34" s="32"/>
    </row>
    <row r="35" spans="1:107" x14ac:dyDescent="0.2">
      <c r="A35" s="32"/>
      <c r="B35" s="32"/>
      <c r="D35" s="32"/>
      <c r="E35" s="32"/>
      <c r="F35" s="32"/>
    </row>
    <row r="36" spans="1:107" x14ac:dyDescent="0.2">
      <c r="A36" s="32"/>
      <c r="B36" s="32"/>
      <c r="D36" s="32"/>
      <c r="E36" s="32"/>
      <c r="F36" s="32"/>
    </row>
    <row r="37" spans="1:107" s="43" customForma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25" t="s">
        <v>842</v>
      </c>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row r="157" spans="1:107" s="43" customFormat="1" x14ac:dyDescent="0.2">
      <c r="A157" s="42"/>
      <c r="B157" s="42"/>
      <c r="C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row>
    <row r="158" spans="1:107" s="43" customFormat="1" x14ac:dyDescent="0.2">
      <c r="A158" s="42"/>
      <c r="B158" s="42"/>
      <c r="C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row>
    <row r="159" spans="1:107" s="43" customFormat="1" x14ac:dyDescent="0.2">
      <c r="A159" s="42"/>
      <c r="B159" s="42"/>
      <c r="C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row>
  </sheetData>
  <conditionalFormatting sqref="M14:P16 E15:I16 D7:G13 E14:G14 I14">
    <cfRule type="cellIs" dxfId="21" priority="1" operator="equal">
      <formula>0</formula>
    </cfRule>
  </conditionalFormatting>
  <hyperlinks>
    <hyperlink ref="C1" location="TableofContents!A1" display="TableofContents!A1" xr:uid="{8F385809-130B-497C-8611-F718776DE4A2}"/>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CB7-2785-4FC4-A1D6-D66FC129FAFA}">
  <sheetPr>
    <tabColor theme="9"/>
  </sheetPr>
  <dimension ref="A1:N40"/>
  <sheetViews>
    <sheetView showGridLines="0" zoomScale="70" zoomScaleNormal="70" workbookViewId="0">
      <selection activeCell="Q19" sqref="Q19"/>
    </sheetView>
  </sheetViews>
  <sheetFormatPr defaultColWidth="8.5703125" defaultRowHeight="12.75" x14ac:dyDescent="0.2"/>
  <cols>
    <col min="1" max="1" width="12.42578125" style="51" customWidth="1"/>
    <col min="2" max="2" width="8.5703125" style="42" customWidth="1"/>
    <col min="3" max="3" width="19.42578125" style="32" customWidth="1"/>
    <col min="4" max="6" width="15.5703125" style="43" customWidth="1"/>
    <col min="7" max="7" width="5.5703125" style="43" customWidth="1"/>
    <col min="8" max="8" width="42.42578125" style="32" bestFit="1" customWidth="1"/>
    <col min="9" max="13" width="15.5703125" style="32" customWidth="1"/>
    <col min="14" max="14" width="24" style="32" customWidth="1"/>
    <col min="15" max="15" width="42.42578125" style="32" customWidth="1"/>
    <col min="16" max="20" width="15.5703125" style="32" customWidth="1"/>
    <col min="21" max="21" width="8.5703125" style="32" customWidth="1"/>
    <col min="22" max="22" width="42.42578125" style="32" customWidth="1"/>
    <col min="23" max="27" width="15.5703125" style="32" customWidth="1"/>
    <col min="28" max="28" width="8.5703125" style="32" customWidth="1"/>
    <col min="29" max="29" width="42.42578125" style="32" customWidth="1"/>
    <col min="30" max="34" width="15.5703125" style="32" customWidth="1"/>
    <col min="35" max="35" width="8.5703125" style="32" customWidth="1"/>
    <col min="36" max="36" width="42.42578125" style="32" customWidth="1"/>
    <col min="37" max="41" width="15.5703125" style="32" customWidth="1"/>
    <col min="42" max="16384" width="8.5703125" style="32"/>
  </cols>
  <sheetData>
    <row r="1" spans="1:14" s="29" customFormat="1" ht="20.25" x14ac:dyDescent="0.2">
      <c r="A1" s="45"/>
      <c r="B1" s="26"/>
      <c r="C1" s="29" t="s">
        <v>772</v>
      </c>
      <c r="D1" s="27" t="s">
        <v>773</v>
      </c>
      <c r="E1" s="28"/>
      <c r="F1" s="28"/>
      <c r="G1" s="28"/>
    </row>
    <row r="2" spans="1:14" ht="12.6" customHeight="1" x14ac:dyDescent="0.2">
      <c r="A2" s="46"/>
      <c r="B2" s="30"/>
      <c r="D2" s="32"/>
    </row>
    <row r="3" spans="1:14" ht="12.6" customHeight="1" x14ac:dyDescent="0.2">
      <c r="A3" s="46"/>
      <c r="B3" s="30"/>
    </row>
    <row r="4" spans="1:14" s="30" customFormat="1" ht="13.35" customHeight="1" x14ac:dyDescent="0.2">
      <c r="A4" s="46"/>
    </row>
    <row r="5" spans="1:14" s="30" customFormat="1" ht="13.35" customHeight="1" x14ac:dyDescent="0.2">
      <c r="A5" s="46"/>
      <c r="C5" s="223"/>
      <c r="D5" s="223"/>
      <c r="E5" s="223"/>
      <c r="F5" s="223"/>
      <c r="G5" s="31"/>
    </row>
    <row r="6" spans="1:14" s="30" customFormat="1" ht="25.5" customHeight="1" x14ac:dyDescent="0.2">
      <c r="A6" s="46"/>
      <c r="C6" s="36"/>
      <c r="D6" s="36" t="s">
        <v>218</v>
      </c>
      <c r="E6" s="36" t="s">
        <v>219</v>
      </c>
      <c r="F6" s="36" t="s">
        <v>220</v>
      </c>
      <c r="G6" s="32"/>
      <c r="L6" s="32"/>
      <c r="M6" s="32"/>
      <c r="N6" s="32"/>
    </row>
    <row r="7" spans="1:14" x14ac:dyDescent="0.2">
      <c r="B7" s="32"/>
      <c r="C7" s="43">
        <v>2017</v>
      </c>
      <c r="D7" s="48">
        <v>0.43396226415094341</v>
      </c>
      <c r="E7" s="48">
        <v>0.52830188679245282</v>
      </c>
      <c r="F7" s="48">
        <v>3.7735849056603772E-2</v>
      </c>
      <c r="G7" s="32"/>
    </row>
    <row r="8" spans="1:14" x14ac:dyDescent="0.2">
      <c r="B8" s="32"/>
      <c r="C8" s="43">
        <v>2018</v>
      </c>
      <c r="D8" s="48">
        <v>0.51219512195121952</v>
      </c>
      <c r="E8" s="48">
        <v>0.41463414634146339</v>
      </c>
      <c r="F8" s="48">
        <v>7.3170731707317069E-2</v>
      </c>
      <c r="G8" s="32"/>
    </row>
    <row r="9" spans="1:14" x14ac:dyDescent="0.2">
      <c r="B9" s="32"/>
      <c r="C9" s="43">
        <v>2019</v>
      </c>
      <c r="D9" s="48">
        <v>0.51063829787234039</v>
      </c>
      <c r="E9" s="48">
        <v>0.44680851063829785</v>
      </c>
      <c r="F9" s="48">
        <v>4.2553191489361701E-2</v>
      </c>
      <c r="G9" s="53"/>
    </row>
    <row r="10" spans="1:14" s="30" customFormat="1" x14ac:dyDescent="0.2">
      <c r="A10" s="46"/>
      <c r="C10" s="43">
        <v>2020</v>
      </c>
      <c r="D10" s="48">
        <v>0.41860465116279072</v>
      </c>
      <c r="E10" s="48">
        <v>0.58139534883720934</v>
      </c>
      <c r="F10" s="48">
        <v>0</v>
      </c>
      <c r="G10" s="32"/>
    </row>
    <row r="11" spans="1:14" s="30" customFormat="1" x14ac:dyDescent="0.2">
      <c r="A11" s="46"/>
      <c r="C11" s="43">
        <v>2021</v>
      </c>
      <c r="D11" s="48">
        <v>0.42307692307692307</v>
      </c>
      <c r="E11" s="48">
        <v>0.57692307692307687</v>
      </c>
      <c r="F11" s="48">
        <v>0</v>
      </c>
      <c r="G11" s="32"/>
    </row>
    <row r="12" spans="1:14" s="30" customFormat="1" x14ac:dyDescent="0.2">
      <c r="A12" s="46"/>
      <c r="C12" s="43">
        <v>2022</v>
      </c>
      <c r="D12" s="48">
        <v>0.36842105263157893</v>
      </c>
      <c r="E12" s="48">
        <v>0.57894736842105265</v>
      </c>
      <c r="F12" s="48">
        <v>5.2631578947368418E-2</v>
      </c>
      <c r="G12" s="32"/>
    </row>
    <row r="13" spans="1:14" s="30" customFormat="1" x14ac:dyDescent="0.2">
      <c r="A13" s="32"/>
      <c r="B13" s="32"/>
      <c r="C13" s="234"/>
      <c r="D13" s="235"/>
      <c r="E13" s="235"/>
      <c r="F13" s="236"/>
      <c r="G13" s="32"/>
    </row>
    <row r="14" spans="1:14" s="30" customFormat="1" x14ac:dyDescent="0.2">
      <c r="A14" s="32"/>
      <c r="B14" s="32"/>
      <c r="E14" s="32"/>
      <c r="F14" s="32"/>
      <c r="G14" s="32"/>
    </row>
    <row r="15" spans="1:14" x14ac:dyDescent="0.2">
      <c r="A15" s="32"/>
      <c r="B15" s="32"/>
      <c r="C15" s="30" t="s">
        <v>50</v>
      </c>
      <c r="D15" s="163">
        <v>40</v>
      </c>
      <c r="E15" s="32"/>
      <c r="F15" s="32"/>
      <c r="G15" s="32"/>
    </row>
    <row r="16" spans="1:14" x14ac:dyDescent="0.2">
      <c r="A16" s="32"/>
      <c r="B16" s="32"/>
      <c r="D16" s="32"/>
      <c r="E16" s="32"/>
      <c r="F16" s="32"/>
      <c r="G16" s="32"/>
    </row>
    <row r="17" spans="4:6" s="32" customFormat="1" x14ac:dyDescent="0.2"/>
    <row r="18" spans="4:6" s="32" customFormat="1" x14ac:dyDescent="0.2"/>
    <row r="19" spans="4:6" s="32" customFormat="1" x14ac:dyDescent="0.2"/>
    <row r="20" spans="4:6" s="32" customFormat="1" x14ac:dyDescent="0.2"/>
    <row r="21" spans="4:6" s="32" customFormat="1" x14ac:dyDescent="0.2"/>
    <row r="22" spans="4:6" s="32" customFormat="1" x14ac:dyDescent="0.2"/>
    <row r="23" spans="4:6" s="32" customFormat="1" x14ac:dyDescent="0.2"/>
    <row r="24" spans="4:6" s="32" customFormat="1" x14ac:dyDescent="0.2"/>
    <row r="25" spans="4:6" s="32" customFormat="1" x14ac:dyDescent="0.2"/>
    <row r="26" spans="4:6" s="32" customFormat="1" x14ac:dyDescent="0.2"/>
    <row r="27" spans="4:6" s="32" customFormat="1" x14ac:dyDescent="0.2"/>
    <row r="28" spans="4:6" s="32" customFormat="1" x14ac:dyDescent="0.2"/>
    <row r="29" spans="4:6" s="32" customFormat="1" x14ac:dyDescent="0.2"/>
    <row r="30" spans="4:6" s="32" customFormat="1" x14ac:dyDescent="0.2">
      <c r="D30" s="43"/>
      <c r="E30" s="43"/>
      <c r="F30" s="43"/>
    </row>
    <row r="31" spans="4:6" s="32" customFormat="1" x14ac:dyDescent="0.2">
      <c r="D31" s="43"/>
      <c r="E31" s="43"/>
      <c r="F31" s="43"/>
    </row>
    <row r="32" spans="4:6" s="32" customFormat="1" x14ac:dyDescent="0.2">
      <c r="D32" s="43"/>
      <c r="E32" s="43"/>
      <c r="F32" s="43"/>
    </row>
    <row r="40" spans="3:3" x14ac:dyDescent="0.2">
      <c r="C40" s="25" t="s">
        <v>842</v>
      </c>
    </row>
  </sheetData>
  <mergeCells count="2">
    <mergeCell ref="C5:F5"/>
    <mergeCell ref="C13:F13"/>
  </mergeCells>
  <conditionalFormatting sqref="D8:F8">
    <cfRule type="cellIs" dxfId="20" priority="2" operator="equal">
      <formula>0</formula>
    </cfRule>
  </conditionalFormatting>
  <conditionalFormatting sqref="D7:F7">
    <cfRule type="cellIs" dxfId="19" priority="1" operator="equal">
      <formula>0</formula>
    </cfRule>
  </conditionalFormatting>
  <hyperlinks>
    <hyperlink ref="C1" location="TableofContents!A1" display="TableofContents!A1" xr:uid="{2E01079A-0B2F-4C72-AE81-0E2A5E748085}"/>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14D69-198C-4AD7-B4A3-0B15379AB838}">
  <sheetPr>
    <tabColor theme="9"/>
  </sheetPr>
  <dimension ref="A1:DC159"/>
  <sheetViews>
    <sheetView showGridLines="0" zoomScale="70" zoomScaleNormal="70" workbookViewId="0">
      <selection activeCell="O24" sqref="O24"/>
    </sheetView>
  </sheetViews>
  <sheetFormatPr defaultColWidth="8.5703125" defaultRowHeight="12.75" x14ac:dyDescent="0.2"/>
  <cols>
    <col min="1" max="2" width="8.5703125" style="42" customWidth="1"/>
    <col min="3" max="3" width="27" style="32" customWidth="1"/>
    <col min="4" max="4" width="36.5703125" style="43" customWidth="1"/>
    <col min="5" max="6" width="15.5703125" style="43" customWidth="1"/>
    <col min="7" max="7" width="30.57031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774</v>
      </c>
      <c r="D1" s="27" t="s">
        <v>775</v>
      </c>
      <c r="E1" s="28"/>
      <c r="F1" s="28"/>
    </row>
    <row r="2" spans="1:16" ht="12.6" customHeight="1" x14ac:dyDescent="0.2">
      <c r="A2" s="30"/>
      <c r="B2" s="30"/>
      <c r="K2" s="30"/>
    </row>
    <row r="3" spans="1:16" s="30" customFormat="1" ht="13.35" customHeight="1" x14ac:dyDescent="0.2">
      <c r="D3" s="31"/>
      <c r="E3" s="31"/>
      <c r="F3" s="31"/>
    </row>
    <row r="4" spans="1:16" s="30" customFormat="1" ht="13.35" customHeight="1" x14ac:dyDescent="0.2">
      <c r="I4" s="32"/>
    </row>
    <row r="5" spans="1:16" s="30" customFormat="1" ht="13.35" customHeight="1" x14ac:dyDescent="0.2">
      <c r="C5" s="161"/>
      <c r="D5" s="161"/>
      <c r="E5" s="161"/>
      <c r="F5" s="161"/>
      <c r="G5" s="161"/>
    </row>
    <row r="6" spans="1:16" s="30" customFormat="1" ht="25.5" x14ac:dyDescent="0.2">
      <c r="C6" s="36"/>
      <c r="D6" s="36" t="s">
        <v>218</v>
      </c>
      <c r="E6" s="36" t="s">
        <v>219</v>
      </c>
      <c r="F6" s="36" t="s">
        <v>220</v>
      </c>
      <c r="G6" s="36" t="s">
        <v>713</v>
      </c>
    </row>
    <row r="7" spans="1:16" s="30" customFormat="1" x14ac:dyDescent="0.2">
      <c r="C7" s="77" t="s">
        <v>732</v>
      </c>
      <c r="D7" s="62">
        <v>0.75</v>
      </c>
      <c r="E7" s="62">
        <v>0</v>
      </c>
      <c r="F7" s="62">
        <v>0</v>
      </c>
      <c r="G7" s="62">
        <v>0.25</v>
      </c>
    </row>
    <row r="8" spans="1:16" s="30" customFormat="1" x14ac:dyDescent="0.2">
      <c r="C8" s="77" t="s">
        <v>228</v>
      </c>
      <c r="D8" s="62">
        <v>0.46</v>
      </c>
      <c r="E8" s="62">
        <v>0.31</v>
      </c>
      <c r="F8" s="62">
        <v>0</v>
      </c>
      <c r="G8" s="62">
        <v>0.23</v>
      </c>
    </row>
    <row r="9" spans="1:16" s="30" customFormat="1" x14ac:dyDescent="0.2">
      <c r="C9" s="77" t="s">
        <v>163</v>
      </c>
      <c r="D9" s="62">
        <v>0.38</v>
      </c>
      <c r="E9" s="62">
        <v>0</v>
      </c>
      <c r="F9" s="62">
        <v>0</v>
      </c>
      <c r="G9" s="62">
        <v>0.63</v>
      </c>
    </row>
    <row r="10" spans="1:16" s="30" customFormat="1" x14ac:dyDescent="0.2">
      <c r="C10" s="77" t="s">
        <v>162</v>
      </c>
      <c r="D10" s="62">
        <v>0.25</v>
      </c>
      <c r="E10" s="62">
        <v>0.25</v>
      </c>
      <c r="F10" s="62">
        <v>0</v>
      </c>
      <c r="G10" s="62">
        <v>0.5</v>
      </c>
    </row>
    <row r="11" spans="1:16" s="30" customFormat="1" x14ac:dyDescent="0.2">
      <c r="C11" s="77" t="s">
        <v>735</v>
      </c>
      <c r="D11" s="62">
        <v>0.2</v>
      </c>
      <c r="E11" s="62">
        <v>0.2</v>
      </c>
      <c r="F11" s="62">
        <v>0.2</v>
      </c>
      <c r="G11" s="62">
        <v>0.4</v>
      </c>
    </row>
    <row r="12" spans="1:16" s="30" customFormat="1" x14ac:dyDescent="0.2">
      <c r="C12" s="77" t="s">
        <v>771</v>
      </c>
      <c r="D12" s="62">
        <v>7.6923076923076927E-2</v>
      </c>
      <c r="E12" s="62">
        <v>0.30769230769230771</v>
      </c>
      <c r="F12" s="62">
        <v>2.564102564102564E-2</v>
      </c>
      <c r="G12" s="62">
        <v>0.58974358974358976</v>
      </c>
    </row>
    <row r="13" spans="1:16" s="30" customFormat="1" x14ac:dyDescent="0.2">
      <c r="C13" s="93" t="s">
        <v>736</v>
      </c>
      <c r="D13" s="162">
        <v>0.19178082191780821</v>
      </c>
      <c r="E13" s="162">
        <v>0.30136986301369861</v>
      </c>
      <c r="F13" s="162">
        <v>2.7397260273972601E-2</v>
      </c>
      <c r="G13" s="162">
        <v>0.47945205479452052</v>
      </c>
    </row>
    <row r="14" spans="1:16" s="30" customFormat="1" x14ac:dyDescent="0.2">
      <c r="C14" s="79"/>
      <c r="D14" s="77"/>
      <c r="E14" s="37"/>
      <c r="F14" s="37"/>
      <c r="G14" s="37"/>
      <c r="H14" s="37"/>
      <c r="I14" s="37"/>
      <c r="L14" s="77"/>
      <c r="M14" s="62"/>
      <c r="N14" s="62"/>
      <c r="O14" s="62"/>
      <c r="P14" s="62"/>
    </row>
    <row r="15" spans="1:16" s="30" customFormat="1" x14ac:dyDescent="0.2">
      <c r="C15" s="30" t="s">
        <v>50</v>
      </c>
      <c r="D15" s="163">
        <v>73</v>
      </c>
      <c r="E15" s="37"/>
      <c r="F15" s="37"/>
      <c r="G15" s="37"/>
      <c r="H15" s="37"/>
      <c r="I15" s="37"/>
      <c r="L15" s="77"/>
      <c r="M15" s="62"/>
      <c r="N15" s="62"/>
      <c r="O15" s="62"/>
      <c r="P15" s="62"/>
    </row>
    <row r="16" spans="1:16" s="30" customFormat="1" x14ac:dyDescent="0.2">
      <c r="E16" s="37"/>
      <c r="F16" s="37"/>
      <c r="G16" s="37"/>
      <c r="H16" s="37"/>
      <c r="I16" s="37"/>
      <c r="L16" s="77"/>
      <c r="M16" s="62"/>
      <c r="N16" s="62"/>
      <c r="O16" s="62"/>
      <c r="P16" s="62"/>
    </row>
    <row r="17" spans="3:16" x14ac:dyDescent="0.2">
      <c r="D17" s="77"/>
      <c r="E17" s="31"/>
      <c r="F17" s="31"/>
      <c r="G17" s="31"/>
      <c r="H17" s="31"/>
      <c r="K17" s="79"/>
      <c r="L17" s="30"/>
      <c r="M17" s="30"/>
      <c r="N17" s="30"/>
      <c r="O17" s="30"/>
      <c r="P17" s="30"/>
    </row>
    <row r="18" spans="3:16" s="30" customFormat="1" x14ac:dyDescent="0.2">
      <c r="C18" s="32"/>
      <c r="D18" s="32"/>
      <c r="E18" s="32"/>
      <c r="F18" s="32"/>
      <c r="G18" s="32"/>
      <c r="H18" s="32"/>
      <c r="I18" s="32"/>
      <c r="L18" s="32"/>
      <c r="M18" s="32"/>
      <c r="N18" s="32"/>
      <c r="O18" s="32"/>
      <c r="P18" s="32"/>
    </row>
    <row r="19" spans="3:16" x14ac:dyDescent="0.2">
      <c r="D19" s="32"/>
      <c r="E19" s="32"/>
      <c r="F19" s="32"/>
      <c r="G19" s="164"/>
    </row>
    <row r="20" spans="3:16" x14ac:dyDescent="0.2">
      <c r="D20" s="32"/>
      <c r="E20" s="32"/>
      <c r="F20" s="32"/>
      <c r="G20" s="164"/>
    </row>
    <row r="21" spans="3:16" x14ac:dyDescent="0.2">
      <c r="D21" s="32"/>
      <c r="E21" s="32"/>
      <c r="F21" s="32"/>
      <c r="G21" s="164"/>
    </row>
    <row r="22" spans="3:16" x14ac:dyDescent="0.2">
      <c r="D22" s="32"/>
      <c r="E22" s="32"/>
      <c r="F22" s="32"/>
    </row>
    <row r="23" spans="3:16" x14ac:dyDescent="0.2">
      <c r="D23" s="32"/>
      <c r="E23" s="32"/>
      <c r="F23" s="32"/>
    </row>
    <row r="24" spans="3:16" x14ac:dyDescent="0.2">
      <c r="D24" s="32"/>
      <c r="E24" s="32"/>
      <c r="F24" s="32"/>
    </row>
    <row r="25" spans="3:16" x14ac:dyDescent="0.2">
      <c r="D25" s="32"/>
      <c r="E25" s="32"/>
      <c r="F25" s="32"/>
    </row>
    <row r="26" spans="3:16" x14ac:dyDescent="0.2">
      <c r="D26" s="32"/>
      <c r="E26" s="32"/>
      <c r="F26" s="32"/>
    </row>
    <row r="27" spans="3:16" x14ac:dyDescent="0.2">
      <c r="D27" s="32"/>
      <c r="E27" s="32"/>
      <c r="F27" s="32"/>
    </row>
    <row r="28" spans="3:16" x14ac:dyDescent="0.2">
      <c r="D28" s="32"/>
      <c r="E28" s="32"/>
      <c r="F28" s="32"/>
    </row>
    <row r="29" spans="3:16" x14ac:dyDescent="0.2">
      <c r="D29" s="32"/>
      <c r="E29" s="32"/>
      <c r="F29" s="32"/>
    </row>
    <row r="30" spans="3:16" x14ac:dyDescent="0.2">
      <c r="D30" s="32"/>
      <c r="E30" s="32"/>
      <c r="F30" s="32"/>
    </row>
    <row r="31" spans="3:16" x14ac:dyDescent="0.2">
      <c r="D31" s="32"/>
      <c r="E31" s="32"/>
      <c r="F31" s="32"/>
    </row>
    <row r="32" spans="3:16" x14ac:dyDescent="0.2">
      <c r="D32" s="32"/>
      <c r="E32" s="32"/>
      <c r="F32" s="32"/>
    </row>
    <row r="33" spans="1:107" x14ac:dyDescent="0.2">
      <c r="D33" s="32"/>
      <c r="E33" s="32"/>
      <c r="F33" s="32"/>
    </row>
    <row r="34" spans="1:107" x14ac:dyDescent="0.2">
      <c r="D34" s="32"/>
      <c r="E34" s="32"/>
      <c r="F34" s="32"/>
    </row>
    <row r="35" spans="1:107" x14ac:dyDescent="0.2">
      <c r="A35" s="32"/>
      <c r="B35" s="32"/>
      <c r="D35" s="32"/>
      <c r="E35" s="32"/>
      <c r="F35" s="32"/>
    </row>
    <row r="36" spans="1:107" x14ac:dyDescent="0.2">
      <c r="A36" s="32"/>
      <c r="B36" s="32"/>
      <c r="D36" s="32"/>
      <c r="E36" s="32"/>
      <c r="F36" s="32"/>
    </row>
    <row r="37" spans="1:107" s="43" customForma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t="s">
        <v>776</v>
      </c>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25" t="s">
        <v>842</v>
      </c>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row r="157" spans="1:107" s="43" customFormat="1" x14ac:dyDescent="0.2">
      <c r="A157" s="42"/>
      <c r="B157" s="42"/>
      <c r="C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row>
    <row r="158" spans="1:107" s="43" customFormat="1" x14ac:dyDescent="0.2">
      <c r="A158" s="42"/>
      <c r="B158" s="42"/>
      <c r="C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row>
    <row r="159" spans="1:107" s="43" customFormat="1" x14ac:dyDescent="0.2">
      <c r="A159" s="42"/>
      <c r="B159" s="42"/>
      <c r="C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row>
  </sheetData>
  <conditionalFormatting sqref="M14:P16 E14:I16 D7:G13">
    <cfRule type="cellIs" dxfId="18" priority="1" operator="equal">
      <formula>0</formula>
    </cfRule>
  </conditionalFormatting>
  <hyperlinks>
    <hyperlink ref="C1" location="TableofContents!A1" display="TableofContents!A1" xr:uid="{98AB6BCC-2830-4A6D-AD24-828E39BB93AB}"/>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E58B1-E74C-4106-B9B2-CD84B57B7175}">
  <sheetPr>
    <tabColor theme="9"/>
  </sheetPr>
  <dimension ref="A1:DC157"/>
  <sheetViews>
    <sheetView showGridLines="0" zoomScale="70" zoomScaleNormal="70" workbookViewId="0">
      <selection activeCell="U21" sqref="U21"/>
    </sheetView>
  </sheetViews>
  <sheetFormatPr defaultColWidth="8.5703125" defaultRowHeight="12.75" x14ac:dyDescent="0.2"/>
  <cols>
    <col min="1" max="2" width="8.5703125" style="42" customWidth="1"/>
    <col min="3" max="3" width="18" style="32" customWidth="1"/>
    <col min="4" max="4" width="28.5703125" style="43" customWidth="1"/>
    <col min="5" max="6" width="15.5703125" style="43" customWidth="1"/>
    <col min="7" max="7" width="30.42578125" style="32" customWidth="1"/>
    <col min="8" max="9" width="15.5703125" style="32" customWidth="1"/>
    <col min="10" max="10" width="8.5703125" style="32"/>
    <col min="11" max="11" width="17.5703125" style="32" customWidth="1"/>
    <col min="12" max="12" width="22.5703125" style="32" customWidth="1"/>
    <col min="13" max="17" width="15.5703125" style="32" customWidth="1"/>
    <col min="18" max="16384" width="8.5703125" style="32"/>
  </cols>
  <sheetData>
    <row r="1" spans="1:16" s="29" customFormat="1" ht="20.25" x14ac:dyDescent="0.2">
      <c r="A1" s="26"/>
      <c r="B1" s="26"/>
      <c r="C1" s="29" t="s">
        <v>777</v>
      </c>
      <c r="D1" s="27" t="s">
        <v>778</v>
      </c>
      <c r="E1" s="28"/>
      <c r="F1" s="28"/>
    </row>
    <row r="2" spans="1:16" ht="12.6" customHeight="1" x14ac:dyDescent="0.2">
      <c r="A2" s="30"/>
      <c r="B2" s="30"/>
    </row>
    <row r="3" spans="1:16" s="30" customFormat="1" ht="13.35" customHeight="1" x14ac:dyDescent="0.2">
      <c r="D3" s="31"/>
      <c r="E3" s="31"/>
      <c r="F3" s="31"/>
    </row>
    <row r="4" spans="1:16" s="30" customFormat="1" ht="13.35" customHeight="1" x14ac:dyDescent="0.2"/>
    <row r="5" spans="1:16" s="30" customFormat="1" ht="13.35" customHeight="1" x14ac:dyDescent="0.2">
      <c r="C5" s="161"/>
      <c r="D5" s="161"/>
      <c r="E5" s="161"/>
      <c r="F5" s="161"/>
      <c r="G5" s="161"/>
    </row>
    <row r="6" spans="1:16" s="30" customFormat="1" ht="25.5" x14ac:dyDescent="0.2">
      <c r="C6" s="36"/>
      <c r="D6" s="36" t="s">
        <v>218</v>
      </c>
      <c r="E6" s="36" t="s">
        <v>219</v>
      </c>
      <c r="F6" s="36" t="s">
        <v>220</v>
      </c>
      <c r="G6" s="36" t="s">
        <v>713</v>
      </c>
    </row>
    <row r="7" spans="1:16" s="30" customFormat="1" x14ac:dyDescent="0.2">
      <c r="C7" s="77" t="s">
        <v>750</v>
      </c>
      <c r="D7" s="62">
        <v>0.17647058823529413</v>
      </c>
      <c r="E7" s="62">
        <v>0.11764705882352941</v>
      </c>
      <c r="F7" s="62">
        <v>5.8823529411764705E-2</v>
      </c>
      <c r="G7" s="62">
        <v>0.6470588235294118</v>
      </c>
    </row>
    <row r="8" spans="1:16" s="30" customFormat="1" x14ac:dyDescent="0.2">
      <c r="C8" s="77" t="s">
        <v>779</v>
      </c>
      <c r="D8" s="62">
        <v>8.3333333333333329E-2</v>
      </c>
      <c r="E8" s="62">
        <v>0.25</v>
      </c>
      <c r="F8" s="62">
        <v>0</v>
      </c>
      <c r="G8" s="62">
        <v>0.66666666666666663</v>
      </c>
    </row>
    <row r="9" spans="1:16" s="30" customFormat="1" x14ac:dyDescent="0.2">
      <c r="C9" s="77" t="s">
        <v>780</v>
      </c>
      <c r="D9" s="62">
        <v>0.16666666666666666</v>
      </c>
      <c r="E9" s="62">
        <v>0.33333333333333331</v>
      </c>
      <c r="F9" s="62">
        <v>8.3333333333333329E-2</v>
      </c>
      <c r="G9" s="62">
        <v>0.41666666666666669</v>
      </c>
    </row>
    <row r="10" spans="1:16" s="30" customFormat="1" x14ac:dyDescent="0.2">
      <c r="C10" s="77" t="s">
        <v>753</v>
      </c>
      <c r="D10" s="62">
        <v>0.35</v>
      </c>
      <c r="E10" s="62">
        <v>0.5</v>
      </c>
      <c r="F10" s="62">
        <v>0</v>
      </c>
      <c r="G10" s="62">
        <v>0.15</v>
      </c>
    </row>
    <row r="11" spans="1:16" s="30" customFormat="1" x14ac:dyDescent="0.2">
      <c r="C11" s="93" t="s">
        <v>736</v>
      </c>
      <c r="D11" s="162">
        <v>0.19178082191780821</v>
      </c>
      <c r="E11" s="162">
        <v>0.30136986301369861</v>
      </c>
      <c r="F11" s="162">
        <v>2.7397260273972601E-2</v>
      </c>
      <c r="G11" s="182">
        <v>0.47945205479452052</v>
      </c>
    </row>
    <row r="12" spans="1:16" s="30" customFormat="1" ht="15.6" customHeight="1" x14ac:dyDescent="0.2">
      <c r="C12" s="77"/>
      <c r="D12" s="37"/>
      <c r="E12" s="37"/>
      <c r="F12" s="37"/>
      <c r="G12" s="37"/>
      <c r="L12" s="77"/>
      <c r="M12" s="62"/>
      <c r="N12" s="62"/>
      <c r="O12" s="62"/>
      <c r="P12" s="62"/>
    </row>
    <row r="13" spans="1:16" s="30" customFormat="1" x14ac:dyDescent="0.2">
      <c r="C13" s="30" t="s">
        <v>50</v>
      </c>
      <c r="D13" s="163">
        <v>73</v>
      </c>
      <c r="E13" s="37"/>
      <c r="F13" s="37"/>
      <c r="G13" s="37"/>
      <c r="H13" s="37"/>
      <c r="I13" s="37"/>
      <c r="L13" s="77"/>
      <c r="M13" s="62"/>
      <c r="N13" s="62"/>
      <c r="O13" s="62"/>
      <c r="P13" s="62"/>
    </row>
    <row r="14" spans="1:16" s="30" customFormat="1" x14ac:dyDescent="0.2">
      <c r="E14" s="37"/>
      <c r="F14" s="37"/>
      <c r="G14" s="37"/>
      <c r="H14" s="37"/>
      <c r="I14" s="37"/>
      <c r="L14" s="77"/>
      <c r="M14" s="62"/>
      <c r="N14" s="62"/>
      <c r="O14" s="62"/>
      <c r="P14" s="62"/>
    </row>
    <row r="15" spans="1:16" x14ac:dyDescent="0.2">
      <c r="D15" s="77"/>
      <c r="E15" s="31"/>
      <c r="F15" s="31"/>
      <c r="G15" s="31"/>
      <c r="H15" s="31"/>
      <c r="K15" s="79"/>
      <c r="L15" s="30"/>
      <c r="M15" s="30"/>
      <c r="N15" s="30"/>
      <c r="O15" s="30"/>
      <c r="P15" s="30"/>
    </row>
    <row r="16" spans="1:16" s="30" customFormat="1" x14ac:dyDescent="0.2">
      <c r="C16" s="32"/>
      <c r="D16" s="32"/>
      <c r="E16" s="32"/>
      <c r="F16" s="32"/>
      <c r="G16" s="32"/>
      <c r="H16" s="32"/>
      <c r="I16" s="32"/>
      <c r="L16" s="32"/>
      <c r="M16" s="32"/>
      <c r="N16" s="32"/>
      <c r="O16" s="32"/>
      <c r="P16" s="32"/>
    </row>
    <row r="17" spans="4:6" x14ac:dyDescent="0.2">
      <c r="D17" s="32"/>
      <c r="E17" s="32"/>
      <c r="F17" s="32"/>
    </row>
    <row r="18" spans="4:6" x14ac:dyDescent="0.2">
      <c r="D18" s="32"/>
      <c r="E18" s="32"/>
      <c r="F18" s="32"/>
    </row>
    <row r="19" spans="4:6" x14ac:dyDescent="0.2">
      <c r="D19" s="32"/>
      <c r="E19" s="32"/>
      <c r="F19" s="32"/>
    </row>
    <row r="20" spans="4:6" x14ac:dyDescent="0.2">
      <c r="D20" s="32"/>
      <c r="E20" s="32"/>
      <c r="F20" s="32"/>
    </row>
    <row r="21" spans="4:6" x14ac:dyDescent="0.2">
      <c r="D21" s="32"/>
      <c r="E21" s="32"/>
      <c r="F21" s="32"/>
    </row>
    <row r="22" spans="4:6" x14ac:dyDescent="0.2">
      <c r="D22" s="32"/>
      <c r="E22" s="32"/>
      <c r="F22" s="32"/>
    </row>
    <row r="23" spans="4:6" x14ac:dyDescent="0.2">
      <c r="D23" s="32"/>
      <c r="E23" s="32"/>
      <c r="F23" s="32"/>
    </row>
    <row r="24" spans="4:6" x14ac:dyDescent="0.2">
      <c r="D24" s="32"/>
      <c r="E24" s="32"/>
      <c r="F24" s="32"/>
    </row>
    <row r="25" spans="4:6" x14ac:dyDescent="0.2">
      <c r="D25" s="32"/>
      <c r="E25" s="32"/>
      <c r="F25" s="32"/>
    </row>
    <row r="26" spans="4:6" x14ac:dyDescent="0.2">
      <c r="D26" s="32"/>
      <c r="E26" s="32"/>
      <c r="F26" s="32"/>
    </row>
    <row r="27" spans="4:6" x14ac:dyDescent="0.2">
      <c r="D27" s="32"/>
      <c r="E27" s="32"/>
      <c r="F27" s="32"/>
    </row>
    <row r="28" spans="4:6" x14ac:dyDescent="0.2">
      <c r="D28" s="32"/>
      <c r="E28" s="32"/>
      <c r="F28" s="32"/>
    </row>
    <row r="29" spans="4:6" x14ac:dyDescent="0.2">
      <c r="D29" s="32"/>
      <c r="E29" s="32"/>
      <c r="F29" s="32"/>
    </row>
    <row r="30" spans="4:6" x14ac:dyDescent="0.2">
      <c r="D30" s="32"/>
      <c r="E30" s="32"/>
      <c r="F30" s="32"/>
    </row>
    <row r="31" spans="4:6" x14ac:dyDescent="0.2">
      <c r="D31" s="32"/>
      <c r="E31" s="32"/>
      <c r="F31" s="32"/>
    </row>
    <row r="32" spans="4:6" x14ac:dyDescent="0.2">
      <c r="D32" s="32"/>
      <c r="E32" s="32"/>
      <c r="F32" s="32"/>
    </row>
    <row r="33" spans="1:107" x14ac:dyDescent="0.2">
      <c r="A33" s="32"/>
      <c r="B33" s="32"/>
      <c r="D33" s="32"/>
      <c r="E33" s="32"/>
      <c r="F33" s="32"/>
    </row>
    <row r="34" spans="1:107" x14ac:dyDescent="0.2">
      <c r="A34" s="32"/>
      <c r="B34" s="32"/>
      <c r="D34" s="32"/>
      <c r="E34" s="32"/>
      <c r="F34" s="32"/>
    </row>
    <row r="35" spans="1:107" s="43" customForma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row>
    <row r="36" spans="1:107" s="43" customForma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row>
    <row r="37" spans="1:107" s="43" customForma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row>
    <row r="38" spans="1:107" s="43" customForma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row>
    <row r="39" spans="1:107" s="43" customForma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row>
    <row r="40" spans="1:107" s="43" customFormat="1" x14ac:dyDescent="0.2">
      <c r="A40" s="42"/>
      <c r="B40" s="42"/>
      <c r="C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row>
    <row r="41" spans="1:107" s="43" customFormat="1" x14ac:dyDescent="0.2">
      <c r="A41" s="42"/>
      <c r="B41" s="42"/>
      <c r="C41" s="25" t="s">
        <v>842</v>
      </c>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row>
    <row r="42" spans="1:107" s="43" customFormat="1" x14ac:dyDescent="0.2">
      <c r="A42" s="42"/>
      <c r="B42" s="42"/>
      <c r="C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row>
    <row r="43" spans="1:107" s="43" customFormat="1" x14ac:dyDescent="0.2">
      <c r="A43" s="42"/>
      <c r="B43" s="42"/>
      <c r="C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row>
    <row r="44" spans="1:107" s="43" customFormat="1" x14ac:dyDescent="0.2">
      <c r="A44" s="42"/>
      <c r="B44" s="42"/>
      <c r="C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row>
    <row r="45" spans="1:107" s="43" customFormat="1" x14ac:dyDescent="0.2">
      <c r="A45" s="42"/>
      <c r="B45" s="42"/>
      <c r="C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row>
    <row r="46" spans="1:107" s="43" customFormat="1" x14ac:dyDescent="0.2">
      <c r="A46" s="42"/>
      <c r="B46" s="42"/>
      <c r="C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row>
    <row r="47" spans="1:107" s="43" customFormat="1" x14ac:dyDescent="0.2">
      <c r="A47" s="42"/>
      <c r="B47" s="42"/>
      <c r="C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row>
    <row r="48" spans="1:107" s="43" customFormat="1" x14ac:dyDescent="0.2">
      <c r="A48" s="42"/>
      <c r="B48" s="42"/>
      <c r="C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row>
    <row r="49" spans="1:107" s="43" customFormat="1" x14ac:dyDescent="0.2">
      <c r="A49" s="42"/>
      <c r="B49" s="42"/>
      <c r="C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row>
    <row r="50" spans="1:107" s="43" customFormat="1" x14ac:dyDescent="0.2">
      <c r="A50" s="42"/>
      <c r="B50" s="42"/>
      <c r="C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row>
    <row r="51" spans="1:107" s="43" customFormat="1" x14ac:dyDescent="0.2">
      <c r="A51" s="42"/>
      <c r="B51" s="42"/>
      <c r="C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row>
    <row r="52" spans="1:107" s="43" customFormat="1" x14ac:dyDescent="0.2">
      <c r="A52" s="42"/>
      <c r="B52" s="42"/>
      <c r="C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row>
    <row r="53" spans="1:107" s="43" customFormat="1" x14ac:dyDescent="0.2">
      <c r="A53" s="42"/>
      <c r="B53" s="42"/>
      <c r="C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row>
    <row r="54" spans="1:107" s="43" customFormat="1" x14ac:dyDescent="0.2">
      <c r="A54" s="42"/>
      <c r="B54" s="42"/>
      <c r="C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row>
    <row r="55" spans="1:107" s="43" customFormat="1" x14ac:dyDescent="0.2">
      <c r="A55" s="42"/>
      <c r="B55" s="42"/>
      <c r="C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row>
    <row r="56" spans="1:107" s="43" customFormat="1" x14ac:dyDescent="0.2">
      <c r="A56" s="42"/>
      <c r="B56" s="42"/>
      <c r="C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row>
    <row r="57" spans="1:107" s="43" customFormat="1" x14ac:dyDescent="0.2">
      <c r="A57" s="42"/>
      <c r="B57" s="42"/>
      <c r="C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row>
    <row r="58" spans="1:107" s="43" customFormat="1" x14ac:dyDescent="0.2">
      <c r="A58" s="42"/>
      <c r="B58" s="42"/>
      <c r="C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row>
    <row r="59" spans="1:107" s="43" customFormat="1" x14ac:dyDescent="0.2">
      <c r="A59" s="42"/>
      <c r="B59" s="42"/>
      <c r="C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row>
    <row r="60" spans="1:107" s="43" customFormat="1" x14ac:dyDescent="0.2">
      <c r="A60" s="42"/>
      <c r="B60" s="42"/>
      <c r="C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row>
    <row r="61" spans="1:107" s="43" customFormat="1" x14ac:dyDescent="0.2">
      <c r="A61" s="42"/>
      <c r="B61" s="42"/>
      <c r="C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row>
    <row r="62" spans="1:107" s="43" customFormat="1" x14ac:dyDescent="0.2">
      <c r="A62" s="42"/>
      <c r="B62" s="42"/>
      <c r="C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row>
    <row r="63" spans="1:107" s="43" customFormat="1" x14ac:dyDescent="0.2">
      <c r="A63" s="42"/>
      <c r="B63" s="42"/>
      <c r="C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row>
    <row r="64" spans="1:107" s="43" customFormat="1" x14ac:dyDescent="0.2">
      <c r="A64" s="42"/>
      <c r="B64" s="42"/>
      <c r="C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row>
    <row r="65" spans="1:107" s="43" customFormat="1" x14ac:dyDescent="0.2">
      <c r="A65" s="42"/>
      <c r="B65" s="42"/>
      <c r="C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row>
    <row r="66" spans="1:107" s="43" customFormat="1" x14ac:dyDescent="0.2">
      <c r="A66" s="42"/>
      <c r="B66" s="42"/>
      <c r="C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row>
    <row r="67" spans="1:107" s="43" customFormat="1" x14ac:dyDescent="0.2">
      <c r="A67" s="42"/>
      <c r="B67" s="42"/>
      <c r="C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row>
    <row r="68" spans="1:107" s="43" customFormat="1" x14ac:dyDescent="0.2">
      <c r="A68" s="42"/>
      <c r="B68" s="42"/>
      <c r="C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row>
    <row r="69" spans="1:107" s="43" customFormat="1" x14ac:dyDescent="0.2">
      <c r="A69" s="42"/>
      <c r="B69" s="42"/>
      <c r="C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row>
    <row r="70" spans="1:107" s="43" customFormat="1" x14ac:dyDescent="0.2">
      <c r="A70" s="42"/>
      <c r="B70" s="42"/>
      <c r="C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row>
    <row r="71" spans="1:107" s="43" customFormat="1" x14ac:dyDescent="0.2">
      <c r="A71" s="42"/>
      <c r="B71" s="42"/>
      <c r="C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row>
    <row r="72" spans="1:107" s="43" customFormat="1" x14ac:dyDescent="0.2">
      <c r="A72" s="42"/>
      <c r="B72" s="42"/>
      <c r="C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row>
    <row r="73" spans="1:107" s="43" customFormat="1" x14ac:dyDescent="0.2">
      <c r="A73" s="42"/>
      <c r="B73" s="42"/>
      <c r="C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row>
    <row r="74" spans="1:107" s="43" customFormat="1" x14ac:dyDescent="0.2">
      <c r="A74" s="42"/>
      <c r="B74" s="42"/>
      <c r="C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row>
    <row r="75" spans="1:107" s="43" customFormat="1" x14ac:dyDescent="0.2">
      <c r="A75" s="42"/>
      <c r="B75" s="42"/>
      <c r="C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row>
    <row r="76" spans="1:107" s="43" customFormat="1" x14ac:dyDescent="0.2">
      <c r="A76" s="42"/>
      <c r="B76" s="42"/>
      <c r="C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row>
    <row r="77" spans="1:107" s="43" customFormat="1" x14ac:dyDescent="0.2">
      <c r="A77" s="42"/>
      <c r="B77" s="42"/>
      <c r="C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row>
    <row r="78" spans="1:107" s="43" customFormat="1" x14ac:dyDescent="0.2">
      <c r="A78" s="42"/>
      <c r="B78" s="42"/>
      <c r="C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row>
    <row r="79" spans="1:107" s="43" customFormat="1" x14ac:dyDescent="0.2">
      <c r="A79" s="42"/>
      <c r="B79" s="42"/>
      <c r="C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row>
    <row r="80" spans="1:107" s="43" customFormat="1" x14ac:dyDescent="0.2">
      <c r="A80" s="42"/>
      <c r="B80" s="42"/>
      <c r="C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row>
    <row r="81" spans="1:107" s="43" customFormat="1" x14ac:dyDescent="0.2">
      <c r="A81" s="42"/>
      <c r="B81" s="42"/>
      <c r="C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row>
    <row r="82" spans="1:107" s="43" customFormat="1" x14ac:dyDescent="0.2">
      <c r="A82" s="42"/>
      <c r="B82" s="42"/>
      <c r="C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row>
    <row r="83" spans="1:107" s="43" customFormat="1" x14ac:dyDescent="0.2">
      <c r="A83" s="42"/>
      <c r="B83" s="42"/>
      <c r="C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row>
    <row r="84" spans="1:107" s="43" customFormat="1" x14ac:dyDescent="0.2">
      <c r="A84" s="42"/>
      <c r="B84" s="42"/>
      <c r="C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row>
    <row r="85" spans="1:107" s="43" customFormat="1" x14ac:dyDescent="0.2">
      <c r="A85" s="42"/>
      <c r="B85" s="42"/>
      <c r="C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row>
    <row r="86" spans="1:107" s="43" customFormat="1" x14ac:dyDescent="0.2">
      <c r="A86" s="42"/>
      <c r="B86" s="42"/>
      <c r="C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row>
    <row r="87" spans="1:107" s="43" customFormat="1" x14ac:dyDescent="0.2">
      <c r="A87" s="42"/>
      <c r="B87" s="42"/>
      <c r="C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row>
    <row r="88" spans="1:107" s="43" customFormat="1" x14ac:dyDescent="0.2">
      <c r="A88" s="42"/>
      <c r="B88" s="42"/>
      <c r="C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row>
    <row r="89" spans="1:107" s="43" customFormat="1" x14ac:dyDescent="0.2">
      <c r="A89" s="42"/>
      <c r="B89" s="42"/>
      <c r="C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row>
    <row r="90" spans="1:107" s="43" customFormat="1" x14ac:dyDescent="0.2">
      <c r="A90" s="42"/>
      <c r="B90" s="42"/>
      <c r="C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row>
    <row r="91" spans="1:107" s="43" customFormat="1" x14ac:dyDescent="0.2">
      <c r="A91" s="42"/>
      <c r="B91" s="42"/>
      <c r="C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row>
    <row r="92" spans="1:107" s="43" customFormat="1" x14ac:dyDescent="0.2">
      <c r="A92" s="42"/>
      <c r="B92" s="42"/>
      <c r="C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row>
    <row r="93" spans="1:107" s="43" customFormat="1" x14ac:dyDescent="0.2">
      <c r="A93" s="42"/>
      <c r="B93" s="42"/>
      <c r="C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row>
    <row r="94" spans="1:107" s="43" customFormat="1" x14ac:dyDescent="0.2">
      <c r="A94" s="42"/>
      <c r="B94" s="42"/>
      <c r="C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row>
    <row r="95" spans="1:107" s="43" customFormat="1" x14ac:dyDescent="0.2">
      <c r="A95" s="42"/>
      <c r="B95" s="42"/>
      <c r="C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row>
    <row r="96" spans="1:107" s="43" customFormat="1" x14ac:dyDescent="0.2">
      <c r="A96" s="42"/>
      <c r="B96" s="42"/>
      <c r="C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row>
    <row r="97" spans="1:107" s="43" customFormat="1" x14ac:dyDescent="0.2">
      <c r="A97" s="42"/>
      <c r="B97" s="42"/>
      <c r="C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row>
    <row r="98" spans="1:107" s="43" customFormat="1" x14ac:dyDescent="0.2">
      <c r="A98" s="42"/>
      <c r="B98" s="42"/>
      <c r="C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row>
    <row r="99" spans="1:107" s="43" customFormat="1" x14ac:dyDescent="0.2">
      <c r="A99" s="42"/>
      <c r="B99" s="42"/>
      <c r="C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row>
    <row r="100" spans="1:107" s="43" customFormat="1" x14ac:dyDescent="0.2">
      <c r="A100" s="42"/>
      <c r="B100" s="42"/>
      <c r="C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row>
    <row r="101" spans="1:107" s="43" customFormat="1" x14ac:dyDescent="0.2">
      <c r="A101" s="42"/>
      <c r="B101" s="42"/>
      <c r="C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row>
    <row r="102" spans="1:107" s="43" customFormat="1" x14ac:dyDescent="0.2">
      <c r="A102" s="42"/>
      <c r="B102" s="42"/>
      <c r="C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row>
    <row r="103" spans="1:107" s="43" customFormat="1" x14ac:dyDescent="0.2">
      <c r="A103" s="42"/>
      <c r="B103" s="42"/>
      <c r="C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row>
    <row r="104" spans="1:107" s="43" customFormat="1" x14ac:dyDescent="0.2">
      <c r="A104" s="42"/>
      <c r="B104" s="42"/>
      <c r="C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row>
    <row r="105" spans="1:107" s="43" customFormat="1" x14ac:dyDescent="0.2">
      <c r="A105" s="42"/>
      <c r="B105" s="42"/>
      <c r="C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row>
    <row r="106" spans="1:107" s="43" customFormat="1" x14ac:dyDescent="0.2">
      <c r="A106" s="42"/>
      <c r="B106" s="42"/>
      <c r="C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43" customFormat="1" x14ac:dyDescent="0.2">
      <c r="A107" s="42"/>
      <c r="B107" s="42"/>
      <c r="C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row>
    <row r="108" spans="1:107" s="43" customFormat="1" x14ac:dyDescent="0.2">
      <c r="A108" s="42"/>
      <c r="B108" s="42"/>
      <c r="C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s="43" customFormat="1" x14ac:dyDescent="0.2">
      <c r="A109" s="42"/>
      <c r="B109" s="42"/>
      <c r="C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row>
    <row r="110" spans="1:107" s="43" customFormat="1" x14ac:dyDescent="0.2">
      <c r="A110" s="42"/>
      <c r="B110" s="42"/>
      <c r="C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s="43" customFormat="1" x14ac:dyDescent="0.2">
      <c r="A111" s="42"/>
      <c r="B111" s="42"/>
      <c r="C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row>
    <row r="112" spans="1:107" s="43" customFormat="1" x14ac:dyDescent="0.2">
      <c r="A112" s="42"/>
      <c r="B112" s="42"/>
      <c r="C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row>
    <row r="113" spans="1:107" s="43" customFormat="1" x14ac:dyDescent="0.2">
      <c r="A113" s="42"/>
      <c r="B113" s="42"/>
      <c r="C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row>
    <row r="114" spans="1:107" s="43" customFormat="1" x14ac:dyDescent="0.2">
      <c r="A114" s="42"/>
      <c r="B114" s="42"/>
      <c r="C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row>
    <row r="115" spans="1:107" s="43" customFormat="1" x14ac:dyDescent="0.2">
      <c r="A115" s="42"/>
      <c r="B115" s="42"/>
      <c r="C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row>
    <row r="116" spans="1:107" s="43" customFormat="1" x14ac:dyDescent="0.2">
      <c r="A116" s="42"/>
      <c r="B116" s="42"/>
      <c r="C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row>
    <row r="117" spans="1:107" s="43" customFormat="1" x14ac:dyDescent="0.2">
      <c r="A117" s="42"/>
      <c r="B117" s="42"/>
      <c r="C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row>
    <row r="118" spans="1:107" s="43" customFormat="1" x14ac:dyDescent="0.2">
      <c r="A118" s="42"/>
      <c r="B118" s="42"/>
      <c r="C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row>
    <row r="119" spans="1:107" s="43" customFormat="1" x14ac:dyDescent="0.2">
      <c r="A119" s="42"/>
      <c r="B119" s="42"/>
      <c r="C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row>
    <row r="120" spans="1:107" s="43" customFormat="1" x14ac:dyDescent="0.2">
      <c r="A120" s="42"/>
      <c r="B120" s="42"/>
      <c r="C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row>
    <row r="121" spans="1:107" s="43" customFormat="1" x14ac:dyDescent="0.2">
      <c r="A121" s="42"/>
      <c r="B121" s="42"/>
      <c r="C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row>
    <row r="122" spans="1:107" s="43" customFormat="1" x14ac:dyDescent="0.2">
      <c r="A122" s="42"/>
      <c r="B122" s="42"/>
      <c r="C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row>
    <row r="123" spans="1:107" s="43" customFormat="1" x14ac:dyDescent="0.2">
      <c r="A123" s="42"/>
      <c r="B123" s="42"/>
      <c r="C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row>
    <row r="124" spans="1:107" s="43" customFormat="1" x14ac:dyDescent="0.2">
      <c r="A124" s="42"/>
      <c r="B124" s="42"/>
      <c r="C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row>
    <row r="125" spans="1:107" s="43" customFormat="1" x14ac:dyDescent="0.2">
      <c r="A125" s="42"/>
      <c r="B125" s="42"/>
      <c r="C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row>
    <row r="126" spans="1:107" s="43" customFormat="1" x14ac:dyDescent="0.2">
      <c r="A126" s="42"/>
      <c r="B126" s="42"/>
      <c r="C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row>
    <row r="127" spans="1:107" s="43" customFormat="1" x14ac:dyDescent="0.2">
      <c r="A127" s="42"/>
      <c r="B127" s="42"/>
      <c r="C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row>
    <row r="128" spans="1:107" s="43" customFormat="1" x14ac:dyDescent="0.2">
      <c r="A128" s="42"/>
      <c r="B128" s="42"/>
      <c r="C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row>
    <row r="129" spans="1:107" s="43" customFormat="1" x14ac:dyDescent="0.2">
      <c r="A129" s="42"/>
      <c r="B129" s="42"/>
      <c r="C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row>
    <row r="130" spans="1:107" s="43" customFormat="1" x14ac:dyDescent="0.2">
      <c r="A130" s="42"/>
      <c r="B130" s="42"/>
      <c r="C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row>
    <row r="131" spans="1:107" s="43" customFormat="1" x14ac:dyDescent="0.2">
      <c r="A131" s="42"/>
      <c r="B131" s="42"/>
      <c r="C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row>
    <row r="132" spans="1:107" s="43" customFormat="1" x14ac:dyDescent="0.2">
      <c r="A132" s="42"/>
      <c r="B132" s="42"/>
      <c r="C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row>
    <row r="133" spans="1:107" s="43" customFormat="1" x14ac:dyDescent="0.2">
      <c r="A133" s="42"/>
      <c r="B133" s="42"/>
      <c r="C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row>
    <row r="134" spans="1:107" s="43" customFormat="1" x14ac:dyDescent="0.2">
      <c r="A134" s="42"/>
      <c r="B134" s="42"/>
      <c r="C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row>
    <row r="135" spans="1:107" s="43" customFormat="1" x14ac:dyDescent="0.2">
      <c r="A135" s="42"/>
      <c r="B135" s="42"/>
      <c r="C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row>
    <row r="136" spans="1:107" s="43" customFormat="1" x14ac:dyDescent="0.2">
      <c r="A136" s="42"/>
      <c r="B136" s="42"/>
      <c r="C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row>
    <row r="137" spans="1:107" s="43" customFormat="1" x14ac:dyDescent="0.2">
      <c r="A137" s="42"/>
      <c r="B137" s="42"/>
      <c r="C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row>
    <row r="138" spans="1:107" s="43" customFormat="1" x14ac:dyDescent="0.2">
      <c r="A138" s="42"/>
      <c r="B138" s="42"/>
      <c r="C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row>
    <row r="139" spans="1:107" s="43" customFormat="1" x14ac:dyDescent="0.2">
      <c r="A139" s="42"/>
      <c r="B139" s="42"/>
      <c r="C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row>
    <row r="140" spans="1:107" s="43" customFormat="1" x14ac:dyDescent="0.2">
      <c r="A140" s="42"/>
      <c r="B140" s="42"/>
      <c r="C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row>
    <row r="141" spans="1:107" s="43" customFormat="1" x14ac:dyDescent="0.2">
      <c r="A141" s="42"/>
      <c r="B141" s="42"/>
      <c r="C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row>
    <row r="142" spans="1:107" s="43" customFormat="1" x14ac:dyDescent="0.2">
      <c r="A142" s="42"/>
      <c r="B142" s="42"/>
      <c r="C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row>
    <row r="143" spans="1:107" s="43" customFormat="1" x14ac:dyDescent="0.2">
      <c r="A143" s="42"/>
      <c r="B143" s="42"/>
      <c r="C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row>
    <row r="144" spans="1:107" s="43" customFormat="1" x14ac:dyDescent="0.2">
      <c r="A144" s="42"/>
      <c r="B144" s="42"/>
      <c r="C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row>
    <row r="145" spans="1:107" s="43" customFormat="1" x14ac:dyDescent="0.2">
      <c r="A145" s="42"/>
      <c r="B145" s="42"/>
      <c r="C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row>
    <row r="146" spans="1:107" s="43" customFormat="1" x14ac:dyDescent="0.2">
      <c r="A146" s="42"/>
      <c r="B146" s="42"/>
      <c r="C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row>
    <row r="147" spans="1:107" s="43" customFormat="1" x14ac:dyDescent="0.2">
      <c r="A147" s="42"/>
      <c r="B147" s="42"/>
      <c r="C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row>
    <row r="148" spans="1:107" s="43" customFormat="1" x14ac:dyDescent="0.2">
      <c r="A148" s="42"/>
      <c r="B148" s="42"/>
      <c r="C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row>
    <row r="149" spans="1:107" s="43" customFormat="1" x14ac:dyDescent="0.2">
      <c r="A149" s="42"/>
      <c r="B149" s="42"/>
      <c r="C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row>
    <row r="150" spans="1:107" s="43" customFormat="1" x14ac:dyDescent="0.2">
      <c r="A150" s="42"/>
      <c r="B150" s="42"/>
      <c r="C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row>
    <row r="151" spans="1:107" s="43" customFormat="1" x14ac:dyDescent="0.2">
      <c r="A151" s="42"/>
      <c r="B151" s="42"/>
      <c r="C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row>
    <row r="152" spans="1:107" s="43" customFormat="1" x14ac:dyDescent="0.2">
      <c r="A152" s="42"/>
      <c r="B152" s="42"/>
      <c r="C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row>
    <row r="153" spans="1:107" s="43" customFormat="1" x14ac:dyDescent="0.2">
      <c r="A153" s="42"/>
      <c r="B153" s="42"/>
      <c r="C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row>
    <row r="154" spans="1:107" s="43" customFormat="1" x14ac:dyDescent="0.2">
      <c r="A154" s="42"/>
      <c r="B154" s="42"/>
      <c r="C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row>
    <row r="155" spans="1:107" s="43" customFormat="1" x14ac:dyDescent="0.2">
      <c r="A155" s="42"/>
      <c r="B155" s="42"/>
      <c r="C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row>
    <row r="156" spans="1:107" s="43" customFormat="1" x14ac:dyDescent="0.2">
      <c r="A156" s="42"/>
      <c r="B156" s="42"/>
      <c r="C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row>
    <row r="157" spans="1:107" s="43" customFormat="1" x14ac:dyDescent="0.2">
      <c r="A157" s="42"/>
      <c r="B157" s="42"/>
      <c r="C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row>
  </sheetData>
  <conditionalFormatting sqref="E13:I14 D12:G12 M12:P14">
    <cfRule type="cellIs" dxfId="17" priority="2" operator="equal">
      <formula>0</formula>
    </cfRule>
  </conditionalFormatting>
  <conditionalFormatting sqref="D7:G11">
    <cfRule type="cellIs" dxfId="16" priority="1" operator="equal">
      <formula>0</formula>
    </cfRule>
  </conditionalFormatting>
  <hyperlinks>
    <hyperlink ref="C1" location="TableofContents!A1" display="TableofContents!A1" xr:uid="{36B7388F-272F-45CE-B6AA-5B86B78DCB44}"/>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A8F3-62E2-491D-A973-63C644E7086E}">
  <sheetPr>
    <tabColor rgb="FF91D6AC"/>
  </sheetPr>
  <dimension ref="A1:CD70"/>
  <sheetViews>
    <sheetView showGridLines="0" zoomScale="70" zoomScaleNormal="70" workbookViewId="0">
      <selection activeCell="M14" sqref="M14"/>
    </sheetView>
  </sheetViews>
  <sheetFormatPr defaultColWidth="8.5703125" defaultRowHeight="12.75" x14ac:dyDescent="0.2"/>
  <cols>
    <col min="1" max="1" width="7.85546875" style="42" customWidth="1"/>
    <col min="2" max="2" width="8.5703125" style="42" customWidth="1"/>
    <col min="3" max="3" width="67.85546875" style="32" bestFit="1" customWidth="1"/>
    <col min="4" max="7" width="15.5703125" style="43" customWidth="1"/>
    <col min="8" max="8" width="15.5703125" style="32" customWidth="1"/>
    <col min="9" max="9" width="67.85546875" style="32" bestFit="1" customWidth="1"/>
    <col min="10" max="66" width="15.5703125" style="32" customWidth="1"/>
    <col min="67" max="67" width="23.5703125" style="32" customWidth="1"/>
    <col min="68" max="16384" width="8.5703125" style="32"/>
  </cols>
  <sheetData>
    <row r="1" spans="1:76" s="29" customFormat="1" ht="20.25" x14ac:dyDescent="0.2">
      <c r="A1" s="26"/>
      <c r="B1" s="26"/>
      <c r="C1" s="29" t="s">
        <v>781</v>
      </c>
      <c r="D1" s="29" t="s">
        <v>782</v>
      </c>
      <c r="E1" s="28"/>
      <c r="F1" s="28"/>
      <c r="G1" s="28"/>
    </row>
    <row r="2" spans="1:76" ht="12.6" customHeight="1" x14ac:dyDescent="0.2">
      <c r="A2" s="127" t="s">
        <v>783</v>
      </c>
      <c r="B2" s="127"/>
      <c r="D2" s="32"/>
    </row>
    <row r="3" spans="1:76" ht="12.6" customHeight="1" x14ac:dyDescent="0.2">
      <c r="A3" s="127"/>
      <c r="B3" s="127"/>
      <c r="D3" s="32"/>
    </row>
    <row r="4" spans="1:76" ht="12.6" customHeight="1" x14ac:dyDescent="0.2">
      <c r="A4" s="127"/>
      <c r="B4" s="127"/>
      <c r="C4" s="127"/>
      <c r="D4" s="32"/>
    </row>
    <row r="5" spans="1:76" ht="12.6" customHeight="1" x14ac:dyDescent="0.2">
      <c r="A5" s="127"/>
      <c r="B5" s="127"/>
      <c r="C5" s="161" t="s">
        <v>90</v>
      </c>
      <c r="D5" s="161"/>
      <c r="E5" s="161"/>
      <c r="I5" s="161" t="s">
        <v>148</v>
      </c>
      <c r="J5" s="161"/>
      <c r="K5" s="161"/>
    </row>
    <row r="6" spans="1:76" s="30" customFormat="1" ht="13.35" customHeight="1" x14ac:dyDescent="0.2">
      <c r="A6" s="127"/>
      <c r="B6" s="127"/>
      <c r="C6" s="36"/>
      <c r="D6" s="36"/>
      <c r="E6" s="36"/>
      <c r="F6" s="43"/>
      <c r="G6" s="43"/>
      <c r="I6" s="36"/>
      <c r="J6" s="36"/>
      <c r="K6" s="36"/>
      <c r="L6" s="32"/>
      <c r="M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row>
    <row r="7" spans="1:76" ht="12.6" customHeight="1" x14ac:dyDescent="0.2">
      <c r="A7" s="32"/>
      <c r="B7" s="32"/>
      <c r="C7" s="32" t="s">
        <v>784</v>
      </c>
      <c r="D7" s="80">
        <v>8</v>
      </c>
      <c r="E7" s="80">
        <v>37</v>
      </c>
      <c r="I7" s="32" t="s">
        <v>784</v>
      </c>
      <c r="J7" s="43">
        <v>2</v>
      </c>
      <c r="K7" s="43">
        <v>5</v>
      </c>
    </row>
    <row r="8" spans="1:76" x14ac:dyDescent="0.2">
      <c r="C8" s="32" t="s">
        <v>785</v>
      </c>
      <c r="D8" s="80">
        <v>9</v>
      </c>
      <c r="E8" s="80">
        <v>37</v>
      </c>
      <c r="I8" s="32" t="s">
        <v>785</v>
      </c>
      <c r="J8" s="43">
        <v>2</v>
      </c>
      <c r="K8" s="43">
        <v>6</v>
      </c>
    </row>
    <row r="9" spans="1:76" x14ac:dyDescent="0.2">
      <c r="C9" s="32" t="s">
        <v>786</v>
      </c>
      <c r="D9" s="80">
        <v>17</v>
      </c>
      <c r="E9" s="80">
        <v>36</v>
      </c>
      <c r="I9" s="32" t="s">
        <v>786</v>
      </c>
      <c r="J9" s="43">
        <v>4</v>
      </c>
      <c r="K9" s="43">
        <v>4</v>
      </c>
    </row>
    <row r="10" spans="1:76" x14ac:dyDescent="0.2">
      <c r="C10" s="32" t="s">
        <v>787</v>
      </c>
      <c r="D10" s="80">
        <v>16</v>
      </c>
      <c r="E10" s="80">
        <v>30</v>
      </c>
      <c r="H10" s="30"/>
      <c r="I10" s="32" t="s">
        <v>787</v>
      </c>
      <c r="J10" s="43">
        <v>2</v>
      </c>
      <c r="K10" s="43">
        <v>6</v>
      </c>
      <c r="O10" s="30"/>
      <c r="P10" s="30"/>
      <c r="BJ10" s="30"/>
      <c r="BK10" s="30"/>
      <c r="BL10" s="30"/>
      <c r="BM10" s="30"/>
      <c r="BN10" s="30"/>
      <c r="BO10" s="30"/>
      <c r="BP10" s="30"/>
      <c r="BQ10" s="30"/>
      <c r="BR10" s="30"/>
      <c r="BS10" s="30"/>
      <c r="BT10" s="30"/>
      <c r="BU10" s="30"/>
      <c r="BV10" s="30"/>
    </row>
    <row r="11" spans="1:76" x14ac:dyDescent="0.2">
      <c r="C11" s="32" t="s">
        <v>788</v>
      </c>
      <c r="D11" s="80">
        <v>21</v>
      </c>
      <c r="E11" s="80">
        <v>29</v>
      </c>
      <c r="H11" s="30"/>
      <c r="I11" s="32" t="s">
        <v>788</v>
      </c>
      <c r="J11" s="43">
        <v>5</v>
      </c>
      <c r="K11" s="43">
        <v>3</v>
      </c>
      <c r="O11" s="30"/>
      <c r="P11" s="30"/>
      <c r="BJ11" s="30"/>
      <c r="BK11" s="30"/>
      <c r="BL11" s="30"/>
      <c r="BM11" s="30"/>
      <c r="BN11" s="30"/>
      <c r="BO11" s="30"/>
      <c r="BP11" s="30"/>
      <c r="BQ11" s="30"/>
      <c r="BR11" s="30"/>
      <c r="BS11" s="30"/>
      <c r="BT11" s="30"/>
      <c r="BU11" s="30"/>
      <c r="BV11" s="30"/>
    </row>
    <row r="12" spans="1:76" x14ac:dyDescent="0.2">
      <c r="C12" s="32" t="s">
        <v>789</v>
      </c>
      <c r="D12" s="80">
        <v>19</v>
      </c>
      <c r="E12" s="80">
        <v>22</v>
      </c>
      <c r="H12" s="30"/>
      <c r="I12" s="32" t="s">
        <v>789</v>
      </c>
      <c r="J12" s="43">
        <v>5</v>
      </c>
      <c r="K12" s="43">
        <v>3</v>
      </c>
      <c r="N12" s="65"/>
      <c r="O12" s="30"/>
      <c r="P12" s="30"/>
      <c r="BJ12" s="30"/>
      <c r="BK12" s="30"/>
      <c r="BL12" s="30"/>
      <c r="BM12" s="30"/>
      <c r="BN12" s="30"/>
      <c r="BO12" s="30"/>
      <c r="BP12" s="30"/>
      <c r="BQ12" s="30"/>
      <c r="BR12" s="30"/>
      <c r="BS12" s="30"/>
      <c r="BT12" s="30"/>
      <c r="BU12" s="30"/>
      <c r="BV12" s="30"/>
    </row>
    <row r="13" spans="1:76" x14ac:dyDescent="0.2">
      <c r="C13" s="32" t="s">
        <v>790</v>
      </c>
      <c r="D13" s="80">
        <v>22</v>
      </c>
      <c r="E13" s="80">
        <v>24</v>
      </c>
      <c r="H13" s="30"/>
      <c r="I13" s="32" t="s">
        <v>790</v>
      </c>
      <c r="J13" s="43">
        <v>1</v>
      </c>
      <c r="K13" s="43">
        <v>7</v>
      </c>
      <c r="N13" s="65"/>
      <c r="O13" s="30"/>
      <c r="P13" s="30"/>
      <c r="BJ13" s="30"/>
      <c r="BK13" s="30"/>
      <c r="BL13" s="30"/>
      <c r="BM13" s="30"/>
      <c r="BN13" s="30"/>
      <c r="BO13" s="30"/>
      <c r="BP13" s="30"/>
      <c r="BQ13" s="30"/>
      <c r="BR13" s="30"/>
      <c r="BS13" s="30"/>
      <c r="BT13" s="30"/>
      <c r="BU13" s="30"/>
      <c r="BV13" s="30"/>
    </row>
    <row r="14" spans="1:76" x14ac:dyDescent="0.2">
      <c r="C14" s="32" t="s">
        <v>791</v>
      </c>
      <c r="D14" s="80">
        <v>29</v>
      </c>
      <c r="E14" s="80">
        <v>14</v>
      </c>
      <c r="H14" s="30"/>
      <c r="I14" s="32" t="s">
        <v>791</v>
      </c>
      <c r="J14" s="43">
        <v>5</v>
      </c>
      <c r="K14" s="43">
        <v>3</v>
      </c>
      <c r="N14" s="65"/>
      <c r="O14" s="30"/>
      <c r="P14" s="30"/>
      <c r="BJ14" s="30"/>
      <c r="BK14" s="30"/>
      <c r="BL14" s="30"/>
      <c r="BM14" s="30"/>
      <c r="BN14" s="30"/>
      <c r="BO14" s="30"/>
      <c r="BP14" s="30"/>
      <c r="BQ14" s="30"/>
      <c r="BR14" s="30"/>
      <c r="BS14" s="30"/>
      <c r="BT14" s="30"/>
      <c r="BU14" s="30"/>
      <c r="BV14" s="30"/>
    </row>
    <row r="15" spans="1:76" x14ac:dyDescent="0.2">
      <c r="C15" s="32" t="s">
        <v>792</v>
      </c>
      <c r="D15" s="80">
        <v>31</v>
      </c>
      <c r="E15" s="80">
        <v>13</v>
      </c>
      <c r="H15" s="30"/>
      <c r="I15" s="32" t="s">
        <v>792</v>
      </c>
      <c r="J15" s="43">
        <v>5</v>
      </c>
      <c r="K15" s="43">
        <v>3</v>
      </c>
      <c r="N15" s="65"/>
      <c r="O15" s="30"/>
      <c r="P15" s="30"/>
      <c r="BJ15" s="30"/>
      <c r="BK15" s="30"/>
      <c r="BL15" s="30"/>
      <c r="BM15" s="30"/>
      <c r="BN15" s="30"/>
      <c r="BO15" s="30"/>
      <c r="BP15" s="30"/>
      <c r="BQ15" s="30"/>
      <c r="BR15" s="30"/>
      <c r="BS15" s="30"/>
      <c r="BT15" s="30"/>
      <c r="BU15" s="30"/>
      <c r="BV15" s="30"/>
    </row>
    <row r="16" spans="1:76" x14ac:dyDescent="0.2">
      <c r="C16" s="32" t="s">
        <v>793</v>
      </c>
      <c r="D16" s="80">
        <v>34</v>
      </c>
      <c r="E16" s="80">
        <v>8</v>
      </c>
      <c r="H16" s="30"/>
      <c r="I16" s="32" t="s">
        <v>793</v>
      </c>
      <c r="J16" s="43">
        <v>6</v>
      </c>
      <c r="K16" s="43">
        <v>2</v>
      </c>
      <c r="N16" s="65"/>
      <c r="O16" s="30"/>
      <c r="P16" s="30"/>
      <c r="BJ16" s="30"/>
      <c r="BK16" s="30"/>
      <c r="BL16" s="30"/>
      <c r="BM16" s="30"/>
      <c r="BN16" s="30"/>
      <c r="BO16" s="30"/>
      <c r="BP16" s="30"/>
      <c r="BQ16" s="30"/>
      <c r="BR16" s="30"/>
      <c r="BS16" s="30"/>
      <c r="BT16" s="30"/>
      <c r="BU16" s="30"/>
      <c r="BV16" s="30"/>
    </row>
    <row r="17" spans="3:82" x14ac:dyDescent="0.2">
      <c r="C17" s="40"/>
      <c r="D17" s="63"/>
      <c r="E17" s="63"/>
      <c r="H17" s="30"/>
      <c r="I17" s="40"/>
      <c r="J17" s="63"/>
      <c r="K17" s="63"/>
      <c r="N17" s="65"/>
      <c r="O17" s="30"/>
      <c r="P17" s="30"/>
      <c r="BJ17" s="30"/>
      <c r="BK17" s="30"/>
      <c r="BL17" s="30"/>
      <c r="BM17" s="30"/>
      <c r="BN17" s="30"/>
      <c r="BO17" s="30"/>
      <c r="BP17" s="30"/>
      <c r="BQ17" s="30"/>
      <c r="BR17" s="30"/>
      <c r="BS17" s="30"/>
      <c r="BT17" s="30"/>
      <c r="BU17" s="30"/>
      <c r="BV17" s="30"/>
    </row>
    <row r="18" spans="3:82" x14ac:dyDescent="0.2">
      <c r="J18" s="43"/>
      <c r="K18" s="43"/>
      <c r="N18" s="65"/>
      <c r="P18" s="30"/>
      <c r="Q18" s="30"/>
      <c r="R18" s="30"/>
      <c r="S18" s="30"/>
      <c r="T18" s="30"/>
      <c r="U18" s="30"/>
      <c r="V18" s="30"/>
      <c r="W18" s="30"/>
      <c r="X18" s="30"/>
      <c r="BR18" s="30"/>
      <c r="BS18" s="30"/>
      <c r="BT18" s="30"/>
      <c r="BU18" s="30"/>
      <c r="BV18" s="30"/>
      <c r="BW18" s="30"/>
      <c r="BX18" s="30"/>
      <c r="BY18" s="30"/>
      <c r="BZ18" s="30"/>
      <c r="CA18" s="30"/>
      <c r="CB18" s="30"/>
      <c r="CC18" s="30"/>
      <c r="CD18" s="30"/>
    </row>
    <row r="19" spans="3:82" x14ac:dyDescent="0.2">
      <c r="C19" s="30" t="s">
        <v>50</v>
      </c>
      <c r="D19" s="31">
        <v>54</v>
      </c>
      <c r="I19" s="30" t="s">
        <v>50</v>
      </c>
      <c r="J19" s="31">
        <v>8</v>
      </c>
      <c r="K19" s="80"/>
      <c r="L19" s="80"/>
      <c r="M19" s="65"/>
      <c r="N19" s="65"/>
      <c r="P19" s="30"/>
      <c r="Q19" s="30"/>
      <c r="R19" s="30"/>
      <c r="S19" s="30"/>
      <c r="T19" s="30"/>
      <c r="U19" s="30"/>
      <c r="V19" s="30"/>
      <c r="W19" s="30"/>
      <c r="X19" s="30"/>
      <c r="BR19" s="30"/>
      <c r="BS19" s="30"/>
      <c r="BT19" s="30"/>
      <c r="BU19" s="30"/>
      <c r="BV19" s="30"/>
      <c r="BW19" s="30"/>
      <c r="BX19" s="30"/>
      <c r="BY19" s="30"/>
      <c r="BZ19" s="30"/>
      <c r="CA19" s="30"/>
      <c r="CB19" s="30"/>
      <c r="CC19" s="30"/>
      <c r="CD19" s="30"/>
    </row>
    <row r="20" spans="3:82" x14ac:dyDescent="0.2">
      <c r="K20" s="80"/>
      <c r="L20" s="80"/>
      <c r="M20" s="65"/>
      <c r="N20" s="65"/>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row>
    <row r="21" spans="3:82" x14ac:dyDescent="0.2">
      <c r="K21" s="80"/>
      <c r="L21" s="80"/>
      <c r="M21" s="65"/>
      <c r="N21" s="65"/>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row>
    <row r="22" spans="3:82" x14ac:dyDescent="0.2">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row>
    <row r="23" spans="3:82" x14ac:dyDescent="0.2">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row>
    <row r="24" spans="3:82" x14ac:dyDescent="0.2">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row>
    <row r="25" spans="3:82" x14ac:dyDescent="0.2">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row>
    <row r="26" spans="3:82" x14ac:dyDescent="0.2">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row>
    <row r="27" spans="3:82" x14ac:dyDescent="0.2">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row>
    <row r="28" spans="3:82" x14ac:dyDescent="0.2">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row>
    <row r="29" spans="3:82" x14ac:dyDescent="0.2">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row>
    <row r="30" spans="3:82" x14ac:dyDescent="0.2">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row>
    <row r="31" spans="3:82" x14ac:dyDescent="0.2">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row>
    <row r="55" spans="3:10" x14ac:dyDescent="0.2">
      <c r="C55" s="25" t="s">
        <v>842</v>
      </c>
    </row>
    <row r="56" spans="3:10" x14ac:dyDescent="0.2">
      <c r="J56" s="25" t="s">
        <v>842</v>
      </c>
    </row>
    <row r="60" spans="3:10" x14ac:dyDescent="0.2">
      <c r="F60" s="32"/>
    </row>
    <row r="61" spans="3:10" x14ac:dyDescent="0.2">
      <c r="D61" s="80"/>
      <c r="E61" s="80"/>
      <c r="F61" s="32"/>
    </row>
    <row r="62" spans="3:10" x14ac:dyDescent="0.2">
      <c r="D62" s="80"/>
      <c r="E62" s="80"/>
      <c r="F62" s="32"/>
    </row>
    <row r="63" spans="3:10" x14ac:dyDescent="0.2">
      <c r="D63" s="80"/>
      <c r="E63" s="80"/>
      <c r="F63" s="32"/>
    </row>
    <row r="64" spans="3:10" x14ac:dyDescent="0.2">
      <c r="D64" s="80"/>
      <c r="E64" s="80"/>
      <c r="F64" s="32"/>
    </row>
    <row r="65" spans="4:6" x14ac:dyDescent="0.2">
      <c r="D65" s="80"/>
      <c r="E65" s="80"/>
      <c r="F65" s="32"/>
    </row>
    <row r="66" spans="4:6" x14ac:dyDescent="0.2">
      <c r="D66" s="80"/>
      <c r="E66" s="80"/>
      <c r="F66" s="32"/>
    </row>
    <row r="67" spans="4:6" x14ac:dyDescent="0.2">
      <c r="D67" s="80"/>
      <c r="E67" s="80"/>
      <c r="F67" s="32"/>
    </row>
    <row r="68" spans="4:6" x14ac:dyDescent="0.2">
      <c r="D68" s="80"/>
      <c r="E68" s="80"/>
      <c r="F68" s="32"/>
    </row>
    <row r="69" spans="4:6" x14ac:dyDescent="0.2">
      <c r="D69" s="80"/>
      <c r="E69" s="80"/>
      <c r="F69" s="32"/>
    </row>
    <row r="70" spans="4:6" x14ac:dyDescent="0.2">
      <c r="D70" s="80"/>
      <c r="E70" s="80"/>
      <c r="F70" s="32"/>
    </row>
  </sheetData>
  <conditionalFormatting sqref="V8:AA9 K19:L21">
    <cfRule type="cellIs" dxfId="15" priority="9" operator="equal">
      <formula>0</formula>
    </cfRule>
  </conditionalFormatting>
  <conditionalFormatting sqref="AI7:AN9">
    <cfRule type="cellIs" dxfId="14" priority="8" operator="equal">
      <formula>0</formula>
    </cfRule>
  </conditionalFormatting>
  <conditionalFormatting sqref="AV7:BA9">
    <cfRule type="cellIs" dxfId="13" priority="7" operator="equal">
      <formula>0</formula>
    </cfRule>
  </conditionalFormatting>
  <conditionalFormatting sqref="AB7:AE9">
    <cfRule type="cellIs" dxfId="12" priority="6" operator="equal">
      <formula>0</formula>
    </cfRule>
  </conditionalFormatting>
  <conditionalFormatting sqref="AO7:AR9">
    <cfRule type="cellIs" dxfId="11" priority="5" operator="equal">
      <formula>0</formula>
    </cfRule>
  </conditionalFormatting>
  <conditionalFormatting sqref="BB7:BE9">
    <cfRule type="cellIs" dxfId="10" priority="4" operator="equal">
      <formula>0</formula>
    </cfRule>
  </conditionalFormatting>
  <conditionalFormatting sqref="D7:E16">
    <cfRule type="cellIs" dxfId="9" priority="3" operator="equal">
      <formula>0</formula>
    </cfRule>
  </conditionalFormatting>
  <conditionalFormatting sqref="D61:E70">
    <cfRule type="cellIs" dxfId="8" priority="2" operator="equal">
      <formula>0</formula>
    </cfRule>
  </conditionalFormatting>
  <conditionalFormatting sqref="J7:K16">
    <cfRule type="cellIs" dxfId="7" priority="1" operator="equal">
      <formula>0</formula>
    </cfRule>
  </conditionalFormatting>
  <hyperlinks>
    <hyperlink ref="C1" location="TableofContents!A1" display="TableofContents!A1" xr:uid="{A0BDBE8C-60BB-4658-80DA-41E3C449F0E8}"/>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AA6E-4B6C-49D5-9F38-489EED346CD5}">
  <sheetPr>
    <tabColor theme="8"/>
  </sheetPr>
  <dimension ref="A1:Q54"/>
  <sheetViews>
    <sheetView showGridLines="0" zoomScale="70" zoomScaleNormal="70" workbookViewId="0">
      <selection activeCell="D1" sqref="D1"/>
    </sheetView>
  </sheetViews>
  <sheetFormatPr defaultColWidth="8.5703125" defaultRowHeight="12.75" x14ac:dyDescent="0.2"/>
  <cols>
    <col min="1" max="1" width="9.5703125" style="42" customWidth="1"/>
    <col min="2" max="2" width="8.5703125" style="42" customWidth="1"/>
    <col min="3" max="3" width="69.42578125" style="32" customWidth="1"/>
    <col min="4" max="6" width="15.5703125" style="43" customWidth="1"/>
    <col min="7" max="7" width="15.5703125" style="32" customWidth="1"/>
    <col min="8" max="8" width="68" style="32" bestFit="1" customWidth="1"/>
    <col min="9" max="12" width="15.5703125" style="32" customWidth="1"/>
    <col min="13" max="13" width="68" style="32" bestFit="1" customWidth="1"/>
    <col min="14" max="25" width="15.5703125" style="32" customWidth="1"/>
    <col min="26" max="16384" width="8.5703125" style="32"/>
  </cols>
  <sheetData>
    <row r="1" spans="1:17" s="29" customFormat="1" ht="20.25" x14ac:dyDescent="0.2">
      <c r="A1" s="26"/>
      <c r="B1" s="26"/>
      <c r="C1" s="29" t="s">
        <v>794</v>
      </c>
      <c r="D1" s="29" t="s">
        <v>840</v>
      </c>
      <c r="E1" s="28"/>
      <c r="F1" s="28"/>
    </row>
    <row r="2" spans="1:17" ht="12.6" customHeight="1" x14ac:dyDescent="0.2">
      <c r="A2" s="127"/>
      <c r="B2" s="127"/>
      <c r="D2" s="32"/>
    </row>
    <row r="3" spans="1:17" ht="12.6" customHeight="1" x14ac:dyDescent="0.2">
      <c r="A3" s="127"/>
      <c r="B3" s="127"/>
      <c r="C3" s="127"/>
    </row>
    <row r="4" spans="1:17" s="30" customFormat="1" ht="13.35" customHeight="1" x14ac:dyDescent="0.2">
      <c r="A4" s="127"/>
      <c r="B4" s="127"/>
      <c r="P4" s="32"/>
      <c r="Q4" s="32"/>
    </row>
    <row r="5" spans="1:17" s="30" customFormat="1" ht="13.35" customHeight="1" x14ac:dyDescent="0.2">
      <c r="A5" s="127"/>
      <c r="B5" s="127"/>
      <c r="C5" s="161" t="s">
        <v>96</v>
      </c>
      <c r="D5" s="161"/>
      <c r="E5" s="161"/>
      <c r="H5" s="161" t="s">
        <v>97</v>
      </c>
      <c r="I5" s="161"/>
      <c r="J5" s="161"/>
      <c r="M5" s="161" t="s">
        <v>98</v>
      </c>
      <c r="N5" s="158"/>
      <c r="O5" s="158"/>
      <c r="P5" s="32"/>
      <c r="Q5" s="32"/>
    </row>
    <row r="6" spans="1:17" s="30" customFormat="1" ht="13.35" customHeight="1" x14ac:dyDescent="0.2">
      <c r="A6" s="127"/>
      <c r="B6" s="127"/>
      <c r="C6" s="36"/>
      <c r="D6" s="36"/>
      <c r="E6" s="36"/>
      <c r="H6" s="36"/>
      <c r="I6" s="36"/>
      <c r="J6" s="36"/>
      <c r="M6" s="36"/>
      <c r="N6" s="36"/>
      <c r="O6" s="36"/>
      <c r="P6" s="32"/>
      <c r="Q6" s="32"/>
    </row>
    <row r="7" spans="1:17" ht="14.25" x14ac:dyDescent="0.2">
      <c r="A7" s="170"/>
      <c r="B7" s="44"/>
      <c r="C7" s="32" t="s">
        <v>784</v>
      </c>
      <c r="D7" s="80">
        <v>1</v>
      </c>
      <c r="E7" s="80">
        <v>4</v>
      </c>
      <c r="F7" s="30"/>
      <c r="H7" s="32" t="s">
        <v>784</v>
      </c>
      <c r="I7" s="80">
        <v>6</v>
      </c>
      <c r="J7" s="80">
        <v>27</v>
      </c>
      <c r="K7" s="30"/>
      <c r="M7" s="32" t="s">
        <v>784</v>
      </c>
      <c r="N7" s="43">
        <v>1</v>
      </c>
      <c r="O7" s="43">
        <v>6</v>
      </c>
    </row>
    <row r="8" spans="1:17" ht="14.25" x14ac:dyDescent="0.2">
      <c r="A8" s="170"/>
      <c r="C8" s="32" t="s">
        <v>785</v>
      </c>
      <c r="D8" s="80">
        <v>1</v>
      </c>
      <c r="E8" s="80">
        <v>4</v>
      </c>
      <c r="F8" s="30"/>
      <c r="H8" s="32" t="s">
        <v>785</v>
      </c>
      <c r="I8" s="80">
        <v>6</v>
      </c>
      <c r="J8" s="80">
        <v>26</v>
      </c>
      <c r="K8" s="30"/>
      <c r="M8" s="32" t="s">
        <v>785</v>
      </c>
      <c r="N8" s="43">
        <v>2</v>
      </c>
      <c r="O8" s="43">
        <v>7</v>
      </c>
    </row>
    <row r="9" spans="1:17" ht="14.25" x14ac:dyDescent="0.2">
      <c r="A9" s="170"/>
      <c r="C9" s="32" t="s">
        <v>787</v>
      </c>
      <c r="D9" s="80">
        <v>3</v>
      </c>
      <c r="E9" s="80">
        <v>3</v>
      </c>
      <c r="F9" s="30"/>
      <c r="H9" s="32" t="s">
        <v>787</v>
      </c>
      <c r="I9" s="80">
        <v>9</v>
      </c>
      <c r="J9" s="80">
        <v>23</v>
      </c>
      <c r="K9" s="30"/>
      <c r="M9" s="32" t="s">
        <v>787</v>
      </c>
      <c r="N9" s="43">
        <v>4</v>
      </c>
      <c r="O9" s="43">
        <v>4</v>
      </c>
    </row>
    <row r="10" spans="1:17" ht="14.25" x14ac:dyDescent="0.2">
      <c r="A10" s="170"/>
      <c r="C10" s="32" t="s">
        <v>789</v>
      </c>
      <c r="D10" s="80">
        <v>5</v>
      </c>
      <c r="E10" s="80">
        <v>0</v>
      </c>
      <c r="F10" s="30"/>
      <c r="H10" s="32" t="s">
        <v>789</v>
      </c>
      <c r="I10" s="80">
        <v>9</v>
      </c>
      <c r="J10" s="80">
        <v>21</v>
      </c>
      <c r="K10" s="30"/>
      <c r="M10" s="32" t="s">
        <v>789</v>
      </c>
      <c r="N10" s="43">
        <v>5</v>
      </c>
      <c r="O10" s="43">
        <v>1</v>
      </c>
    </row>
    <row r="11" spans="1:17" ht="14.25" x14ac:dyDescent="0.2">
      <c r="A11" s="170"/>
      <c r="C11" s="32" t="s">
        <v>786</v>
      </c>
      <c r="D11" s="80">
        <v>2</v>
      </c>
      <c r="E11" s="80">
        <v>6</v>
      </c>
      <c r="F11" s="30"/>
      <c r="H11" s="32" t="s">
        <v>786</v>
      </c>
      <c r="I11" s="80">
        <v>12</v>
      </c>
      <c r="J11" s="80">
        <v>22</v>
      </c>
      <c r="K11" s="30"/>
      <c r="M11" s="32" t="s">
        <v>786</v>
      </c>
      <c r="N11" s="43">
        <v>3</v>
      </c>
      <c r="O11" s="43">
        <v>8</v>
      </c>
    </row>
    <row r="12" spans="1:17" ht="14.25" x14ac:dyDescent="0.2">
      <c r="A12" s="170"/>
      <c r="C12" s="32" t="s">
        <v>790</v>
      </c>
      <c r="D12" s="80">
        <v>4</v>
      </c>
      <c r="E12" s="80">
        <v>2</v>
      </c>
      <c r="F12" s="30"/>
      <c r="H12" s="32" t="s">
        <v>790</v>
      </c>
      <c r="I12" s="80">
        <v>14</v>
      </c>
      <c r="J12" s="80">
        <v>17</v>
      </c>
      <c r="K12" s="30"/>
      <c r="M12" s="32" t="s">
        <v>790</v>
      </c>
      <c r="N12" s="43">
        <v>4</v>
      </c>
      <c r="O12" s="43">
        <v>5</v>
      </c>
    </row>
    <row r="13" spans="1:17" ht="14.25" x14ac:dyDescent="0.2">
      <c r="A13" s="170"/>
      <c r="C13" s="32" t="s">
        <v>788</v>
      </c>
      <c r="D13" s="80">
        <v>2</v>
      </c>
      <c r="E13" s="80">
        <v>4</v>
      </c>
      <c r="F13" s="30"/>
      <c r="H13" s="32" t="s">
        <v>788</v>
      </c>
      <c r="I13" s="80">
        <v>15</v>
      </c>
      <c r="J13" s="80">
        <v>18</v>
      </c>
      <c r="K13" s="30"/>
      <c r="M13" s="32" t="s">
        <v>788</v>
      </c>
      <c r="N13" s="43">
        <v>4</v>
      </c>
      <c r="O13" s="43">
        <v>7</v>
      </c>
    </row>
    <row r="14" spans="1:17" ht="14.25" x14ac:dyDescent="0.2">
      <c r="A14" s="170"/>
      <c r="C14" s="32" t="s">
        <v>791</v>
      </c>
      <c r="D14" s="80">
        <v>5</v>
      </c>
      <c r="E14" s="80">
        <v>0</v>
      </c>
      <c r="F14" s="30"/>
      <c r="H14" s="32" t="s">
        <v>791</v>
      </c>
      <c r="I14" s="80">
        <v>18</v>
      </c>
      <c r="J14" s="80">
        <v>13</v>
      </c>
      <c r="K14" s="30"/>
      <c r="M14" s="32" t="s">
        <v>791</v>
      </c>
      <c r="N14" s="43">
        <v>6</v>
      </c>
      <c r="O14" s="43">
        <v>1</v>
      </c>
    </row>
    <row r="15" spans="1:17" ht="14.25" x14ac:dyDescent="0.2">
      <c r="A15" s="170"/>
      <c r="C15" s="32" t="s">
        <v>792</v>
      </c>
      <c r="D15" s="80">
        <v>3</v>
      </c>
      <c r="E15" s="80">
        <v>1</v>
      </c>
      <c r="F15" s="30"/>
      <c r="H15" s="32" t="s">
        <v>792</v>
      </c>
      <c r="I15" s="80">
        <v>22</v>
      </c>
      <c r="J15" s="80">
        <v>11</v>
      </c>
      <c r="K15" s="30"/>
      <c r="M15" s="32" t="s">
        <v>792</v>
      </c>
      <c r="N15" s="43">
        <v>6</v>
      </c>
      <c r="O15" s="43">
        <v>1</v>
      </c>
    </row>
    <row r="16" spans="1:17" ht="14.25" x14ac:dyDescent="0.2">
      <c r="A16" s="170"/>
      <c r="C16" s="32" t="s">
        <v>793</v>
      </c>
      <c r="D16" s="80">
        <v>4</v>
      </c>
      <c r="E16" s="80">
        <v>0</v>
      </c>
      <c r="F16" s="30"/>
      <c r="H16" s="32" t="s">
        <v>793</v>
      </c>
      <c r="I16" s="80">
        <v>26</v>
      </c>
      <c r="J16" s="80">
        <v>6</v>
      </c>
      <c r="K16" s="30"/>
      <c r="M16" s="32" t="s">
        <v>793</v>
      </c>
      <c r="N16" s="43">
        <v>4</v>
      </c>
      <c r="O16" s="43">
        <v>2</v>
      </c>
    </row>
    <row r="17" spans="3:15" x14ac:dyDescent="0.2">
      <c r="C17" s="40"/>
      <c r="D17" s="63"/>
      <c r="E17" s="63"/>
      <c r="F17" s="30"/>
      <c r="H17" s="40"/>
      <c r="I17" s="63"/>
      <c r="J17" s="63"/>
      <c r="K17" s="30"/>
      <c r="M17" s="40"/>
      <c r="N17" s="63"/>
      <c r="O17" s="63"/>
    </row>
    <row r="18" spans="3:15" x14ac:dyDescent="0.2">
      <c r="F18" s="30"/>
      <c r="K18" s="30"/>
      <c r="N18" s="43"/>
      <c r="O18" s="43"/>
    </row>
    <row r="19" spans="3:15" x14ac:dyDescent="0.2">
      <c r="C19" s="30" t="s">
        <v>50</v>
      </c>
      <c r="D19" s="31">
        <v>8</v>
      </c>
      <c r="H19" s="30" t="s">
        <v>50</v>
      </c>
      <c r="I19" s="31">
        <v>35</v>
      </c>
      <c r="M19" s="30" t="s">
        <v>50</v>
      </c>
      <c r="N19" s="31">
        <v>11</v>
      </c>
      <c r="O19" s="43"/>
    </row>
    <row r="20" spans="3:15" x14ac:dyDescent="0.2">
      <c r="N20" s="43"/>
      <c r="O20" s="43"/>
    </row>
    <row r="21" spans="3:15" x14ac:dyDescent="0.2">
      <c r="N21" s="43"/>
      <c r="O21" s="43"/>
    </row>
    <row r="54" spans="3:13" x14ac:dyDescent="0.2">
      <c r="C54" s="25" t="s">
        <v>842</v>
      </c>
      <c r="H54" s="25" t="s">
        <v>842</v>
      </c>
      <c r="M54" s="25" t="s">
        <v>842</v>
      </c>
    </row>
  </sheetData>
  <conditionalFormatting sqref="D7:E16">
    <cfRule type="cellIs" dxfId="6" priority="3" operator="equal">
      <formula>0</formula>
    </cfRule>
  </conditionalFormatting>
  <conditionalFormatting sqref="I7:J16">
    <cfRule type="cellIs" dxfId="5" priority="2" operator="equal">
      <formula>0</formula>
    </cfRule>
  </conditionalFormatting>
  <conditionalFormatting sqref="N7:O12 N14:O16">
    <cfRule type="cellIs" dxfId="4" priority="1" operator="equal">
      <formula>0</formula>
    </cfRule>
  </conditionalFormatting>
  <hyperlinks>
    <hyperlink ref="C1" location="TableofContents!A1" display="TableofContents!A1" xr:uid="{B207DD12-33C2-48E9-8942-A9BDB0C82840}"/>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641BB-E84E-4A43-BBAF-3CF60191043F}">
  <sheetPr>
    <tabColor theme="8"/>
  </sheetPr>
  <dimension ref="A1:CB57"/>
  <sheetViews>
    <sheetView showGridLines="0" zoomScale="70" zoomScaleNormal="70" workbookViewId="0">
      <selection activeCell="D1" sqref="D1"/>
    </sheetView>
  </sheetViews>
  <sheetFormatPr defaultColWidth="8.5703125" defaultRowHeight="12.75" x14ac:dyDescent="0.2"/>
  <cols>
    <col min="1" max="1" width="9.5703125" style="42" customWidth="1"/>
    <col min="2" max="2" width="8.5703125" style="42" customWidth="1"/>
    <col min="3" max="3" width="69.42578125" style="32" customWidth="1"/>
    <col min="4" max="5" width="15.5703125" style="43" customWidth="1"/>
    <col min="6" max="6" width="15.5703125" style="32" customWidth="1"/>
    <col min="7" max="7" width="68" style="32" bestFit="1" customWidth="1"/>
    <col min="8" max="62" width="15.5703125" style="32" customWidth="1"/>
    <col min="63" max="63" width="23.5703125" style="32" customWidth="1"/>
    <col min="64" max="16384" width="8.5703125" style="32"/>
  </cols>
  <sheetData>
    <row r="1" spans="1:61" s="29" customFormat="1" ht="20.25" x14ac:dyDescent="0.2">
      <c r="A1" s="26"/>
      <c r="B1" s="26"/>
      <c r="C1" s="29" t="s">
        <v>838</v>
      </c>
      <c r="D1" s="27" t="s">
        <v>841</v>
      </c>
      <c r="E1" s="28"/>
    </row>
    <row r="2" spans="1:61" ht="12.6" customHeight="1" x14ac:dyDescent="0.2">
      <c r="A2" s="127"/>
      <c r="B2" s="127"/>
      <c r="C2" s="127"/>
    </row>
    <row r="3" spans="1:61" s="30" customFormat="1" ht="13.35" customHeight="1" x14ac:dyDescent="0.2">
      <c r="A3" s="127"/>
      <c r="B3" s="127"/>
    </row>
    <row r="4" spans="1:61" s="30" customFormat="1" ht="13.35" customHeight="1" x14ac:dyDescent="0.2">
      <c r="A4" s="127"/>
      <c r="B4" s="127"/>
      <c r="D4" s="31"/>
      <c r="E4" s="31"/>
    </row>
    <row r="5" spans="1:61" ht="13.35" customHeight="1" x14ac:dyDescent="0.2">
      <c r="A5" s="127"/>
      <c r="B5" s="127"/>
      <c r="C5" s="161" t="s">
        <v>58</v>
      </c>
      <c r="D5" s="161"/>
      <c r="E5" s="161"/>
      <c r="G5" s="161" t="s">
        <v>59</v>
      </c>
      <c r="H5" s="158"/>
      <c r="I5" s="158"/>
      <c r="AR5" s="30"/>
      <c r="AS5" s="30"/>
      <c r="AT5" s="30"/>
      <c r="AU5" s="30"/>
      <c r="AV5" s="30"/>
      <c r="AW5" s="30"/>
      <c r="AX5" s="30"/>
      <c r="AY5" s="30"/>
      <c r="AZ5" s="30"/>
      <c r="BA5" s="30"/>
      <c r="BB5" s="30"/>
      <c r="BC5" s="30"/>
      <c r="BD5" s="30"/>
      <c r="BE5" s="30"/>
      <c r="BF5" s="30"/>
      <c r="BG5" s="30"/>
      <c r="BH5" s="30"/>
      <c r="BI5" s="30"/>
    </row>
    <row r="6" spans="1:61" x14ac:dyDescent="0.2">
      <c r="C6" s="36"/>
      <c r="D6" s="36"/>
      <c r="E6" s="36"/>
      <c r="G6" s="36"/>
      <c r="H6" s="36"/>
      <c r="I6" s="36"/>
      <c r="AR6" s="30"/>
      <c r="AS6" s="30"/>
      <c r="AT6" s="30"/>
      <c r="AU6" s="30"/>
      <c r="AV6" s="30"/>
      <c r="AW6" s="30"/>
      <c r="AX6" s="30"/>
      <c r="AY6" s="30"/>
      <c r="AZ6" s="30"/>
      <c r="BA6" s="30"/>
      <c r="BB6" s="30"/>
      <c r="BC6" s="30"/>
      <c r="BD6" s="30"/>
      <c r="BE6" s="30"/>
      <c r="BF6" s="30"/>
      <c r="BG6" s="30"/>
      <c r="BH6" s="30"/>
      <c r="BI6" s="30"/>
    </row>
    <row r="7" spans="1:61" x14ac:dyDescent="0.2">
      <c r="C7" s="32" t="s">
        <v>784</v>
      </c>
      <c r="D7" s="43">
        <v>4</v>
      </c>
      <c r="E7" s="43">
        <v>22</v>
      </c>
      <c r="G7" s="32" t="s">
        <v>784</v>
      </c>
      <c r="H7" s="43">
        <v>3</v>
      </c>
      <c r="I7" s="43">
        <v>5</v>
      </c>
      <c r="AR7" s="30"/>
      <c r="AS7" s="30"/>
      <c r="AT7" s="30"/>
      <c r="AU7" s="30"/>
      <c r="AV7" s="30"/>
      <c r="AW7" s="30"/>
      <c r="AX7" s="30"/>
      <c r="AY7" s="30"/>
      <c r="AZ7" s="30"/>
      <c r="BA7" s="30"/>
      <c r="BB7" s="30"/>
      <c r="BC7" s="30"/>
      <c r="BD7" s="30"/>
      <c r="BE7" s="30"/>
      <c r="BF7" s="30"/>
      <c r="BG7" s="30"/>
      <c r="BH7" s="30"/>
      <c r="BI7" s="30"/>
    </row>
    <row r="8" spans="1:61" x14ac:dyDescent="0.2">
      <c r="C8" s="32" t="s">
        <v>785</v>
      </c>
      <c r="D8" s="43">
        <v>4</v>
      </c>
      <c r="E8" s="43">
        <v>23</v>
      </c>
      <c r="G8" s="32" t="s">
        <v>785</v>
      </c>
      <c r="H8" s="43">
        <v>2</v>
      </c>
      <c r="I8" s="43">
        <v>6</v>
      </c>
      <c r="AR8" s="30"/>
      <c r="AS8" s="30"/>
      <c r="AT8" s="30"/>
      <c r="AU8" s="30"/>
      <c r="AV8" s="30"/>
      <c r="AW8" s="30"/>
      <c r="AX8" s="30"/>
      <c r="AY8" s="30"/>
      <c r="AZ8" s="30"/>
      <c r="BA8" s="30"/>
      <c r="BB8" s="30"/>
      <c r="BC8" s="30"/>
      <c r="BD8" s="30"/>
      <c r="BE8" s="30"/>
      <c r="BF8" s="30"/>
      <c r="BG8" s="30"/>
      <c r="BH8" s="30"/>
      <c r="BI8" s="30"/>
    </row>
    <row r="9" spans="1:61" x14ac:dyDescent="0.2">
      <c r="C9" s="32" t="s">
        <v>786</v>
      </c>
      <c r="D9" s="43">
        <v>9</v>
      </c>
      <c r="E9" s="43">
        <v>22</v>
      </c>
      <c r="G9" s="32" t="s">
        <v>786</v>
      </c>
      <c r="H9" s="43">
        <v>5</v>
      </c>
      <c r="I9" s="43">
        <v>3</v>
      </c>
      <c r="AR9" s="30"/>
      <c r="AS9" s="30"/>
      <c r="AT9" s="30"/>
      <c r="AU9" s="30"/>
      <c r="AV9" s="30"/>
      <c r="AW9" s="30"/>
      <c r="AX9" s="30"/>
      <c r="AY9" s="30"/>
      <c r="AZ9" s="30"/>
      <c r="BA9" s="30"/>
      <c r="BB9" s="30"/>
      <c r="BC9" s="30"/>
      <c r="BD9" s="30"/>
      <c r="BE9" s="30"/>
      <c r="BF9" s="30"/>
      <c r="BG9" s="30"/>
      <c r="BH9" s="30"/>
      <c r="BI9" s="30"/>
    </row>
    <row r="10" spans="1:61" x14ac:dyDescent="0.2">
      <c r="C10" s="32" t="s">
        <v>790</v>
      </c>
      <c r="D10" s="43">
        <v>11</v>
      </c>
      <c r="E10" s="43">
        <v>16</v>
      </c>
      <c r="G10" s="32" t="s">
        <v>790</v>
      </c>
      <c r="H10" s="43">
        <v>5</v>
      </c>
      <c r="I10" s="43">
        <v>3</v>
      </c>
      <c r="AR10" s="30"/>
      <c r="AS10" s="30"/>
      <c r="AT10" s="30"/>
      <c r="AU10" s="30"/>
      <c r="AV10" s="30"/>
      <c r="AW10" s="30"/>
      <c r="AX10" s="30"/>
      <c r="AY10" s="30"/>
      <c r="AZ10" s="30"/>
      <c r="BA10" s="30"/>
      <c r="BB10" s="30"/>
      <c r="BC10" s="30"/>
      <c r="BD10" s="30"/>
      <c r="BE10" s="30"/>
      <c r="BF10" s="30"/>
      <c r="BG10" s="30"/>
      <c r="BH10" s="30"/>
      <c r="BI10" s="30"/>
    </row>
    <row r="11" spans="1:61" x14ac:dyDescent="0.2">
      <c r="C11" s="32" t="s">
        <v>787</v>
      </c>
      <c r="D11" s="43">
        <v>11</v>
      </c>
      <c r="E11" s="43">
        <v>15</v>
      </c>
      <c r="G11" s="32" t="s">
        <v>787</v>
      </c>
      <c r="H11" s="43">
        <v>1</v>
      </c>
      <c r="I11" s="43">
        <v>7</v>
      </c>
      <c r="AR11" s="30"/>
      <c r="AS11" s="30"/>
      <c r="AT11" s="30"/>
      <c r="AU11" s="30"/>
      <c r="AV11" s="30"/>
      <c r="AW11" s="30"/>
      <c r="AX11" s="30"/>
      <c r="AY11" s="30"/>
      <c r="AZ11" s="30"/>
      <c r="BA11" s="30"/>
      <c r="BB11" s="30"/>
      <c r="BC11" s="30"/>
      <c r="BD11" s="30"/>
      <c r="BE11" s="30"/>
      <c r="BF11" s="30"/>
      <c r="BG11" s="30"/>
      <c r="BH11" s="30"/>
      <c r="BI11" s="30"/>
    </row>
    <row r="12" spans="1:61" x14ac:dyDescent="0.2">
      <c r="C12" s="32" t="s">
        <v>788</v>
      </c>
      <c r="D12" s="43">
        <v>14</v>
      </c>
      <c r="E12" s="43">
        <v>17</v>
      </c>
      <c r="G12" s="32" t="s">
        <v>788</v>
      </c>
      <c r="H12" s="43">
        <v>5</v>
      </c>
      <c r="I12" s="43">
        <v>3</v>
      </c>
      <c r="AR12" s="30"/>
      <c r="AS12" s="30"/>
      <c r="AT12" s="30"/>
      <c r="AU12" s="30"/>
      <c r="AV12" s="30"/>
      <c r="AW12" s="30"/>
      <c r="AX12" s="30"/>
      <c r="AY12" s="30"/>
      <c r="AZ12" s="30"/>
      <c r="BA12" s="30"/>
      <c r="BB12" s="30"/>
      <c r="BC12" s="30"/>
      <c r="BD12" s="30"/>
      <c r="BE12" s="30"/>
      <c r="BF12" s="30"/>
      <c r="BG12" s="30"/>
      <c r="BH12" s="30"/>
      <c r="BI12" s="30"/>
    </row>
    <row r="13" spans="1:61" x14ac:dyDescent="0.2">
      <c r="C13" s="32" t="s">
        <v>789</v>
      </c>
      <c r="D13" s="43">
        <v>10</v>
      </c>
      <c r="E13" s="43">
        <v>12</v>
      </c>
      <c r="G13" s="32" t="s">
        <v>789</v>
      </c>
      <c r="H13" s="43">
        <v>5</v>
      </c>
      <c r="I13" s="43">
        <v>3</v>
      </c>
      <c r="AR13" s="30"/>
      <c r="AS13" s="30"/>
      <c r="AT13" s="30"/>
      <c r="AU13" s="30"/>
      <c r="AV13" s="30"/>
      <c r="AW13" s="30"/>
      <c r="AX13" s="30"/>
      <c r="AY13" s="30"/>
      <c r="AZ13" s="30"/>
      <c r="BA13" s="30"/>
      <c r="BB13" s="30"/>
      <c r="BC13" s="30"/>
      <c r="BD13" s="30"/>
      <c r="BE13" s="30"/>
      <c r="BF13" s="30"/>
      <c r="BG13" s="30"/>
      <c r="BH13" s="30"/>
      <c r="BI13" s="30"/>
    </row>
    <row r="14" spans="1:61" x14ac:dyDescent="0.2">
      <c r="C14" s="32" t="s">
        <v>792</v>
      </c>
      <c r="D14" s="43">
        <v>18</v>
      </c>
      <c r="E14" s="43">
        <v>7</v>
      </c>
      <c r="G14" s="32" t="s">
        <v>792</v>
      </c>
      <c r="H14" s="43">
        <v>7</v>
      </c>
      <c r="I14" s="43">
        <v>1</v>
      </c>
      <c r="AR14" s="30"/>
      <c r="AS14" s="30"/>
      <c r="AT14" s="30"/>
      <c r="AU14" s="30"/>
      <c r="AV14" s="30"/>
      <c r="AW14" s="30"/>
      <c r="AX14" s="30"/>
      <c r="AY14" s="30"/>
      <c r="AZ14" s="30"/>
      <c r="BA14" s="30"/>
      <c r="BB14" s="30"/>
      <c r="BC14" s="30"/>
      <c r="BD14" s="30"/>
      <c r="BE14" s="30"/>
      <c r="BF14" s="30"/>
      <c r="BG14" s="30"/>
      <c r="BH14" s="30"/>
      <c r="BI14" s="30"/>
    </row>
    <row r="15" spans="1:61" x14ac:dyDescent="0.2">
      <c r="C15" s="32" t="s">
        <v>791</v>
      </c>
      <c r="D15" s="43">
        <v>20</v>
      </c>
      <c r="E15" s="43">
        <v>4</v>
      </c>
      <c r="G15" s="32" t="s">
        <v>791</v>
      </c>
      <c r="H15" s="43">
        <v>5</v>
      </c>
      <c r="I15" s="43">
        <v>3</v>
      </c>
      <c r="AR15" s="30"/>
      <c r="AS15" s="30"/>
      <c r="AT15" s="30"/>
      <c r="AU15" s="30"/>
      <c r="AV15" s="30"/>
      <c r="AW15" s="30"/>
      <c r="AX15" s="30"/>
      <c r="AY15" s="30"/>
      <c r="AZ15" s="30"/>
      <c r="BA15" s="30"/>
      <c r="BB15" s="30"/>
      <c r="BC15" s="30"/>
      <c r="BD15" s="30"/>
      <c r="BE15" s="30"/>
      <c r="BF15" s="30"/>
      <c r="BG15" s="30"/>
      <c r="BH15" s="30"/>
      <c r="BI15" s="30"/>
    </row>
    <row r="16" spans="1:61" x14ac:dyDescent="0.2">
      <c r="C16" s="32" t="s">
        <v>793</v>
      </c>
      <c r="D16" s="43">
        <v>21</v>
      </c>
      <c r="E16" s="43">
        <v>3</v>
      </c>
      <c r="G16" s="32" t="s">
        <v>793</v>
      </c>
      <c r="H16" s="43">
        <v>5</v>
      </c>
      <c r="I16" s="43">
        <v>3</v>
      </c>
      <c r="AR16" s="30"/>
      <c r="AS16" s="30"/>
      <c r="AT16" s="30"/>
      <c r="AU16" s="30"/>
      <c r="AV16" s="30"/>
      <c r="AW16" s="30"/>
      <c r="AX16" s="30"/>
      <c r="AY16" s="30"/>
      <c r="AZ16" s="30"/>
      <c r="BA16" s="30"/>
      <c r="BB16" s="30"/>
      <c r="BC16" s="30"/>
      <c r="BD16" s="30"/>
      <c r="BE16" s="30"/>
      <c r="BF16" s="30"/>
      <c r="BG16" s="30"/>
      <c r="BH16" s="30"/>
      <c r="BI16" s="30"/>
    </row>
    <row r="17" spans="3:80" x14ac:dyDescent="0.2">
      <c r="C17" s="40"/>
      <c r="D17" s="63"/>
      <c r="E17" s="63"/>
      <c r="G17" s="40"/>
      <c r="H17" s="63"/>
      <c r="I17" s="63"/>
      <c r="AR17" s="30"/>
      <c r="AS17" s="30"/>
      <c r="AT17" s="30"/>
      <c r="AU17" s="30"/>
      <c r="AV17" s="30"/>
      <c r="AW17" s="30"/>
      <c r="AX17" s="30"/>
      <c r="AY17" s="30"/>
      <c r="AZ17" s="30"/>
      <c r="BA17" s="30"/>
      <c r="BB17" s="30"/>
      <c r="BC17" s="30"/>
      <c r="BD17" s="30"/>
      <c r="BE17" s="30"/>
      <c r="BF17" s="30"/>
      <c r="BG17" s="30"/>
      <c r="BH17" s="30"/>
      <c r="BI17" s="30"/>
    </row>
    <row r="18" spans="3:80" x14ac:dyDescent="0.2">
      <c r="BK18" s="30"/>
      <c r="BL18" s="30"/>
      <c r="BM18" s="30"/>
      <c r="BN18" s="30"/>
      <c r="BO18" s="30"/>
      <c r="BP18" s="30"/>
      <c r="BQ18" s="30"/>
      <c r="BR18" s="30"/>
      <c r="BS18" s="30"/>
      <c r="BT18" s="30"/>
      <c r="BU18" s="30"/>
      <c r="BV18" s="30"/>
      <c r="BW18" s="30"/>
      <c r="BX18" s="30"/>
      <c r="BY18" s="30"/>
      <c r="BZ18" s="30"/>
      <c r="CA18" s="30"/>
      <c r="CB18" s="30"/>
    </row>
    <row r="19" spans="3:80" x14ac:dyDescent="0.2">
      <c r="C19" s="30" t="s">
        <v>50</v>
      </c>
      <c r="D19" s="31">
        <v>32</v>
      </c>
      <c r="G19" s="30" t="s">
        <v>50</v>
      </c>
      <c r="H19" s="31">
        <v>8</v>
      </c>
      <c r="BK19" s="30"/>
      <c r="BL19" s="30"/>
      <c r="BM19" s="30"/>
      <c r="BN19" s="30"/>
      <c r="BO19" s="30"/>
      <c r="BP19" s="30"/>
      <c r="BQ19" s="30"/>
      <c r="BR19" s="30"/>
      <c r="BS19" s="30"/>
      <c r="BT19" s="30"/>
      <c r="BU19" s="30"/>
      <c r="BV19" s="30"/>
      <c r="BW19" s="30"/>
      <c r="BX19" s="30"/>
      <c r="BY19" s="30"/>
      <c r="BZ19" s="30"/>
      <c r="CA19" s="30"/>
      <c r="CB19" s="30"/>
    </row>
    <row r="20" spans="3:80" x14ac:dyDescent="0.2">
      <c r="BK20" s="30"/>
      <c r="BL20" s="30"/>
      <c r="BM20" s="30"/>
      <c r="BN20" s="30"/>
      <c r="BO20" s="30"/>
      <c r="BP20" s="30"/>
      <c r="BQ20" s="30"/>
      <c r="BR20" s="30"/>
      <c r="BS20" s="30"/>
      <c r="BT20" s="30"/>
      <c r="BU20" s="30"/>
      <c r="BV20" s="30"/>
      <c r="BW20" s="30"/>
      <c r="BX20" s="30"/>
      <c r="BY20" s="30"/>
      <c r="BZ20" s="30"/>
      <c r="CA20" s="30"/>
      <c r="CB20" s="30"/>
    </row>
    <row r="57" spans="3:8" x14ac:dyDescent="0.2">
      <c r="C57" s="25" t="s">
        <v>842</v>
      </c>
      <c r="H57" s="25" t="s">
        <v>842</v>
      </c>
    </row>
  </sheetData>
  <conditionalFormatting sqref="H7:I16">
    <cfRule type="cellIs" dxfId="3" priority="1" operator="equal">
      <formula>0</formula>
    </cfRule>
  </conditionalFormatting>
  <hyperlinks>
    <hyperlink ref="C1" location="TableofContents!A1" display="TableofContents!A1" xr:uid="{0D53772B-D7B0-41AD-8FDC-171822E651C2}"/>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2946C-CCC1-4823-BC7B-199B66AAFE2B}">
  <sheetPr>
    <tabColor theme="9" tint="0.79998168889431442"/>
  </sheetPr>
  <dimension ref="A1:AC61"/>
  <sheetViews>
    <sheetView showGridLines="0" zoomScale="70" zoomScaleNormal="70" workbookViewId="0">
      <selection activeCell="E6" sqref="E6"/>
    </sheetView>
  </sheetViews>
  <sheetFormatPr defaultColWidth="8.5703125" defaultRowHeight="12.75" x14ac:dyDescent="0.2"/>
  <cols>
    <col min="1" max="1" width="7.85546875" style="51" customWidth="1"/>
    <col min="2" max="2" width="10.42578125" style="42" customWidth="1"/>
    <col min="3" max="3" width="65.42578125" style="32" customWidth="1"/>
    <col min="4" max="4" width="15.5703125" style="43" customWidth="1"/>
    <col min="5" max="5" width="25.5703125" style="43" customWidth="1"/>
    <col min="6" max="7" width="15.5703125" style="43" customWidth="1"/>
    <col min="8" max="8" width="29.5703125" style="32" customWidth="1"/>
    <col min="9" max="9" width="16.42578125" style="32" customWidth="1"/>
    <col min="10" max="10" width="15.5703125" style="32" customWidth="1"/>
    <col min="11" max="11" width="28" style="32" customWidth="1"/>
    <col min="12" max="12" width="35.5703125" style="32" customWidth="1"/>
    <col min="13" max="13" width="25.42578125" style="32" customWidth="1"/>
    <col min="14" max="14" width="31.5703125" style="32" customWidth="1"/>
    <col min="15" max="15" width="20.42578125" style="32" customWidth="1"/>
    <col min="16" max="16" width="20.5703125" style="32" customWidth="1"/>
    <col min="17" max="17" width="28.5703125" style="32" customWidth="1"/>
    <col min="18" max="18" width="15.5703125" style="32" customWidth="1"/>
    <col min="19" max="19" width="8.5703125" style="32"/>
    <col min="20" max="20" width="32.42578125" style="32" customWidth="1"/>
    <col min="21" max="21" width="20.42578125" style="32" customWidth="1"/>
    <col min="22" max="22" width="26.42578125" style="32" customWidth="1"/>
    <col min="23" max="23" width="30.42578125" style="32" customWidth="1"/>
    <col min="24" max="24" width="32.5703125" style="32" customWidth="1"/>
    <col min="25" max="25" width="33.42578125" style="32" customWidth="1"/>
    <col min="26" max="26" width="35.5703125" style="32" customWidth="1"/>
    <col min="27" max="27" width="8.5703125" style="32"/>
    <col min="28" max="28" width="24.5703125" style="32" customWidth="1"/>
    <col min="29" max="29" width="28.42578125" style="32" customWidth="1"/>
    <col min="30" max="30" width="22" style="32" customWidth="1"/>
    <col min="31" max="31" width="34.5703125" style="32" customWidth="1"/>
    <col min="32" max="33" width="26.42578125" style="32" customWidth="1"/>
    <col min="34" max="34" width="30.42578125" style="32" customWidth="1"/>
    <col min="35" max="35" width="45.5703125" style="32" customWidth="1"/>
    <col min="36" max="16384" width="8.5703125" style="32"/>
  </cols>
  <sheetData>
    <row r="1" spans="1:7" s="29" customFormat="1" ht="20.25" x14ac:dyDescent="0.2">
      <c r="A1" s="45"/>
      <c r="B1" s="26"/>
      <c r="C1" s="29" t="s">
        <v>796</v>
      </c>
      <c r="D1" s="27" t="s">
        <v>797</v>
      </c>
      <c r="E1" s="28"/>
      <c r="F1" s="28"/>
      <c r="G1" s="28"/>
    </row>
    <row r="2" spans="1:7" ht="12.6" customHeight="1" x14ac:dyDescent="0.2">
      <c r="B2" s="30"/>
      <c r="C2" s="30"/>
      <c r="D2" s="77"/>
    </row>
    <row r="3" spans="1:7" s="30" customFormat="1" ht="13.35" customHeight="1" x14ac:dyDescent="0.2">
      <c r="A3" s="51"/>
      <c r="D3" s="31"/>
      <c r="E3" s="31"/>
      <c r="F3" s="43"/>
      <c r="G3" s="43"/>
    </row>
    <row r="4" spans="1:7" s="30" customFormat="1" ht="13.35" customHeight="1" x14ac:dyDescent="0.2">
      <c r="A4" s="51"/>
      <c r="D4" s="31"/>
      <c r="E4" s="31"/>
      <c r="F4" s="43"/>
      <c r="G4" s="43"/>
    </row>
    <row r="5" spans="1:7" s="30" customFormat="1" ht="13.35" customHeight="1" x14ac:dyDescent="0.2">
      <c r="A5" s="51"/>
      <c r="C5" s="161"/>
      <c r="D5" s="161"/>
      <c r="E5" s="161"/>
      <c r="F5" s="43"/>
      <c r="G5" s="43"/>
    </row>
    <row r="6" spans="1:7" s="30" customFormat="1" x14ac:dyDescent="0.2">
      <c r="A6" s="51"/>
      <c r="C6" s="36"/>
      <c r="D6" s="36" t="s">
        <v>147</v>
      </c>
      <c r="E6" s="36" t="s">
        <v>148</v>
      </c>
    </row>
    <row r="7" spans="1:7" s="30" customFormat="1" x14ac:dyDescent="0.2">
      <c r="A7" s="32"/>
      <c r="C7" s="32" t="s">
        <v>798</v>
      </c>
      <c r="D7" s="171">
        <v>0.57377049180327866</v>
      </c>
      <c r="E7" s="171">
        <v>0.5</v>
      </c>
    </row>
    <row r="8" spans="1:7" s="30" customFormat="1" x14ac:dyDescent="0.2">
      <c r="A8" s="51"/>
      <c r="C8" s="32" t="s">
        <v>799</v>
      </c>
      <c r="D8" s="171">
        <v>0.44262295081967212</v>
      </c>
      <c r="E8" s="171">
        <v>0.375</v>
      </c>
    </row>
    <row r="9" spans="1:7" s="30" customFormat="1" x14ac:dyDescent="0.2">
      <c r="A9" s="51"/>
      <c r="C9" s="32" t="s">
        <v>800</v>
      </c>
      <c r="D9" s="171">
        <v>0.4098360655737705</v>
      </c>
      <c r="E9" s="171">
        <v>0.375</v>
      </c>
    </row>
    <row r="10" spans="1:7" s="30" customFormat="1" x14ac:dyDescent="0.2">
      <c r="A10" s="51"/>
      <c r="C10" s="32" t="s">
        <v>801</v>
      </c>
      <c r="D10" s="171">
        <v>0.32786885245901637</v>
      </c>
      <c r="E10" s="171">
        <v>0.875</v>
      </c>
    </row>
    <row r="11" spans="1:7" s="30" customFormat="1" x14ac:dyDescent="0.2">
      <c r="A11" s="51"/>
      <c r="C11" s="32" t="s">
        <v>802</v>
      </c>
      <c r="D11" s="171">
        <v>0.24590163934426229</v>
      </c>
      <c r="E11" s="171">
        <v>0.25</v>
      </c>
    </row>
    <row r="12" spans="1:7" s="30" customFormat="1" x14ac:dyDescent="0.2">
      <c r="A12" s="51"/>
      <c r="C12" s="32" t="s">
        <v>803</v>
      </c>
      <c r="D12" s="171">
        <v>0.19672131147540983</v>
      </c>
      <c r="E12" s="171">
        <v>0.25</v>
      </c>
    </row>
    <row r="13" spans="1:7" s="30" customFormat="1" x14ac:dyDescent="0.2">
      <c r="A13" s="51"/>
      <c r="C13" s="32" t="s">
        <v>804</v>
      </c>
      <c r="D13" s="171">
        <v>0.16393442622950818</v>
      </c>
      <c r="E13" s="171">
        <v>0</v>
      </c>
    </row>
    <row r="14" spans="1:7" s="30" customFormat="1" x14ac:dyDescent="0.2">
      <c r="A14" s="51"/>
      <c r="C14" s="32" t="s">
        <v>805</v>
      </c>
      <c r="D14" s="171">
        <v>0.16393442622950818</v>
      </c>
      <c r="E14" s="171">
        <v>0</v>
      </c>
    </row>
    <row r="15" spans="1:7" s="30" customFormat="1" x14ac:dyDescent="0.2">
      <c r="A15" s="51"/>
      <c r="C15" s="32" t="s">
        <v>806</v>
      </c>
      <c r="D15" s="171">
        <v>0.11475409836065574</v>
      </c>
      <c r="E15" s="171">
        <v>0.125</v>
      </c>
    </row>
    <row r="16" spans="1:7" s="30" customFormat="1" x14ac:dyDescent="0.2">
      <c r="A16" s="51"/>
      <c r="C16" s="32" t="s">
        <v>807</v>
      </c>
      <c r="D16" s="171">
        <v>8.1967213114754092E-2</v>
      </c>
      <c r="E16" s="171">
        <v>0</v>
      </c>
    </row>
    <row r="17" spans="1:29" s="30" customFormat="1" x14ac:dyDescent="0.2">
      <c r="A17" s="51"/>
      <c r="C17" s="32" t="s">
        <v>808</v>
      </c>
      <c r="D17" s="171">
        <v>6.5573770491803282E-2</v>
      </c>
      <c r="E17" s="171">
        <v>0</v>
      </c>
    </row>
    <row r="18" spans="1:29" s="30" customFormat="1" x14ac:dyDescent="0.2">
      <c r="A18" s="51"/>
      <c r="C18" s="40"/>
      <c r="D18" s="41"/>
      <c r="E18" s="41"/>
    </row>
    <row r="19" spans="1:29" s="38" customFormat="1" x14ac:dyDescent="0.2">
      <c r="A19" s="172"/>
      <c r="C19" s="71"/>
      <c r="D19" s="72"/>
      <c r="E19" s="72"/>
    </row>
    <row r="20" spans="1:29" s="30" customFormat="1" x14ac:dyDescent="0.2">
      <c r="A20" s="51"/>
      <c r="C20" s="30" t="s">
        <v>50</v>
      </c>
      <c r="D20" s="31">
        <v>69</v>
      </c>
      <c r="E20" s="51"/>
    </row>
    <row r="21" spans="1:29" x14ac:dyDescent="0.2">
      <c r="D21" s="32"/>
      <c r="E21" s="51"/>
      <c r="F21" s="30"/>
      <c r="G21" s="30"/>
      <c r="H21" s="30"/>
      <c r="I21" s="30"/>
      <c r="J21" s="30"/>
      <c r="K21" s="30"/>
      <c r="L21" s="30"/>
      <c r="M21" s="30"/>
      <c r="N21" s="30"/>
    </row>
    <row r="22" spans="1:29" x14ac:dyDescent="0.2">
      <c r="C22" s="30"/>
      <c r="D22" s="32"/>
      <c r="E22" s="51"/>
      <c r="F22" s="30"/>
      <c r="G22" s="30"/>
      <c r="H22" s="30"/>
      <c r="I22" s="30"/>
      <c r="J22" s="30"/>
      <c r="K22" s="30"/>
      <c r="L22" s="30"/>
      <c r="M22" s="30"/>
      <c r="N22" s="30"/>
    </row>
    <row r="23" spans="1:29" s="30" customFormat="1" x14ac:dyDescent="0.2">
      <c r="A23" s="46"/>
      <c r="D23" s="32"/>
      <c r="E23" s="51"/>
    </row>
    <row r="24" spans="1:29" s="30" customFormat="1" x14ac:dyDescent="0.2">
      <c r="A24" s="46"/>
      <c r="D24" s="32"/>
      <c r="E24" s="51"/>
    </row>
    <row r="25" spans="1:29" s="30" customFormat="1" x14ac:dyDescent="0.2">
      <c r="A25" s="46"/>
      <c r="C25" s="173"/>
      <c r="D25" s="32"/>
      <c r="E25" s="51"/>
    </row>
    <row r="26" spans="1:29" s="103" customFormat="1" ht="14.25" x14ac:dyDescent="0.2">
      <c r="A26" s="174"/>
      <c r="C26" s="175"/>
      <c r="D26" s="32"/>
      <c r="E26" s="51"/>
      <c r="F26" s="30"/>
      <c r="G26" s="30"/>
      <c r="H26" s="30"/>
      <c r="I26" s="30"/>
      <c r="J26" s="30"/>
      <c r="K26" s="30"/>
      <c r="L26" s="30"/>
      <c r="M26" s="30"/>
      <c r="N26" s="30"/>
      <c r="O26" s="30"/>
      <c r="P26" s="30"/>
      <c r="Q26" s="30"/>
      <c r="R26" s="30"/>
      <c r="S26" s="30"/>
      <c r="T26" s="30"/>
      <c r="U26" s="30"/>
      <c r="V26" s="30"/>
      <c r="W26" s="30"/>
      <c r="X26" s="30"/>
      <c r="Y26" s="30"/>
      <c r="Z26" s="30"/>
      <c r="AA26" s="30"/>
      <c r="AB26" s="30"/>
      <c r="AC26" s="30"/>
    </row>
    <row r="27" spans="1:29" ht="14.25" x14ac:dyDescent="0.2">
      <c r="A27" s="176"/>
      <c r="B27" s="32"/>
      <c r="C27" s="175"/>
      <c r="D27" s="32"/>
      <c r="E27" s="51"/>
      <c r="F27" s="30"/>
      <c r="G27" s="30"/>
      <c r="H27" s="30"/>
      <c r="I27" s="30"/>
      <c r="J27" s="30"/>
      <c r="K27" s="30"/>
      <c r="L27" s="30"/>
      <c r="M27" s="30"/>
      <c r="N27" s="30"/>
      <c r="O27" s="30"/>
      <c r="P27" s="30"/>
      <c r="Q27" s="30"/>
      <c r="R27" s="30"/>
      <c r="S27" s="30"/>
      <c r="T27" s="30"/>
      <c r="U27" s="30"/>
      <c r="V27" s="30"/>
      <c r="W27" s="30"/>
      <c r="X27" s="30"/>
      <c r="Y27" s="30"/>
      <c r="Z27" s="30"/>
      <c r="AA27" s="30"/>
      <c r="AB27" s="30"/>
      <c r="AC27" s="30"/>
    </row>
    <row r="28" spans="1:29" ht="14.25" x14ac:dyDescent="0.2">
      <c r="A28" s="176"/>
      <c r="C28" s="175"/>
      <c r="D28" s="32"/>
      <c r="E28" s="51"/>
      <c r="F28" s="30"/>
      <c r="G28" s="30"/>
      <c r="H28" s="30"/>
      <c r="I28" s="30"/>
      <c r="J28" s="30"/>
      <c r="K28" s="30"/>
      <c r="L28" s="30"/>
      <c r="M28" s="30"/>
      <c r="N28" s="30"/>
      <c r="O28" s="30"/>
      <c r="P28" s="30"/>
      <c r="Q28" s="30"/>
      <c r="R28" s="30"/>
      <c r="S28" s="30"/>
      <c r="T28" s="30"/>
      <c r="U28" s="30"/>
      <c r="V28" s="30"/>
      <c r="W28" s="30"/>
      <c r="X28" s="30"/>
      <c r="Y28" s="30"/>
      <c r="Z28" s="30"/>
      <c r="AA28" s="30"/>
      <c r="AB28" s="30"/>
      <c r="AC28" s="30"/>
    </row>
    <row r="29" spans="1:29" ht="14.25" x14ac:dyDescent="0.2">
      <c r="A29" s="176"/>
      <c r="C29" s="175"/>
      <c r="D29" s="32"/>
      <c r="E29" s="51"/>
      <c r="F29" s="32"/>
      <c r="G29" s="32"/>
    </row>
    <row r="30" spans="1:29" ht="14.25" x14ac:dyDescent="0.2">
      <c r="A30" s="176"/>
      <c r="C30" s="175"/>
      <c r="D30" s="32"/>
      <c r="E30" s="51"/>
      <c r="F30" s="32"/>
      <c r="G30" s="32"/>
    </row>
    <row r="31" spans="1:29" ht="14.25" x14ac:dyDescent="0.2">
      <c r="A31" s="176"/>
      <c r="C31" s="175"/>
      <c r="D31" s="32"/>
      <c r="E31" s="51"/>
      <c r="F31" s="32"/>
      <c r="G31" s="32"/>
    </row>
    <row r="32" spans="1:29" s="42" customFormat="1" ht="14.25" x14ac:dyDescent="0.2">
      <c r="A32" s="176"/>
      <c r="C32" s="175"/>
      <c r="D32" s="32"/>
      <c r="E32" s="51"/>
      <c r="F32" s="32"/>
      <c r="G32" s="32"/>
      <c r="H32" s="32"/>
      <c r="I32" s="32"/>
      <c r="J32" s="32"/>
      <c r="K32" s="32"/>
      <c r="L32" s="32"/>
      <c r="M32" s="32"/>
      <c r="N32" s="32"/>
      <c r="O32" s="32"/>
      <c r="P32" s="32"/>
      <c r="Q32" s="32"/>
      <c r="R32" s="32"/>
      <c r="S32" s="32"/>
      <c r="T32" s="32"/>
      <c r="U32" s="32"/>
      <c r="V32" s="32"/>
      <c r="W32" s="32"/>
      <c r="X32" s="32"/>
      <c r="Y32" s="32"/>
      <c r="Z32" s="32"/>
      <c r="AA32" s="32"/>
      <c r="AB32" s="32"/>
      <c r="AC32" s="32"/>
    </row>
    <row r="33" spans="1:29" s="42" customFormat="1" ht="14.25" x14ac:dyDescent="0.2">
      <c r="A33" s="176"/>
      <c r="C33" s="175"/>
      <c r="D33" s="32"/>
      <c r="E33" s="51"/>
      <c r="F33" s="32"/>
      <c r="G33" s="32"/>
      <c r="H33" s="32"/>
      <c r="I33" s="32"/>
      <c r="J33" s="32"/>
      <c r="K33" s="32"/>
      <c r="L33" s="32"/>
      <c r="M33" s="32"/>
      <c r="N33" s="32"/>
      <c r="O33" s="32"/>
      <c r="P33" s="32"/>
      <c r="Q33" s="32"/>
      <c r="R33" s="32"/>
      <c r="S33" s="32"/>
      <c r="T33" s="32"/>
      <c r="U33" s="32"/>
      <c r="V33" s="32"/>
      <c r="W33" s="32"/>
      <c r="X33" s="32"/>
      <c r="Y33" s="32"/>
      <c r="Z33" s="32"/>
      <c r="AA33" s="32"/>
      <c r="AB33" s="32"/>
      <c r="AC33" s="32"/>
    </row>
    <row r="34" spans="1:29" s="42" customFormat="1" ht="14.25" x14ac:dyDescent="0.2">
      <c r="A34" s="176"/>
      <c r="C34" s="175"/>
      <c r="D34" s="32"/>
      <c r="E34" s="51"/>
      <c r="F34" s="32"/>
      <c r="G34" s="32"/>
      <c r="H34" s="32"/>
      <c r="I34" s="32"/>
      <c r="J34" s="32"/>
      <c r="K34" s="32"/>
      <c r="L34" s="32"/>
      <c r="M34" s="32"/>
      <c r="N34" s="32"/>
      <c r="O34" s="32"/>
      <c r="P34" s="32"/>
      <c r="Q34" s="32"/>
      <c r="R34" s="32"/>
      <c r="S34" s="32"/>
      <c r="T34" s="32"/>
      <c r="U34" s="32"/>
      <c r="V34" s="32"/>
      <c r="W34" s="32"/>
      <c r="X34" s="32"/>
      <c r="Y34" s="32"/>
      <c r="Z34" s="32"/>
      <c r="AA34" s="32"/>
      <c r="AB34" s="32"/>
      <c r="AC34" s="32"/>
    </row>
    <row r="35" spans="1:29" s="42" customFormat="1" ht="13.5" customHeight="1" x14ac:dyDescent="0.2">
      <c r="A35" s="176"/>
      <c r="C35" s="175"/>
      <c r="D35" s="32"/>
      <c r="E35" s="51"/>
      <c r="F35" s="32"/>
      <c r="G35" s="32"/>
      <c r="H35" s="32"/>
      <c r="I35" s="32"/>
      <c r="J35" s="32"/>
      <c r="K35" s="32"/>
      <c r="L35" s="32"/>
      <c r="M35" s="32"/>
      <c r="N35" s="32"/>
      <c r="O35" s="32"/>
      <c r="P35" s="32"/>
      <c r="Q35" s="32"/>
      <c r="R35" s="32"/>
      <c r="S35" s="32"/>
      <c r="T35" s="32"/>
      <c r="U35" s="32"/>
      <c r="V35" s="32"/>
      <c r="W35" s="32"/>
      <c r="X35" s="32"/>
      <c r="Y35" s="32"/>
      <c r="Z35" s="32"/>
      <c r="AA35" s="32"/>
      <c r="AB35" s="32"/>
      <c r="AC35" s="32"/>
    </row>
    <row r="36" spans="1:29" s="42" customFormat="1" ht="14.25" x14ac:dyDescent="0.2">
      <c r="A36" s="176"/>
      <c r="C36" s="175"/>
      <c r="D36" s="32"/>
      <c r="E36" s="51"/>
      <c r="F36" s="32"/>
      <c r="G36" s="32"/>
      <c r="H36" s="32"/>
      <c r="I36" s="32"/>
      <c r="J36" s="32"/>
      <c r="K36" s="32"/>
      <c r="L36" s="32"/>
      <c r="M36" s="32"/>
      <c r="N36" s="32"/>
      <c r="O36" s="32"/>
      <c r="P36" s="32"/>
      <c r="Q36" s="32"/>
      <c r="R36" s="32"/>
      <c r="S36" s="32"/>
      <c r="T36" s="32"/>
      <c r="U36" s="32"/>
      <c r="V36" s="32"/>
      <c r="W36" s="32"/>
      <c r="X36" s="32"/>
      <c r="Y36" s="32"/>
      <c r="Z36" s="32"/>
      <c r="AA36" s="32"/>
      <c r="AB36" s="32"/>
      <c r="AC36" s="32"/>
    </row>
    <row r="37" spans="1:29" s="42" customFormat="1" ht="14.25" x14ac:dyDescent="0.2">
      <c r="A37" s="176"/>
      <c r="D37" s="32"/>
      <c r="E37" s="51"/>
      <c r="F37" s="32"/>
      <c r="G37" s="32"/>
      <c r="H37" s="32"/>
      <c r="I37" s="32"/>
      <c r="J37" s="32"/>
      <c r="K37" s="32"/>
      <c r="L37" s="32"/>
      <c r="M37" s="32"/>
      <c r="N37" s="32"/>
      <c r="O37" s="32"/>
      <c r="P37" s="32"/>
      <c r="Q37" s="32"/>
      <c r="R37" s="32"/>
      <c r="S37" s="32"/>
      <c r="T37" s="32"/>
      <c r="U37" s="32"/>
      <c r="V37" s="32"/>
      <c r="W37" s="32"/>
      <c r="X37" s="32"/>
      <c r="Y37" s="32"/>
      <c r="Z37" s="32"/>
      <c r="AA37" s="32"/>
      <c r="AB37" s="32"/>
      <c r="AC37" s="32"/>
    </row>
    <row r="38" spans="1:29" s="42" customFormat="1" ht="14.25" x14ac:dyDescent="0.2">
      <c r="A38" s="176"/>
      <c r="D38" s="43"/>
      <c r="E38" s="177"/>
      <c r="F38" s="32"/>
      <c r="G38" s="32"/>
      <c r="H38" s="32"/>
      <c r="I38" s="32"/>
      <c r="J38" s="32"/>
      <c r="K38" s="32"/>
      <c r="L38" s="32"/>
      <c r="M38" s="32"/>
      <c r="N38" s="32"/>
      <c r="O38" s="32"/>
      <c r="P38" s="32"/>
      <c r="Q38" s="32"/>
      <c r="R38" s="32"/>
      <c r="S38" s="32"/>
      <c r="T38" s="32"/>
      <c r="U38" s="32"/>
      <c r="V38" s="32"/>
      <c r="W38" s="32"/>
      <c r="X38" s="32"/>
      <c r="Y38" s="32"/>
      <c r="Z38" s="32"/>
      <c r="AA38" s="32"/>
      <c r="AB38" s="32"/>
      <c r="AC38" s="32"/>
    </row>
    <row r="39" spans="1:29" s="42" customFormat="1" ht="14.25" x14ac:dyDescent="0.2">
      <c r="A39" s="176"/>
      <c r="D39" s="43"/>
      <c r="E39" s="177"/>
      <c r="F39" s="32"/>
      <c r="G39" s="32"/>
      <c r="H39" s="32"/>
      <c r="I39" s="32"/>
      <c r="J39" s="32"/>
      <c r="K39" s="32"/>
      <c r="L39" s="32"/>
      <c r="M39" s="32"/>
      <c r="N39" s="32"/>
      <c r="O39" s="32"/>
      <c r="P39" s="32"/>
      <c r="Q39" s="32"/>
      <c r="R39" s="32"/>
      <c r="S39" s="32"/>
      <c r="T39" s="32"/>
      <c r="U39" s="32"/>
      <c r="V39" s="32"/>
      <c r="W39" s="32"/>
      <c r="X39" s="32"/>
      <c r="Y39" s="32"/>
      <c r="Z39" s="32"/>
      <c r="AA39" s="32"/>
      <c r="AB39" s="32"/>
      <c r="AC39" s="32"/>
    </row>
    <row r="40" spans="1:29" s="42" customFormat="1" ht="14.25" x14ac:dyDescent="0.2">
      <c r="A40" s="176"/>
      <c r="D40" s="43"/>
      <c r="E40" s="177"/>
      <c r="F40" s="32"/>
      <c r="G40" s="32"/>
      <c r="H40" s="32"/>
      <c r="I40" s="32"/>
      <c r="J40" s="32"/>
      <c r="K40" s="32"/>
      <c r="L40" s="32"/>
      <c r="M40" s="32"/>
      <c r="N40" s="32"/>
      <c r="O40" s="32"/>
      <c r="P40" s="32"/>
      <c r="Q40" s="32"/>
      <c r="R40" s="32"/>
      <c r="S40" s="32"/>
      <c r="T40" s="32"/>
      <c r="U40" s="32"/>
      <c r="V40" s="32"/>
      <c r="W40" s="32"/>
      <c r="X40" s="32"/>
      <c r="Y40" s="32"/>
      <c r="Z40" s="32"/>
      <c r="AA40" s="32"/>
      <c r="AB40" s="32"/>
      <c r="AC40" s="32"/>
    </row>
    <row r="41" spans="1:29" s="42" customFormat="1" ht="14.25" x14ac:dyDescent="0.2">
      <c r="A41" s="176"/>
      <c r="D41" s="43"/>
      <c r="E41" s="177"/>
      <c r="F41" s="32"/>
      <c r="G41" s="32"/>
      <c r="H41" s="32"/>
      <c r="I41" s="32"/>
      <c r="J41" s="32"/>
      <c r="K41" s="32"/>
      <c r="L41" s="32"/>
      <c r="M41" s="32"/>
      <c r="N41" s="32"/>
      <c r="O41" s="32"/>
      <c r="P41" s="32"/>
      <c r="Q41" s="32"/>
      <c r="R41" s="32"/>
      <c r="S41" s="32"/>
      <c r="T41" s="32"/>
      <c r="U41" s="32"/>
      <c r="V41" s="32"/>
      <c r="W41" s="32"/>
      <c r="X41" s="32"/>
      <c r="Y41" s="32"/>
      <c r="Z41" s="32"/>
      <c r="AA41" s="32"/>
      <c r="AB41" s="32"/>
      <c r="AC41" s="32"/>
    </row>
    <row r="42" spans="1:29" s="42" customFormat="1" ht="14.25" x14ac:dyDescent="0.2">
      <c r="A42" s="176"/>
      <c r="D42" s="43"/>
      <c r="E42" s="177"/>
      <c r="F42" s="32"/>
      <c r="G42" s="32"/>
      <c r="H42" s="32"/>
      <c r="I42" s="32"/>
      <c r="J42" s="32"/>
      <c r="K42" s="32"/>
      <c r="L42" s="32"/>
      <c r="M42" s="32"/>
      <c r="N42" s="32"/>
      <c r="O42" s="32"/>
      <c r="P42" s="32"/>
      <c r="Q42" s="32"/>
      <c r="R42" s="32"/>
      <c r="S42" s="32"/>
      <c r="T42" s="32"/>
      <c r="U42" s="32"/>
      <c r="V42" s="32"/>
      <c r="W42" s="32"/>
      <c r="X42" s="32"/>
      <c r="Y42" s="32"/>
      <c r="Z42" s="32"/>
      <c r="AA42" s="32"/>
      <c r="AB42" s="32"/>
      <c r="AC42" s="32"/>
    </row>
    <row r="43" spans="1:29" s="42" customFormat="1" ht="14.25" x14ac:dyDescent="0.2">
      <c r="A43" s="176"/>
      <c r="C43" s="173"/>
      <c r="D43" s="32"/>
      <c r="E43" s="51"/>
      <c r="F43" s="32"/>
      <c r="G43" s="32"/>
      <c r="H43" s="32"/>
      <c r="I43" s="32"/>
      <c r="J43" s="32"/>
      <c r="K43" s="32"/>
      <c r="L43" s="32"/>
      <c r="M43" s="32"/>
      <c r="N43" s="32"/>
      <c r="O43" s="32"/>
      <c r="P43" s="32"/>
      <c r="Q43" s="32"/>
      <c r="R43" s="32"/>
      <c r="S43" s="32"/>
      <c r="T43" s="32"/>
      <c r="U43" s="32"/>
      <c r="V43" s="32"/>
      <c r="W43" s="32"/>
      <c r="X43" s="32"/>
      <c r="Y43" s="32"/>
      <c r="Z43" s="32"/>
      <c r="AA43" s="32"/>
      <c r="AB43" s="32"/>
      <c r="AC43" s="32"/>
    </row>
    <row r="44" spans="1:29" s="103" customFormat="1" ht="14.25" x14ac:dyDescent="0.2">
      <c r="A44" s="174"/>
      <c r="C44" s="175"/>
      <c r="D44" s="32"/>
      <c r="E44" s="51"/>
      <c r="F44" s="30"/>
      <c r="G44" s="30"/>
      <c r="H44" s="30"/>
      <c r="I44" s="30"/>
      <c r="J44" s="30"/>
      <c r="K44" s="30"/>
      <c r="L44" s="30"/>
      <c r="M44" s="30"/>
      <c r="N44" s="30"/>
      <c r="O44" s="30"/>
      <c r="P44" s="30"/>
      <c r="Q44" s="30"/>
      <c r="R44" s="30"/>
      <c r="S44" s="30"/>
      <c r="T44" s="30"/>
      <c r="U44" s="30"/>
      <c r="V44" s="30"/>
      <c r="W44" s="30"/>
      <c r="X44" s="30"/>
      <c r="Y44" s="30"/>
      <c r="Z44" s="30"/>
      <c r="AA44" s="30"/>
      <c r="AB44" s="30"/>
      <c r="AC44" s="30"/>
    </row>
    <row r="45" spans="1:29" ht="14.25" x14ac:dyDescent="0.2">
      <c r="A45" s="176"/>
      <c r="B45" s="32"/>
      <c r="C45" s="175"/>
      <c r="D45" s="32"/>
      <c r="E45" s="51"/>
      <c r="F45" s="30"/>
      <c r="G45" s="30"/>
      <c r="H45" s="30"/>
      <c r="I45" s="30"/>
      <c r="J45" s="30"/>
      <c r="K45" s="30"/>
      <c r="L45" s="30"/>
      <c r="M45" s="30"/>
      <c r="N45" s="30"/>
      <c r="O45" s="30"/>
      <c r="P45" s="30"/>
      <c r="Q45" s="30"/>
      <c r="R45" s="30"/>
      <c r="S45" s="30"/>
      <c r="T45" s="30"/>
      <c r="U45" s="30"/>
      <c r="V45" s="30"/>
      <c r="W45" s="30"/>
      <c r="X45" s="30"/>
      <c r="Y45" s="30"/>
      <c r="Z45" s="30"/>
      <c r="AA45" s="30"/>
      <c r="AB45" s="30"/>
      <c r="AC45" s="30"/>
    </row>
    <row r="46" spans="1:29" ht="14.25" x14ac:dyDescent="0.2">
      <c r="A46" s="176"/>
      <c r="C46" s="175"/>
      <c r="D46" s="32"/>
      <c r="E46" s="51"/>
      <c r="F46" s="30"/>
      <c r="G46" s="30"/>
      <c r="H46" s="30"/>
      <c r="I46" s="30"/>
      <c r="J46" s="30"/>
      <c r="K46" s="30"/>
      <c r="L46" s="30"/>
      <c r="M46" s="30"/>
      <c r="N46" s="30"/>
      <c r="O46" s="30"/>
      <c r="P46" s="30"/>
      <c r="Q46" s="30"/>
      <c r="R46" s="30"/>
      <c r="S46" s="30"/>
      <c r="T46" s="30"/>
      <c r="U46" s="30"/>
      <c r="V46" s="30"/>
      <c r="W46" s="30"/>
      <c r="X46" s="30"/>
      <c r="Y46" s="30"/>
      <c r="Z46" s="30"/>
      <c r="AA46" s="30"/>
      <c r="AB46" s="30"/>
      <c r="AC46" s="30"/>
    </row>
    <row r="47" spans="1:29" ht="14.25" x14ac:dyDescent="0.2">
      <c r="A47" s="176"/>
      <c r="C47" s="175"/>
      <c r="D47" s="32"/>
      <c r="E47" s="51"/>
      <c r="F47" s="32"/>
      <c r="G47" s="32"/>
    </row>
    <row r="48" spans="1:29" ht="14.25" x14ac:dyDescent="0.2">
      <c r="A48" s="176"/>
      <c r="F48" s="32"/>
      <c r="G48" s="32"/>
    </row>
    <row r="49" spans="1:29" ht="14.25" x14ac:dyDescent="0.2">
      <c r="A49" s="176"/>
      <c r="B49" s="175"/>
      <c r="D49" s="51"/>
      <c r="E49" s="32"/>
      <c r="F49" s="32"/>
      <c r="G49" s="32"/>
    </row>
    <row r="50" spans="1:29" s="42" customFormat="1" ht="14.25" x14ac:dyDescent="0.2">
      <c r="A50" s="176"/>
      <c r="B50" s="175"/>
      <c r="C50" s="32"/>
      <c r="D50" s="51"/>
      <c r="E50" s="32"/>
      <c r="F50" s="32"/>
      <c r="G50" s="32"/>
      <c r="H50" s="32"/>
      <c r="I50" s="32"/>
      <c r="J50" s="32"/>
      <c r="K50" s="32"/>
      <c r="L50" s="32"/>
      <c r="M50" s="32"/>
      <c r="N50" s="32"/>
      <c r="O50" s="32"/>
      <c r="P50" s="32"/>
      <c r="Q50" s="32"/>
      <c r="R50" s="32"/>
      <c r="S50" s="32"/>
      <c r="T50" s="32"/>
      <c r="U50" s="32"/>
      <c r="V50" s="32"/>
      <c r="W50" s="32"/>
      <c r="X50" s="32"/>
      <c r="Y50" s="32"/>
      <c r="Z50" s="32"/>
      <c r="AA50" s="32"/>
      <c r="AB50" s="32"/>
      <c r="AC50" s="32"/>
    </row>
    <row r="51" spans="1:29" s="42" customFormat="1" ht="14.25" x14ac:dyDescent="0.2">
      <c r="A51" s="176"/>
      <c r="B51" s="175"/>
      <c r="C51" s="32"/>
      <c r="D51" s="51"/>
      <c r="E51" s="32"/>
      <c r="F51" s="32"/>
      <c r="G51" s="32"/>
      <c r="H51" s="32"/>
      <c r="I51" s="32"/>
      <c r="J51" s="32"/>
      <c r="K51" s="32"/>
      <c r="L51" s="32"/>
      <c r="M51" s="32"/>
      <c r="N51" s="32"/>
      <c r="O51" s="32"/>
      <c r="P51" s="32"/>
      <c r="Q51" s="32"/>
      <c r="R51" s="32"/>
      <c r="S51" s="32"/>
      <c r="T51" s="32"/>
      <c r="U51" s="32"/>
      <c r="V51" s="32"/>
      <c r="W51" s="32"/>
      <c r="X51" s="32"/>
      <c r="Y51" s="32"/>
      <c r="Z51" s="32"/>
      <c r="AA51" s="32"/>
      <c r="AB51" s="32"/>
      <c r="AC51" s="32"/>
    </row>
    <row r="52" spans="1:29" s="42" customFormat="1" ht="14.25" x14ac:dyDescent="0.2">
      <c r="A52" s="176"/>
      <c r="B52" s="175"/>
      <c r="C52" s="32"/>
      <c r="D52" s="51"/>
      <c r="E52" s="32"/>
      <c r="F52" s="32"/>
      <c r="G52" s="32"/>
      <c r="H52" s="32"/>
      <c r="I52" s="32"/>
      <c r="J52" s="32"/>
      <c r="K52" s="32"/>
      <c r="L52" s="32"/>
      <c r="M52" s="32"/>
      <c r="N52" s="32"/>
      <c r="O52" s="32"/>
      <c r="P52" s="32"/>
      <c r="Q52" s="32"/>
      <c r="R52" s="32"/>
      <c r="S52" s="32"/>
      <c r="T52" s="32"/>
      <c r="U52" s="32"/>
      <c r="V52" s="32"/>
      <c r="W52" s="32"/>
      <c r="X52" s="32"/>
      <c r="Y52" s="32"/>
      <c r="Z52" s="32"/>
      <c r="AA52" s="32"/>
      <c r="AB52" s="32"/>
      <c r="AC52" s="32"/>
    </row>
    <row r="53" spans="1:29" s="42" customFormat="1" ht="13.5" customHeight="1" x14ac:dyDescent="0.2">
      <c r="A53" s="176"/>
      <c r="B53" s="175"/>
      <c r="C53" s="25" t="s">
        <v>842</v>
      </c>
      <c r="D53" s="51"/>
      <c r="E53" s="32"/>
      <c r="F53" s="32"/>
      <c r="G53" s="32"/>
      <c r="H53" s="32"/>
      <c r="I53" s="32"/>
      <c r="J53" s="32"/>
      <c r="K53" s="32"/>
      <c r="L53" s="32"/>
      <c r="M53" s="32"/>
      <c r="N53" s="32"/>
      <c r="O53" s="32"/>
      <c r="P53" s="32"/>
      <c r="Q53" s="32"/>
      <c r="R53" s="32"/>
      <c r="S53" s="32"/>
      <c r="T53" s="32"/>
      <c r="U53" s="32"/>
      <c r="V53" s="32"/>
      <c r="W53" s="32"/>
      <c r="X53" s="32"/>
      <c r="Y53" s="32"/>
      <c r="Z53" s="32"/>
      <c r="AA53" s="32"/>
      <c r="AB53" s="32"/>
      <c r="AC53" s="32"/>
    </row>
    <row r="54" spans="1:29" s="42" customFormat="1" ht="14.25" x14ac:dyDescent="0.2">
      <c r="A54" s="176"/>
      <c r="B54" s="175"/>
      <c r="C54" s="32"/>
      <c r="D54" s="51"/>
      <c r="E54" s="32"/>
      <c r="F54" s="32"/>
      <c r="G54" s="32"/>
      <c r="H54" s="32"/>
      <c r="I54" s="32"/>
      <c r="J54" s="32"/>
      <c r="K54" s="32"/>
      <c r="L54" s="32"/>
      <c r="M54" s="32"/>
      <c r="N54" s="32"/>
      <c r="O54" s="32"/>
      <c r="P54" s="32"/>
      <c r="Q54" s="32"/>
      <c r="R54" s="32"/>
      <c r="S54" s="32"/>
      <c r="T54" s="32"/>
      <c r="U54" s="32"/>
      <c r="V54" s="32"/>
      <c r="W54" s="32"/>
      <c r="X54" s="32"/>
      <c r="Y54" s="32"/>
      <c r="Z54" s="32"/>
      <c r="AA54" s="32"/>
      <c r="AB54" s="32"/>
      <c r="AC54" s="32"/>
    </row>
    <row r="55" spans="1:29" s="42" customFormat="1" ht="14.25" x14ac:dyDescent="0.2">
      <c r="A55" s="176"/>
      <c r="B55" s="175"/>
      <c r="C55" s="32"/>
      <c r="D55" s="51"/>
      <c r="E55" s="32"/>
      <c r="F55" s="32"/>
      <c r="G55" s="32"/>
      <c r="H55" s="32"/>
      <c r="I55" s="32"/>
      <c r="J55" s="32"/>
      <c r="K55" s="32"/>
      <c r="L55" s="32"/>
      <c r="M55" s="32"/>
      <c r="N55" s="32"/>
      <c r="O55" s="32"/>
      <c r="P55" s="32"/>
      <c r="Q55" s="32"/>
      <c r="R55" s="32"/>
      <c r="S55" s="32"/>
      <c r="T55" s="32"/>
      <c r="U55" s="32"/>
      <c r="V55" s="32"/>
      <c r="W55" s="32"/>
      <c r="X55" s="32"/>
      <c r="Y55" s="32"/>
      <c r="Z55" s="32"/>
      <c r="AA55" s="32"/>
      <c r="AB55" s="32"/>
      <c r="AC55" s="32"/>
    </row>
    <row r="56" spans="1:29" s="42" customFormat="1" ht="14.25" x14ac:dyDescent="0.2">
      <c r="A56" s="176"/>
      <c r="C56" s="32"/>
      <c r="D56" s="51"/>
      <c r="E56" s="32"/>
      <c r="F56" s="32"/>
      <c r="G56" s="32"/>
      <c r="H56" s="32"/>
      <c r="I56" s="32"/>
      <c r="J56" s="32"/>
      <c r="K56" s="32"/>
      <c r="L56" s="32"/>
      <c r="M56" s="32"/>
      <c r="N56" s="32"/>
      <c r="O56" s="32"/>
      <c r="P56" s="32"/>
      <c r="Q56" s="32"/>
      <c r="R56" s="32"/>
      <c r="S56" s="32"/>
      <c r="T56" s="32"/>
      <c r="U56" s="32"/>
      <c r="V56" s="32"/>
      <c r="W56" s="32"/>
      <c r="X56" s="32"/>
      <c r="Y56" s="32"/>
      <c r="Z56" s="32"/>
      <c r="AA56" s="32"/>
      <c r="AB56" s="32"/>
      <c r="AC56" s="32"/>
    </row>
    <row r="57" spans="1:29" ht="14.25" x14ac:dyDescent="0.2">
      <c r="A57" s="176"/>
      <c r="C57" s="43"/>
      <c r="D57" s="177"/>
      <c r="E57" s="32"/>
      <c r="F57" s="32"/>
      <c r="G57" s="32"/>
    </row>
    <row r="58" spans="1:29" ht="14.25" x14ac:dyDescent="0.2">
      <c r="A58" s="176"/>
    </row>
    <row r="59" spans="1:29" ht="14.25" x14ac:dyDescent="0.2">
      <c r="A59" s="176"/>
    </row>
    <row r="60" spans="1:29" ht="14.25" x14ac:dyDescent="0.2">
      <c r="A60" s="176"/>
    </row>
    <row r="61" spans="1:29" ht="14.25" x14ac:dyDescent="0.2">
      <c r="A61" s="176"/>
    </row>
  </sheetData>
  <conditionalFormatting sqref="C7:C16">
    <cfRule type="duplicateValues" dxfId="2" priority="2"/>
  </conditionalFormatting>
  <conditionalFormatting sqref="C17">
    <cfRule type="duplicateValues" dxfId="1" priority="1"/>
  </conditionalFormatting>
  <hyperlinks>
    <hyperlink ref="C1" location="TableofContents!A1" display="TableofContents!A1" xr:uid="{65E6E771-0C71-43DD-A460-E0B8F7055B54}"/>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74352-D158-4BFA-8AB2-E89D0B58AA86}">
  <sheetPr>
    <tabColor theme="9" tint="0.79998168889431442"/>
  </sheetPr>
  <dimension ref="A1:AE57"/>
  <sheetViews>
    <sheetView showGridLines="0" zoomScale="70" zoomScaleNormal="70" workbookViewId="0">
      <selection activeCell="C7" sqref="C7"/>
    </sheetView>
  </sheetViews>
  <sheetFormatPr defaultColWidth="8.5703125" defaultRowHeight="12.75" x14ac:dyDescent="0.2"/>
  <cols>
    <col min="1" max="1" width="9.42578125" style="51" customWidth="1"/>
    <col min="2" max="2" width="10.5703125" style="42" customWidth="1"/>
    <col min="3" max="3" width="76.28515625" style="32" customWidth="1"/>
    <col min="4" max="4" width="25.42578125" style="43" customWidth="1"/>
    <col min="5" max="6" width="15.5703125" style="43" customWidth="1"/>
    <col min="7" max="7" width="15.5703125" style="177" customWidth="1"/>
    <col min="8" max="8" width="15.5703125" style="32" customWidth="1"/>
    <col min="9" max="9" width="71.42578125" style="32" bestFit="1" customWidth="1"/>
    <col min="10" max="10" width="31.5703125" style="32" customWidth="1"/>
    <col min="11" max="11" width="20.42578125" style="32" customWidth="1"/>
    <col min="12" max="12" width="20.5703125" style="32" customWidth="1"/>
    <col min="13" max="13" width="28.5703125" style="32" customWidth="1"/>
    <col min="14" max="14" width="15.5703125" style="32" customWidth="1"/>
    <col min="15" max="15" width="8.5703125" style="32"/>
    <col min="16" max="16" width="32.42578125" style="32" customWidth="1"/>
    <col min="17" max="17" width="20.42578125" style="32" customWidth="1"/>
    <col min="18" max="18" width="26.42578125" style="32" customWidth="1"/>
    <col min="19" max="19" width="30.42578125" style="32" customWidth="1"/>
    <col min="20" max="20" width="32.5703125" style="32" customWidth="1"/>
    <col min="21" max="21" width="33.42578125" style="32" customWidth="1"/>
    <col min="22" max="22" width="35.5703125" style="32" customWidth="1"/>
    <col min="23" max="23" width="8.5703125" style="32"/>
    <col min="24" max="24" width="24.5703125" style="32" customWidth="1"/>
    <col min="25" max="25" width="28.42578125" style="32" customWidth="1"/>
    <col min="26" max="26" width="22" style="32" customWidth="1"/>
    <col min="27" max="27" width="34.5703125" style="32" customWidth="1"/>
    <col min="28" max="29" width="26.42578125" style="32" customWidth="1"/>
    <col min="30" max="30" width="30.42578125" style="32" customWidth="1"/>
    <col min="31" max="31" width="45.5703125" style="32" customWidth="1"/>
    <col min="32" max="16384" width="8.5703125" style="32"/>
  </cols>
  <sheetData>
    <row r="1" spans="1:7" s="29" customFormat="1" ht="20.25" x14ac:dyDescent="0.2">
      <c r="A1" s="45"/>
      <c r="B1" s="26"/>
      <c r="C1" s="29" t="s">
        <v>795</v>
      </c>
      <c r="D1" s="27" t="s">
        <v>809</v>
      </c>
      <c r="E1" s="28"/>
      <c r="F1" s="28"/>
      <c r="G1" s="178"/>
    </row>
    <row r="2" spans="1:7" ht="12.6" customHeight="1" x14ac:dyDescent="0.2">
      <c r="A2" s="46"/>
      <c r="B2" s="30"/>
      <c r="D2" s="77"/>
    </row>
    <row r="3" spans="1:7" s="30" customFormat="1" ht="13.35" customHeight="1" x14ac:dyDescent="0.2">
      <c r="A3" s="46"/>
      <c r="D3" s="31"/>
      <c r="E3" s="31"/>
      <c r="F3" s="31"/>
      <c r="G3" s="51"/>
    </row>
    <row r="4" spans="1:7" s="30" customFormat="1" ht="13.35" customHeight="1" x14ac:dyDescent="0.2">
      <c r="A4" s="46"/>
      <c r="D4" s="237"/>
      <c r="E4" s="237"/>
      <c r="F4" s="237"/>
      <c r="G4" s="237"/>
    </row>
    <row r="5" spans="1:7" s="30" customFormat="1" ht="13.35" customHeight="1" x14ac:dyDescent="0.2">
      <c r="A5" s="46"/>
      <c r="C5" s="161"/>
      <c r="D5" s="223" t="s">
        <v>53</v>
      </c>
      <c r="E5" s="223"/>
      <c r="F5" s="223"/>
    </row>
    <row r="6" spans="1:7" s="30" customFormat="1" ht="13.35" customHeight="1" x14ac:dyDescent="0.2">
      <c r="A6" s="46"/>
      <c r="C6" s="36"/>
      <c r="D6" s="36" t="s">
        <v>96</v>
      </c>
      <c r="E6" s="36" t="s">
        <v>97</v>
      </c>
      <c r="F6" s="36" t="s">
        <v>98</v>
      </c>
    </row>
    <row r="7" spans="1:7" s="30" customFormat="1" x14ac:dyDescent="0.2">
      <c r="A7" s="46"/>
      <c r="C7" s="32" t="s">
        <v>798</v>
      </c>
      <c r="D7" s="171">
        <v>0.54545454545454541</v>
      </c>
      <c r="E7" s="171">
        <v>0.6</v>
      </c>
      <c r="F7" s="171">
        <v>0.5</v>
      </c>
    </row>
    <row r="8" spans="1:7" s="30" customFormat="1" x14ac:dyDescent="0.2">
      <c r="A8" s="46"/>
      <c r="C8" s="32" t="s">
        <v>800</v>
      </c>
      <c r="D8" s="171">
        <v>0.18181818181818182</v>
      </c>
      <c r="E8" s="171">
        <v>0.42499999999999999</v>
      </c>
      <c r="F8" s="171">
        <v>0.6</v>
      </c>
    </row>
    <row r="9" spans="1:7" s="30" customFormat="1" x14ac:dyDescent="0.2">
      <c r="A9" s="46"/>
      <c r="C9" s="32" t="s">
        <v>799</v>
      </c>
      <c r="D9" s="171">
        <v>0.63636363636363635</v>
      </c>
      <c r="E9" s="171">
        <v>0.375</v>
      </c>
      <c r="F9" s="171">
        <v>0.5</v>
      </c>
    </row>
    <row r="10" spans="1:7" s="30" customFormat="1" x14ac:dyDescent="0.2">
      <c r="A10" s="46"/>
      <c r="C10" s="32" t="s">
        <v>810</v>
      </c>
      <c r="D10" s="171">
        <v>0.36363636363636365</v>
      </c>
      <c r="E10" s="171">
        <v>0.27500000000000002</v>
      </c>
      <c r="F10" s="171">
        <v>0.5</v>
      </c>
    </row>
    <row r="11" spans="1:7" s="30" customFormat="1" x14ac:dyDescent="0.2">
      <c r="A11" s="46"/>
      <c r="C11" s="32" t="s">
        <v>803</v>
      </c>
      <c r="D11" s="171">
        <v>9.0909090909090912E-2</v>
      </c>
      <c r="E11" s="171">
        <v>0.25</v>
      </c>
      <c r="F11" s="171">
        <v>0.1</v>
      </c>
    </row>
    <row r="12" spans="1:7" s="30" customFormat="1" x14ac:dyDescent="0.2">
      <c r="A12" s="46"/>
      <c r="C12" s="32" t="s">
        <v>805</v>
      </c>
      <c r="D12" s="171">
        <v>0</v>
      </c>
      <c r="E12" s="171">
        <v>0.2</v>
      </c>
      <c r="F12" s="171">
        <v>0.2</v>
      </c>
    </row>
    <row r="13" spans="1:7" s="30" customFormat="1" x14ac:dyDescent="0.2">
      <c r="A13" s="46"/>
      <c r="C13" s="32" t="s">
        <v>802</v>
      </c>
      <c r="D13" s="171">
        <v>0.54545454545454541</v>
      </c>
      <c r="E13" s="171">
        <v>0.17499999999999999</v>
      </c>
      <c r="F13" s="171">
        <v>0.2</v>
      </c>
    </row>
    <row r="14" spans="1:7" s="30" customFormat="1" x14ac:dyDescent="0.2">
      <c r="A14" s="46"/>
      <c r="C14" s="32" t="s">
        <v>804</v>
      </c>
      <c r="D14" s="171">
        <v>0.18181818181818182</v>
      </c>
      <c r="E14" s="171">
        <v>0.17499999999999999</v>
      </c>
      <c r="F14" s="171">
        <v>0.1</v>
      </c>
    </row>
    <row r="15" spans="1:7" s="30" customFormat="1" x14ac:dyDescent="0.2">
      <c r="A15" s="46"/>
      <c r="C15" s="32" t="s">
        <v>808</v>
      </c>
      <c r="D15" s="171">
        <v>9.0909090909090912E-2</v>
      </c>
      <c r="E15" s="171">
        <v>7.4999999999999997E-2</v>
      </c>
      <c r="F15" s="171">
        <v>0</v>
      </c>
    </row>
    <row r="16" spans="1:7" s="30" customFormat="1" x14ac:dyDescent="0.2">
      <c r="A16" s="46"/>
      <c r="C16" s="32" t="s">
        <v>806</v>
      </c>
      <c r="D16" s="171">
        <v>0.18181818181818182</v>
      </c>
      <c r="E16" s="171">
        <v>7.4999999999999997E-2</v>
      </c>
      <c r="F16" s="171">
        <v>0.2</v>
      </c>
    </row>
    <row r="17" spans="1:31" s="30" customFormat="1" x14ac:dyDescent="0.2">
      <c r="A17" s="46"/>
      <c r="C17" s="32" t="s">
        <v>807</v>
      </c>
      <c r="D17" s="171">
        <v>9.0909090909090912E-2</v>
      </c>
      <c r="E17" s="171">
        <v>7.4999999999999997E-2</v>
      </c>
      <c r="F17" s="171">
        <v>0.1</v>
      </c>
    </row>
    <row r="18" spans="1:31" s="30" customFormat="1" x14ac:dyDescent="0.2">
      <c r="A18" s="46"/>
      <c r="C18" s="40"/>
      <c r="D18" s="179"/>
      <c r="E18" s="179"/>
      <c r="F18" s="179"/>
    </row>
    <row r="19" spans="1:31" s="30" customFormat="1" x14ac:dyDescent="0.2">
      <c r="A19" s="46"/>
      <c r="C19" s="32"/>
      <c r="D19" s="43"/>
      <c r="E19" s="43"/>
      <c r="F19" s="43"/>
      <c r="G19" s="43"/>
    </row>
    <row r="20" spans="1:31" s="30" customFormat="1" x14ac:dyDescent="0.2">
      <c r="A20" s="46"/>
      <c r="C20" s="30" t="s">
        <v>50</v>
      </c>
      <c r="D20" s="31">
        <v>61</v>
      </c>
      <c r="E20" s="43"/>
      <c r="F20" s="43"/>
      <c r="G20" s="177"/>
    </row>
    <row r="21" spans="1:31" s="30" customFormat="1" x14ac:dyDescent="0.2">
      <c r="A21" s="46"/>
      <c r="C21" s="32"/>
      <c r="D21" s="43"/>
      <c r="E21" s="43"/>
      <c r="F21" s="43"/>
      <c r="G21" s="177"/>
    </row>
    <row r="22" spans="1:31" s="103" customFormat="1" x14ac:dyDescent="0.2">
      <c r="A22" s="174"/>
      <c r="B22" s="173"/>
      <c r="C22" s="32"/>
      <c r="D22" s="43"/>
      <c r="E22" s="43"/>
      <c r="F22" s="43"/>
      <c r="G22" s="177"/>
      <c r="H22" s="30"/>
      <c r="I22" s="30"/>
      <c r="J22" s="30"/>
      <c r="K22" s="30"/>
      <c r="L22" s="30"/>
      <c r="M22" s="30"/>
      <c r="N22" s="30"/>
      <c r="O22" s="30"/>
      <c r="P22" s="30"/>
      <c r="Q22" s="30"/>
      <c r="R22" s="30"/>
      <c r="S22" s="30"/>
      <c r="T22" s="30"/>
      <c r="U22" s="30"/>
      <c r="V22" s="30"/>
      <c r="W22" s="30"/>
      <c r="X22" s="30"/>
      <c r="Y22" s="30"/>
      <c r="Z22" s="30"/>
      <c r="AA22" s="30"/>
      <c r="AB22" s="30"/>
      <c r="AC22" s="30"/>
      <c r="AD22" s="30"/>
      <c r="AE22" s="30"/>
    </row>
    <row r="23" spans="1:31" ht="14.25" x14ac:dyDescent="0.2">
      <c r="A23" s="176"/>
      <c r="B23" s="175"/>
      <c r="H23" s="30"/>
      <c r="I23" s="30"/>
      <c r="J23" s="30"/>
      <c r="K23" s="30"/>
      <c r="L23" s="30"/>
      <c r="M23" s="30"/>
      <c r="N23" s="30"/>
      <c r="O23" s="30"/>
      <c r="P23" s="30"/>
      <c r="Q23" s="30"/>
      <c r="R23" s="30"/>
      <c r="S23" s="30"/>
      <c r="T23" s="30"/>
      <c r="U23" s="30"/>
      <c r="V23" s="30"/>
      <c r="W23" s="30"/>
      <c r="X23" s="30"/>
      <c r="Y23" s="30"/>
      <c r="Z23" s="30"/>
      <c r="AA23" s="30"/>
      <c r="AB23" s="30"/>
      <c r="AC23" s="30"/>
      <c r="AD23" s="30"/>
      <c r="AE23" s="30"/>
    </row>
    <row r="24" spans="1:31" ht="14.25" x14ac:dyDescent="0.2">
      <c r="A24" s="176"/>
      <c r="B24" s="175"/>
      <c r="H24" s="30"/>
      <c r="K24" s="30"/>
      <c r="L24" s="30"/>
      <c r="M24" s="30"/>
      <c r="N24" s="30"/>
      <c r="O24" s="30"/>
      <c r="P24" s="30"/>
      <c r="Q24" s="30"/>
      <c r="R24" s="30"/>
      <c r="S24" s="30"/>
      <c r="T24" s="30"/>
      <c r="U24" s="30"/>
      <c r="V24" s="30"/>
      <c r="W24" s="30"/>
      <c r="X24" s="30"/>
      <c r="Y24" s="30"/>
      <c r="Z24" s="30"/>
      <c r="AA24" s="30"/>
      <c r="AB24" s="30"/>
      <c r="AC24" s="30"/>
      <c r="AD24" s="30"/>
      <c r="AE24" s="30"/>
    </row>
    <row r="25" spans="1:31" ht="14.25" x14ac:dyDescent="0.2">
      <c r="A25" s="176"/>
      <c r="B25" s="175"/>
    </row>
    <row r="26" spans="1:31" ht="14.25" x14ac:dyDescent="0.2">
      <c r="A26" s="176"/>
      <c r="B26" s="175"/>
    </row>
    <row r="27" spans="1:31" ht="14.25" x14ac:dyDescent="0.2">
      <c r="A27" s="176"/>
      <c r="B27" s="175"/>
      <c r="I27" s="30"/>
      <c r="J27" s="30"/>
    </row>
    <row r="28" spans="1:31" s="42" customFormat="1" ht="14.25" x14ac:dyDescent="0.2">
      <c r="A28" s="176"/>
      <c r="B28" s="175"/>
      <c r="C28" s="32"/>
      <c r="D28" s="43"/>
      <c r="E28" s="43"/>
      <c r="F28" s="43"/>
      <c r="G28" s="177"/>
      <c r="H28" s="32"/>
      <c r="I28" s="32"/>
      <c r="J28" s="32"/>
      <c r="K28" s="32"/>
      <c r="L28" s="32"/>
      <c r="M28" s="32"/>
      <c r="N28" s="32"/>
      <c r="O28" s="32"/>
      <c r="P28" s="32"/>
      <c r="Q28" s="32"/>
      <c r="R28" s="32"/>
      <c r="S28" s="32"/>
      <c r="T28" s="32"/>
      <c r="U28" s="32"/>
      <c r="V28" s="32"/>
      <c r="W28" s="32"/>
      <c r="X28" s="32"/>
      <c r="Y28" s="32"/>
      <c r="Z28" s="32"/>
      <c r="AA28" s="32"/>
      <c r="AB28" s="32"/>
      <c r="AC28" s="32"/>
      <c r="AD28" s="32"/>
      <c r="AE28" s="32"/>
    </row>
    <row r="29" spans="1:31" s="42" customFormat="1" ht="14.25" x14ac:dyDescent="0.2">
      <c r="A29" s="176"/>
      <c r="B29" s="175"/>
      <c r="C29" s="32"/>
      <c r="D29" s="43"/>
      <c r="E29" s="43"/>
      <c r="F29" s="43"/>
      <c r="G29" s="177"/>
      <c r="H29" s="32"/>
      <c r="I29" s="32"/>
      <c r="J29" s="32"/>
      <c r="K29" s="32"/>
      <c r="L29" s="32"/>
      <c r="M29" s="32"/>
      <c r="N29" s="32"/>
      <c r="O29" s="32"/>
      <c r="P29" s="32"/>
      <c r="Q29" s="32"/>
      <c r="R29" s="32"/>
      <c r="S29" s="32"/>
      <c r="T29" s="32"/>
      <c r="U29" s="32"/>
      <c r="V29" s="32"/>
      <c r="W29" s="32"/>
      <c r="X29" s="32"/>
      <c r="Y29" s="32"/>
      <c r="Z29" s="32"/>
      <c r="AA29" s="32"/>
      <c r="AB29" s="32"/>
      <c r="AC29" s="32"/>
      <c r="AD29" s="32"/>
      <c r="AE29" s="32"/>
    </row>
    <row r="30" spans="1:31" s="42" customFormat="1" ht="14.25" x14ac:dyDescent="0.2">
      <c r="A30" s="176"/>
      <c r="B30" s="175"/>
      <c r="C30" s="32"/>
      <c r="D30" s="43"/>
      <c r="E30" s="43"/>
      <c r="F30" s="43"/>
      <c r="G30" s="177"/>
      <c r="H30" s="32"/>
      <c r="I30" s="32"/>
      <c r="J30" s="32"/>
      <c r="K30" s="32"/>
      <c r="L30" s="32"/>
      <c r="M30" s="32"/>
      <c r="N30" s="32"/>
      <c r="O30" s="32"/>
      <c r="P30" s="32"/>
      <c r="Q30" s="32"/>
      <c r="R30" s="32"/>
      <c r="S30" s="32"/>
      <c r="T30" s="32"/>
      <c r="U30" s="32"/>
      <c r="V30" s="32"/>
      <c r="W30" s="32"/>
      <c r="X30" s="32"/>
      <c r="Y30" s="32"/>
      <c r="Z30" s="32"/>
      <c r="AA30" s="32"/>
      <c r="AB30" s="32"/>
      <c r="AC30" s="32"/>
      <c r="AD30" s="32"/>
      <c r="AE30" s="32"/>
    </row>
    <row r="31" spans="1:31" s="42" customFormat="1" ht="13.5" customHeight="1" x14ac:dyDescent="0.2">
      <c r="A31" s="176"/>
      <c r="B31" s="175"/>
      <c r="C31" s="32"/>
      <c r="D31" s="43"/>
      <c r="E31" s="43"/>
      <c r="F31" s="43"/>
      <c r="G31" s="177"/>
      <c r="H31" s="32"/>
      <c r="I31" s="32"/>
      <c r="J31" s="32"/>
      <c r="K31" s="32"/>
      <c r="L31" s="32"/>
      <c r="M31" s="32"/>
      <c r="N31" s="32"/>
      <c r="O31" s="32"/>
      <c r="P31" s="32"/>
      <c r="Q31" s="32"/>
      <c r="R31" s="32"/>
      <c r="S31" s="32"/>
      <c r="T31" s="32"/>
      <c r="U31" s="32"/>
      <c r="V31" s="32"/>
      <c r="W31" s="32"/>
      <c r="X31" s="32"/>
      <c r="Y31" s="32"/>
      <c r="Z31" s="32"/>
      <c r="AA31" s="32"/>
      <c r="AB31" s="32"/>
      <c r="AC31" s="32"/>
      <c r="AD31" s="32"/>
      <c r="AE31" s="32"/>
    </row>
    <row r="32" spans="1:31" s="42" customFormat="1" ht="14.25" x14ac:dyDescent="0.2">
      <c r="A32" s="176"/>
      <c r="B32" s="175"/>
      <c r="C32" s="32"/>
      <c r="D32" s="43"/>
      <c r="E32" s="43"/>
      <c r="F32" s="43"/>
      <c r="G32" s="177"/>
      <c r="H32" s="32"/>
      <c r="I32" s="32"/>
      <c r="J32" s="32"/>
      <c r="K32" s="32"/>
      <c r="L32" s="32"/>
      <c r="M32" s="32"/>
      <c r="N32" s="32"/>
      <c r="O32" s="32"/>
      <c r="P32" s="32"/>
      <c r="Q32" s="32"/>
      <c r="R32" s="32"/>
      <c r="S32" s="32"/>
      <c r="T32" s="32"/>
      <c r="U32" s="32"/>
      <c r="V32" s="32"/>
      <c r="W32" s="32"/>
      <c r="X32" s="32"/>
      <c r="Y32" s="32"/>
      <c r="Z32" s="32"/>
      <c r="AA32" s="32"/>
      <c r="AB32" s="32"/>
      <c r="AC32" s="32"/>
      <c r="AD32" s="32"/>
      <c r="AE32" s="32"/>
    </row>
    <row r="33" spans="1:31" s="42" customFormat="1" ht="14.25" x14ac:dyDescent="0.2">
      <c r="A33" s="176"/>
      <c r="B33" s="175"/>
      <c r="C33" s="32"/>
      <c r="D33" s="43"/>
      <c r="E33" s="43"/>
      <c r="F33" s="43"/>
      <c r="G33" s="177"/>
      <c r="H33" s="32"/>
      <c r="I33" s="32"/>
      <c r="J33" s="32"/>
      <c r="K33" s="32"/>
      <c r="L33" s="32"/>
      <c r="M33" s="32"/>
      <c r="N33" s="32"/>
      <c r="O33" s="32"/>
      <c r="P33" s="32"/>
      <c r="Q33" s="32"/>
      <c r="R33" s="32"/>
      <c r="S33" s="32"/>
      <c r="T33" s="32"/>
      <c r="U33" s="32"/>
      <c r="V33" s="32"/>
      <c r="W33" s="32"/>
      <c r="X33" s="32"/>
      <c r="Y33" s="32"/>
      <c r="Z33" s="32"/>
      <c r="AA33" s="32"/>
      <c r="AB33" s="32"/>
      <c r="AC33" s="32"/>
      <c r="AD33" s="32"/>
      <c r="AE33" s="32"/>
    </row>
    <row r="34" spans="1:31" s="42" customFormat="1" ht="14.25" x14ac:dyDescent="0.2">
      <c r="A34" s="176"/>
      <c r="C34" s="32"/>
      <c r="D34" s="43"/>
      <c r="E34" s="43"/>
      <c r="F34" s="43"/>
      <c r="G34" s="177"/>
      <c r="H34" s="32"/>
      <c r="I34" s="32"/>
      <c r="J34" s="32"/>
      <c r="K34" s="32"/>
      <c r="L34" s="32"/>
      <c r="M34" s="32"/>
      <c r="N34" s="32"/>
      <c r="O34" s="32"/>
      <c r="P34" s="32"/>
      <c r="Q34" s="32"/>
      <c r="R34" s="32"/>
      <c r="S34" s="32"/>
      <c r="T34" s="32"/>
      <c r="U34" s="32"/>
      <c r="V34" s="32"/>
      <c r="W34" s="32"/>
      <c r="X34" s="32"/>
      <c r="Y34" s="32"/>
      <c r="Z34" s="32"/>
      <c r="AA34" s="32"/>
      <c r="AB34" s="32"/>
      <c r="AC34" s="32"/>
      <c r="AD34" s="32"/>
      <c r="AE34" s="32"/>
    </row>
    <row r="35" spans="1:31" s="42" customFormat="1" ht="14.25" x14ac:dyDescent="0.2">
      <c r="A35" s="176"/>
      <c r="C35" s="32"/>
      <c r="D35" s="43"/>
      <c r="E35" s="43"/>
      <c r="F35" s="43"/>
      <c r="G35" s="177"/>
      <c r="H35" s="32"/>
      <c r="I35" s="32"/>
      <c r="J35" s="32"/>
      <c r="K35" s="32"/>
      <c r="L35" s="32"/>
      <c r="M35" s="32"/>
      <c r="N35" s="32"/>
      <c r="O35" s="32"/>
      <c r="P35" s="32"/>
      <c r="Q35" s="32"/>
      <c r="R35" s="32"/>
      <c r="S35" s="32"/>
      <c r="T35" s="32"/>
      <c r="U35" s="32"/>
      <c r="V35" s="32"/>
      <c r="W35" s="32"/>
      <c r="X35" s="32"/>
      <c r="Y35" s="32"/>
      <c r="Z35" s="32"/>
      <c r="AA35" s="32"/>
      <c r="AB35" s="32"/>
      <c r="AC35" s="32"/>
      <c r="AD35" s="32"/>
      <c r="AE35" s="32"/>
    </row>
    <row r="36" spans="1:31" s="42" customFormat="1" ht="14.25" x14ac:dyDescent="0.2">
      <c r="A36" s="176"/>
      <c r="C36" s="32"/>
      <c r="D36" s="43"/>
      <c r="E36" s="43"/>
      <c r="F36" s="43"/>
      <c r="G36" s="177"/>
      <c r="H36" s="32"/>
      <c r="I36" s="32"/>
      <c r="J36" s="32"/>
      <c r="K36" s="32"/>
      <c r="L36" s="32"/>
      <c r="M36" s="32"/>
      <c r="N36" s="32"/>
      <c r="O36" s="32"/>
      <c r="P36" s="32"/>
      <c r="Q36" s="32"/>
      <c r="R36" s="32"/>
      <c r="S36" s="32"/>
      <c r="T36" s="32"/>
      <c r="U36" s="32"/>
      <c r="V36" s="32"/>
      <c r="W36" s="32"/>
      <c r="X36" s="32"/>
      <c r="Y36" s="32"/>
      <c r="Z36" s="32"/>
      <c r="AA36" s="32"/>
      <c r="AB36" s="32"/>
      <c r="AC36" s="32"/>
      <c r="AD36" s="32"/>
      <c r="AE36" s="32"/>
    </row>
    <row r="37" spans="1:31" s="42" customFormat="1" ht="14.25" x14ac:dyDescent="0.2">
      <c r="A37" s="176"/>
      <c r="C37" s="32"/>
      <c r="D37" s="43"/>
      <c r="E37" s="43"/>
      <c r="F37" s="43"/>
      <c r="G37" s="177"/>
      <c r="H37" s="32"/>
      <c r="I37" s="32"/>
      <c r="J37" s="32"/>
      <c r="K37" s="32"/>
      <c r="L37" s="32"/>
      <c r="M37" s="32"/>
      <c r="N37" s="32"/>
      <c r="O37" s="32"/>
      <c r="P37" s="32"/>
      <c r="Q37" s="32"/>
      <c r="R37" s="32"/>
      <c r="S37" s="32"/>
      <c r="T37" s="32"/>
      <c r="U37" s="32"/>
      <c r="V37" s="32"/>
      <c r="W37" s="32"/>
      <c r="X37" s="32"/>
      <c r="Y37" s="32"/>
      <c r="Z37" s="32"/>
      <c r="AA37" s="32"/>
      <c r="AB37" s="32"/>
      <c r="AC37" s="32"/>
      <c r="AD37" s="32"/>
      <c r="AE37" s="32"/>
    </row>
    <row r="38" spans="1:31" s="42" customFormat="1" ht="14.25" x14ac:dyDescent="0.2">
      <c r="A38" s="176"/>
      <c r="C38" s="32"/>
      <c r="D38" s="43"/>
      <c r="E38" s="43"/>
      <c r="F38" s="43"/>
      <c r="G38" s="177"/>
      <c r="H38" s="32"/>
      <c r="I38" s="32"/>
      <c r="J38" s="32"/>
      <c r="K38" s="32"/>
      <c r="L38" s="32"/>
      <c r="M38" s="32"/>
      <c r="N38" s="32"/>
      <c r="O38" s="32"/>
      <c r="P38" s="32"/>
      <c r="Q38" s="32"/>
      <c r="R38" s="32"/>
      <c r="S38" s="32"/>
      <c r="T38" s="32"/>
      <c r="U38" s="32"/>
      <c r="V38" s="32"/>
      <c r="W38" s="32"/>
      <c r="X38" s="32"/>
      <c r="Y38" s="32"/>
      <c r="Z38" s="32"/>
      <c r="AA38" s="32"/>
      <c r="AB38" s="32"/>
      <c r="AC38" s="32"/>
      <c r="AD38" s="32"/>
      <c r="AE38" s="32"/>
    </row>
    <row r="39" spans="1:31" s="42" customFormat="1" ht="14.25" x14ac:dyDescent="0.2">
      <c r="A39" s="176"/>
      <c r="C39" s="32"/>
      <c r="D39" s="43"/>
      <c r="E39" s="43"/>
      <c r="F39" s="43"/>
      <c r="G39" s="177"/>
      <c r="H39" s="32"/>
      <c r="I39" s="32"/>
      <c r="J39" s="32"/>
      <c r="K39" s="32"/>
      <c r="L39" s="32"/>
      <c r="M39" s="32"/>
      <c r="N39" s="32"/>
      <c r="O39" s="32"/>
      <c r="P39" s="32"/>
      <c r="Q39" s="32"/>
      <c r="R39" s="32"/>
      <c r="S39" s="32"/>
      <c r="T39" s="32"/>
      <c r="U39" s="32"/>
      <c r="V39" s="32"/>
      <c r="W39" s="32"/>
      <c r="X39" s="32"/>
      <c r="Y39" s="32"/>
      <c r="Z39" s="32"/>
      <c r="AA39" s="32"/>
      <c r="AB39" s="32"/>
      <c r="AC39" s="32"/>
      <c r="AD39" s="32"/>
      <c r="AE39" s="32"/>
    </row>
    <row r="40" spans="1:31" s="103" customFormat="1" x14ac:dyDescent="0.2">
      <c r="A40" s="174"/>
      <c r="B40" s="173"/>
      <c r="C40" s="32"/>
      <c r="D40" s="43"/>
      <c r="E40" s="43"/>
      <c r="F40" s="43"/>
      <c r="G40" s="177"/>
      <c r="H40" s="30"/>
      <c r="I40" s="30"/>
      <c r="J40" s="30"/>
      <c r="K40" s="30"/>
      <c r="L40" s="30"/>
      <c r="M40" s="30"/>
      <c r="N40" s="30"/>
      <c r="O40" s="30"/>
      <c r="P40" s="30"/>
      <c r="Q40" s="30"/>
      <c r="R40" s="30"/>
      <c r="S40" s="30"/>
      <c r="T40" s="30"/>
      <c r="U40" s="30"/>
      <c r="V40" s="30"/>
      <c r="W40" s="30"/>
      <c r="X40" s="30"/>
      <c r="Y40" s="30"/>
      <c r="Z40" s="30"/>
      <c r="AA40" s="30"/>
      <c r="AB40" s="30"/>
      <c r="AC40" s="30"/>
      <c r="AD40" s="30"/>
      <c r="AE40" s="30"/>
    </row>
    <row r="41" spans="1:31" ht="14.25" x14ac:dyDescent="0.2">
      <c r="A41" s="176"/>
      <c r="B41" s="175"/>
      <c r="H41" s="30"/>
      <c r="I41" s="30"/>
      <c r="J41" s="30"/>
      <c r="K41" s="30"/>
      <c r="L41" s="30"/>
      <c r="M41" s="30"/>
      <c r="N41" s="30"/>
      <c r="O41" s="30"/>
      <c r="P41" s="30"/>
      <c r="Q41" s="30"/>
      <c r="R41" s="30"/>
      <c r="S41" s="30"/>
      <c r="T41" s="30"/>
      <c r="U41" s="30"/>
      <c r="V41" s="30"/>
      <c r="W41" s="30"/>
      <c r="X41" s="30"/>
      <c r="Y41" s="30"/>
      <c r="Z41" s="30"/>
      <c r="AA41" s="30"/>
      <c r="AB41" s="30"/>
      <c r="AC41" s="30"/>
      <c r="AD41" s="30"/>
      <c r="AE41" s="30"/>
    </row>
    <row r="42" spans="1:31" ht="14.25" x14ac:dyDescent="0.2">
      <c r="A42" s="176"/>
      <c r="B42" s="175"/>
      <c r="H42" s="30"/>
      <c r="I42" s="30"/>
      <c r="J42" s="30"/>
      <c r="K42" s="30"/>
      <c r="L42" s="30"/>
      <c r="M42" s="30"/>
      <c r="N42" s="30"/>
      <c r="O42" s="30"/>
      <c r="P42" s="30"/>
      <c r="Q42" s="30"/>
      <c r="R42" s="30"/>
      <c r="S42" s="30"/>
      <c r="T42" s="30"/>
      <c r="U42" s="30"/>
      <c r="V42" s="30"/>
      <c r="W42" s="30"/>
      <c r="X42" s="30"/>
      <c r="Y42" s="30"/>
      <c r="Z42" s="30"/>
      <c r="AA42" s="30"/>
      <c r="AB42" s="30"/>
      <c r="AC42" s="30"/>
      <c r="AD42" s="30"/>
      <c r="AE42" s="30"/>
    </row>
    <row r="43" spans="1:31" ht="14.25" x14ac:dyDescent="0.2">
      <c r="A43" s="176"/>
      <c r="B43" s="175"/>
    </row>
    <row r="44" spans="1:31" ht="14.25" x14ac:dyDescent="0.2">
      <c r="A44" s="176"/>
      <c r="B44" s="175"/>
    </row>
    <row r="45" spans="1:31" ht="14.25" x14ac:dyDescent="0.2">
      <c r="A45" s="176"/>
      <c r="B45" s="175"/>
    </row>
    <row r="46" spans="1:31" s="42" customFormat="1" ht="14.25" x14ac:dyDescent="0.2">
      <c r="A46" s="176"/>
      <c r="B46" s="175"/>
      <c r="C46" s="32"/>
      <c r="D46" s="43"/>
      <c r="E46" s="43"/>
      <c r="F46" s="43"/>
      <c r="G46" s="177"/>
      <c r="H46" s="32"/>
      <c r="I46" s="32"/>
      <c r="J46" s="32"/>
      <c r="K46" s="32"/>
      <c r="L46" s="32"/>
      <c r="M46" s="32"/>
      <c r="N46" s="32"/>
      <c r="O46" s="32"/>
      <c r="P46" s="32"/>
      <c r="Q46" s="32"/>
      <c r="R46" s="32"/>
      <c r="S46" s="32"/>
      <c r="T46" s="32"/>
      <c r="U46" s="32"/>
      <c r="V46" s="32"/>
      <c r="W46" s="32"/>
      <c r="X46" s="32"/>
      <c r="Y46" s="32"/>
      <c r="Z46" s="32"/>
      <c r="AA46" s="32"/>
      <c r="AB46" s="32"/>
      <c r="AC46" s="32"/>
      <c r="AD46" s="32"/>
      <c r="AE46" s="32"/>
    </row>
    <row r="47" spans="1:31" s="42" customFormat="1" ht="14.25" x14ac:dyDescent="0.2">
      <c r="A47" s="176"/>
      <c r="B47" s="175"/>
      <c r="C47" s="32"/>
      <c r="D47" s="43"/>
      <c r="E47" s="43"/>
      <c r="F47" s="43"/>
      <c r="G47" s="177"/>
      <c r="H47" s="32"/>
      <c r="I47" s="32"/>
      <c r="J47" s="32"/>
      <c r="K47" s="32"/>
      <c r="L47" s="32"/>
      <c r="M47" s="32"/>
      <c r="N47" s="32"/>
      <c r="O47" s="32"/>
      <c r="P47" s="32"/>
      <c r="Q47" s="32"/>
      <c r="R47" s="32"/>
      <c r="S47" s="32"/>
      <c r="T47" s="32"/>
      <c r="U47" s="32"/>
      <c r="V47" s="32"/>
      <c r="W47" s="32"/>
      <c r="X47" s="32"/>
      <c r="Y47" s="32"/>
      <c r="Z47" s="32"/>
      <c r="AA47" s="32"/>
      <c r="AB47" s="32"/>
      <c r="AC47" s="32"/>
      <c r="AD47" s="32"/>
      <c r="AE47" s="32"/>
    </row>
    <row r="48" spans="1:31" s="42" customFormat="1" ht="14.25" x14ac:dyDescent="0.2">
      <c r="A48" s="176"/>
      <c r="B48" s="175"/>
      <c r="C48" s="32"/>
      <c r="D48" s="43"/>
      <c r="E48" s="43"/>
      <c r="F48" s="43"/>
      <c r="G48" s="177"/>
      <c r="H48" s="32"/>
      <c r="I48" s="32"/>
      <c r="J48" s="32"/>
      <c r="K48" s="32"/>
      <c r="L48" s="32"/>
      <c r="M48" s="32"/>
      <c r="N48" s="32"/>
      <c r="O48" s="32"/>
      <c r="P48" s="32"/>
      <c r="Q48" s="32"/>
      <c r="R48" s="32"/>
      <c r="S48" s="32"/>
      <c r="T48" s="32"/>
      <c r="U48" s="32"/>
      <c r="V48" s="32"/>
      <c r="W48" s="32"/>
      <c r="X48" s="32"/>
      <c r="Y48" s="32"/>
      <c r="Z48" s="32"/>
      <c r="AA48" s="32"/>
      <c r="AB48" s="32"/>
      <c r="AC48" s="32"/>
      <c r="AD48" s="32"/>
      <c r="AE48" s="32"/>
    </row>
    <row r="49" spans="1:31" s="42" customFormat="1" ht="13.5" customHeight="1" x14ac:dyDescent="0.2">
      <c r="A49" s="176"/>
      <c r="B49" s="175"/>
      <c r="C49" s="32"/>
      <c r="D49" s="43"/>
      <c r="E49" s="43"/>
      <c r="F49" s="43"/>
      <c r="G49" s="177"/>
      <c r="H49" s="32"/>
      <c r="I49" s="32"/>
      <c r="J49" s="32"/>
      <c r="K49" s="32"/>
      <c r="L49" s="32"/>
      <c r="M49" s="32"/>
      <c r="N49" s="32"/>
      <c r="O49" s="32"/>
      <c r="P49" s="32"/>
      <c r="Q49" s="32"/>
      <c r="R49" s="32"/>
      <c r="S49" s="32"/>
      <c r="T49" s="32"/>
      <c r="U49" s="32"/>
      <c r="V49" s="32"/>
      <c r="W49" s="32"/>
      <c r="X49" s="32"/>
      <c r="Y49" s="32"/>
      <c r="Z49" s="32"/>
      <c r="AA49" s="32"/>
      <c r="AB49" s="32"/>
      <c r="AC49" s="32"/>
      <c r="AD49" s="32"/>
      <c r="AE49" s="32"/>
    </row>
    <row r="50" spans="1:31" s="42" customFormat="1" ht="14.25" x14ac:dyDescent="0.2">
      <c r="A50" s="176"/>
      <c r="B50" s="175"/>
      <c r="C50" s="32"/>
      <c r="D50" s="43"/>
      <c r="E50" s="43"/>
      <c r="F50" s="43"/>
      <c r="G50" s="177"/>
      <c r="H50" s="32"/>
      <c r="I50" s="32"/>
      <c r="J50" s="32"/>
      <c r="K50" s="32"/>
      <c r="L50" s="32"/>
      <c r="M50" s="32"/>
      <c r="N50" s="32"/>
      <c r="O50" s="32"/>
      <c r="P50" s="32"/>
      <c r="Q50" s="32"/>
      <c r="R50" s="32"/>
      <c r="S50" s="32"/>
      <c r="T50" s="32"/>
      <c r="U50" s="32"/>
      <c r="V50" s="32"/>
      <c r="W50" s="32"/>
      <c r="X50" s="32"/>
      <c r="Y50" s="32"/>
      <c r="Z50" s="32"/>
      <c r="AA50" s="32"/>
      <c r="AB50" s="32"/>
      <c r="AC50" s="32"/>
      <c r="AD50" s="32"/>
      <c r="AE50" s="32"/>
    </row>
    <row r="51" spans="1:31" s="42" customFormat="1" ht="14.25" x14ac:dyDescent="0.2">
      <c r="A51" s="176"/>
      <c r="B51" s="175"/>
      <c r="C51" s="32"/>
      <c r="D51" s="43"/>
      <c r="E51" s="43"/>
      <c r="F51" s="43"/>
      <c r="G51" s="177"/>
      <c r="H51" s="32"/>
      <c r="I51" s="32"/>
      <c r="J51" s="32"/>
      <c r="K51" s="32"/>
      <c r="L51" s="32"/>
      <c r="M51" s="32"/>
      <c r="N51" s="32"/>
      <c r="O51" s="32"/>
      <c r="P51" s="32"/>
      <c r="Q51" s="32"/>
      <c r="R51" s="32"/>
      <c r="S51" s="32"/>
      <c r="T51" s="32"/>
      <c r="U51" s="32"/>
      <c r="V51" s="32"/>
      <c r="W51" s="32"/>
      <c r="X51" s="32"/>
      <c r="Y51" s="32"/>
      <c r="Z51" s="32"/>
      <c r="AA51" s="32"/>
      <c r="AB51" s="32"/>
      <c r="AC51" s="32"/>
      <c r="AD51" s="32"/>
      <c r="AE51" s="32"/>
    </row>
    <row r="52" spans="1:31" s="42" customFormat="1" ht="14.25" x14ac:dyDescent="0.2">
      <c r="A52" s="176"/>
      <c r="C52" s="32"/>
      <c r="D52" s="43"/>
      <c r="E52" s="43"/>
      <c r="F52" s="43"/>
      <c r="G52" s="177"/>
      <c r="H52" s="32"/>
      <c r="I52" s="32"/>
      <c r="J52" s="32"/>
      <c r="K52" s="32"/>
      <c r="L52" s="32"/>
      <c r="M52" s="32"/>
      <c r="N52" s="32"/>
      <c r="O52" s="32"/>
      <c r="P52" s="32"/>
      <c r="Q52" s="32"/>
      <c r="R52" s="32"/>
      <c r="S52" s="32"/>
      <c r="T52" s="32"/>
      <c r="U52" s="32"/>
      <c r="V52" s="32"/>
      <c r="W52" s="32"/>
      <c r="X52" s="32"/>
      <c r="Y52" s="32"/>
      <c r="Z52" s="32"/>
      <c r="AA52" s="32"/>
      <c r="AB52" s="32"/>
      <c r="AC52" s="32"/>
      <c r="AD52" s="32"/>
      <c r="AE52" s="32"/>
    </row>
    <row r="53" spans="1:31" ht="14.25" x14ac:dyDescent="0.2">
      <c r="A53" s="176"/>
      <c r="C53" s="25" t="s">
        <v>842</v>
      </c>
    </row>
    <row r="54" spans="1:31" ht="14.25" x14ac:dyDescent="0.2">
      <c r="A54" s="176"/>
    </row>
    <row r="55" spans="1:31" ht="14.25" x14ac:dyDescent="0.2">
      <c r="A55" s="176"/>
    </row>
    <row r="56" spans="1:31" ht="14.25" x14ac:dyDescent="0.2">
      <c r="A56" s="176"/>
    </row>
    <row r="57" spans="1:31" ht="14.25" x14ac:dyDescent="0.2">
      <c r="A57" s="176"/>
    </row>
  </sheetData>
  <mergeCells count="2">
    <mergeCell ref="D4:G4"/>
    <mergeCell ref="D5:F5"/>
  </mergeCells>
  <conditionalFormatting sqref="C7:C17">
    <cfRule type="duplicateValues" dxfId="0" priority="1"/>
  </conditionalFormatting>
  <hyperlinks>
    <hyperlink ref="C1" location="TableofContents!A1" display="TableofContents!A1" xr:uid="{A0EC0A3E-DC06-4787-A723-7BB97BB608A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C6116-3551-4175-8C24-8FC9EB5CD2D3}">
  <sheetPr codeName="Sheet4">
    <tabColor theme="3"/>
  </sheetPr>
  <dimension ref="A1:K56"/>
  <sheetViews>
    <sheetView showGridLines="0" zoomScale="70" zoomScaleNormal="70" workbookViewId="0">
      <selection activeCell="O9" sqref="O9"/>
    </sheetView>
  </sheetViews>
  <sheetFormatPr defaultColWidth="8.7109375" defaultRowHeight="12.75" x14ac:dyDescent="0.2"/>
  <cols>
    <col min="1" max="2" width="8.7109375" style="32"/>
    <col min="3" max="3" width="26.140625" style="32" bestFit="1" customWidth="1"/>
    <col min="4" max="4" width="14.5703125" style="32" customWidth="1"/>
    <col min="5" max="6" width="9.42578125" style="32" bestFit="1" customWidth="1"/>
    <col min="7" max="7" width="10.5703125" style="32" bestFit="1" customWidth="1"/>
    <col min="8" max="8" width="9.5703125" style="32" bestFit="1" customWidth="1"/>
    <col min="9" max="16384" width="8.7109375" style="32"/>
  </cols>
  <sheetData>
    <row r="1" spans="1:8" s="29" customFormat="1" ht="20.25" x14ac:dyDescent="0.2">
      <c r="A1" s="26"/>
      <c r="B1" s="26"/>
      <c r="C1" s="27" t="s">
        <v>78</v>
      </c>
      <c r="D1" s="27" t="s">
        <v>79</v>
      </c>
      <c r="E1" s="28"/>
      <c r="F1" s="28"/>
      <c r="G1" s="28"/>
      <c r="H1" s="28"/>
    </row>
    <row r="3" spans="1:8" x14ac:dyDescent="0.2">
      <c r="C3" s="30"/>
      <c r="D3" s="30"/>
      <c r="E3" s="30"/>
      <c r="F3" s="30"/>
      <c r="G3" s="30"/>
      <c r="H3" s="30"/>
    </row>
    <row r="5" spans="1:8" x14ac:dyDescent="0.2">
      <c r="C5" s="47" t="s">
        <v>80</v>
      </c>
      <c r="D5" s="206" t="s">
        <v>73</v>
      </c>
      <c r="E5" s="206"/>
      <c r="F5" s="206"/>
      <c r="G5" s="206"/>
    </row>
    <row r="6" spans="1:8" ht="14.45" customHeight="1" x14ac:dyDescent="0.2">
      <c r="C6" s="54"/>
      <c r="D6" s="36" t="s">
        <v>74</v>
      </c>
      <c r="E6" s="36" t="s">
        <v>75</v>
      </c>
      <c r="F6" s="36" t="s">
        <v>76</v>
      </c>
      <c r="G6" s="36" t="s">
        <v>77</v>
      </c>
    </row>
    <row r="7" spans="1:8" x14ac:dyDescent="0.2">
      <c r="C7" s="32" t="s">
        <v>43</v>
      </c>
      <c r="D7" s="55">
        <v>790.41188999999997</v>
      </c>
      <c r="E7" s="55">
        <v>0</v>
      </c>
      <c r="F7" s="55">
        <v>0</v>
      </c>
      <c r="G7" s="55">
        <v>10000</v>
      </c>
    </row>
    <row r="8" spans="1:8" x14ac:dyDescent="0.2">
      <c r="C8" s="32" t="s">
        <v>64</v>
      </c>
      <c r="D8" s="55">
        <v>0</v>
      </c>
      <c r="E8" s="55">
        <v>0</v>
      </c>
      <c r="F8" s="55">
        <v>0</v>
      </c>
      <c r="G8" s="55">
        <v>0</v>
      </c>
    </row>
    <row r="9" spans="1:8" x14ac:dyDescent="0.2">
      <c r="C9" s="32" t="s">
        <v>41</v>
      </c>
      <c r="D9" s="55">
        <v>342.47340241800003</v>
      </c>
      <c r="E9" s="55">
        <v>7950.3152192699999</v>
      </c>
      <c r="F9" s="55">
        <v>0</v>
      </c>
      <c r="G9" s="55">
        <v>0</v>
      </c>
    </row>
    <row r="10" spans="1:8" x14ac:dyDescent="0.2">
      <c r="C10" s="32" t="s">
        <v>58</v>
      </c>
      <c r="D10" s="55">
        <v>3700.22305426921</v>
      </c>
      <c r="E10" s="55">
        <v>32143.973642998226</v>
      </c>
      <c r="F10" s="55">
        <v>70719.541573800947</v>
      </c>
      <c r="G10" s="55">
        <v>235627.4456272134</v>
      </c>
    </row>
    <row r="11" spans="1:8" x14ac:dyDescent="0.2">
      <c r="C11" s="32" t="s">
        <v>62</v>
      </c>
      <c r="D11" s="55">
        <v>303.90437400283002</v>
      </c>
      <c r="E11" s="55">
        <v>3017.0275927299999</v>
      </c>
      <c r="F11" s="55">
        <v>0</v>
      </c>
      <c r="G11" s="55">
        <v>0</v>
      </c>
    </row>
    <row r="12" spans="1:8" x14ac:dyDescent="0.2">
      <c r="C12" s="32" t="s">
        <v>63</v>
      </c>
      <c r="D12" s="55">
        <v>1620.9957668628599</v>
      </c>
      <c r="E12" s="55">
        <v>0</v>
      </c>
      <c r="F12" s="55">
        <v>13944.128629000001</v>
      </c>
      <c r="G12" s="55">
        <v>0</v>
      </c>
    </row>
    <row r="13" spans="1:8" x14ac:dyDescent="0.2">
      <c r="C13" s="32" t="s">
        <v>61</v>
      </c>
      <c r="D13" s="55">
        <v>666.61855772000001</v>
      </c>
      <c r="E13" s="55">
        <v>2217.6579501599999</v>
      </c>
      <c r="F13" s="55">
        <v>0</v>
      </c>
      <c r="G13" s="55">
        <v>0</v>
      </c>
    </row>
    <row r="14" spans="1:8" x14ac:dyDescent="0.2">
      <c r="C14" s="32" t="s">
        <v>42</v>
      </c>
      <c r="D14" s="55">
        <v>300.30899999999997</v>
      </c>
      <c r="E14" s="55">
        <v>3686.4762485864999</v>
      </c>
      <c r="F14" s="55">
        <v>0</v>
      </c>
      <c r="G14" s="55">
        <v>0</v>
      </c>
    </row>
    <row r="15" spans="1:8" x14ac:dyDescent="0.2">
      <c r="C15" s="32" t="s">
        <v>68</v>
      </c>
      <c r="D15" s="55">
        <v>100</v>
      </c>
      <c r="E15" s="55">
        <v>0</v>
      </c>
      <c r="F15" s="55">
        <v>0</v>
      </c>
      <c r="G15" s="55">
        <v>0</v>
      </c>
    </row>
    <row r="16" spans="1:8" x14ac:dyDescent="0.2">
      <c r="C16" s="32" t="s">
        <v>59</v>
      </c>
      <c r="D16" s="55">
        <v>395.20594499999999</v>
      </c>
      <c r="E16" s="55">
        <v>11890.4</v>
      </c>
      <c r="F16" s="55">
        <v>5250</v>
      </c>
      <c r="G16" s="55">
        <v>286088.77707803942</v>
      </c>
    </row>
    <row r="17" spans="3:8" x14ac:dyDescent="0.2">
      <c r="C17" s="32" t="s">
        <v>66</v>
      </c>
      <c r="D17" s="55">
        <v>0</v>
      </c>
      <c r="E17" s="55">
        <v>1006.5</v>
      </c>
      <c r="F17" s="55">
        <v>0</v>
      </c>
      <c r="G17" s="55">
        <v>0</v>
      </c>
    </row>
    <row r="18" spans="3:8" x14ac:dyDescent="0.2">
      <c r="C18" s="32" t="s">
        <v>67</v>
      </c>
      <c r="D18" s="55">
        <v>0</v>
      </c>
      <c r="E18" s="55">
        <v>2446.2385887</v>
      </c>
      <c r="F18" s="55">
        <v>0</v>
      </c>
      <c r="G18" s="55">
        <v>0</v>
      </c>
    </row>
    <row r="19" spans="3:8" x14ac:dyDescent="0.2">
      <c r="C19" s="32" t="s">
        <v>65</v>
      </c>
      <c r="D19" s="55">
        <v>0</v>
      </c>
      <c r="E19" s="55">
        <v>0</v>
      </c>
      <c r="F19" s="55">
        <v>0</v>
      </c>
      <c r="G19" s="55">
        <v>8171.2176012999998</v>
      </c>
    </row>
    <row r="20" spans="3:8" x14ac:dyDescent="0.2">
      <c r="C20" s="32" t="s">
        <v>60</v>
      </c>
      <c r="D20" s="55">
        <v>0</v>
      </c>
      <c r="E20" s="55">
        <v>2928.4386772659</v>
      </c>
      <c r="F20" s="55">
        <v>4100</v>
      </c>
      <c r="G20" s="55">
        <v>0</v>
      </c>
    </row>
    <row r="21" spans="3:8" x14ac:dyDescent="0.2">
      <c r="C21" s="40" t="s">
        <v>69</v>
      </c>
      <c r="D21" s="56">
        <v>8220.1419902728994</v>
      </c>
      <c r="E21" s="56">
        <v>67287.027919710628</v>
      </c>
      <c r="F21" s="56">
        <v>94013.670202800946</v>
      </c>
      <c r="G21" s="56">
        <v>539887.4403065528</v>
      </c>
    </row>
    <row r="22" spans="3:8" x14ac:dyDescent="0.2">
      <c r="D22" s="57">
        <v>1.1587321740047779E-2</v>
      </c>
      <c r="E22" s="57">
        <v>9.4849510186061955E-2</v>
      </c>
      <c r="F22" s="57">
        <v>0.13252406660270255</v>
      </c>
      <c r="G22" s="57">
        <v>0.7610391014711877</v>
      </c>
      <c r="H22" s="57"/>
    </row>
    <row r="23" spans="3:8" x14ac:dyDescent="0.2">
      <c r="D23" s="58"/>
      <c r="E23" s="58"/>
      <c r="F23" s="58"/>
      <c r="G23" s="58"/>
      <c r="H23" s="58"/>
    </row>
    <row r="24" spans="3:8" x14ac:dyDescent="0.2">
      <c r="D24" s="58"/>
      <c r="E24" s="58"/>
      <c r="F24" s="58"/>
      <c r="G24" s="58"/>
      <c r="H24" s="58"/>
    </row>
    <row r="37" spans="11:11" x14ac:dyDescent="0.2">
      <c r="K37" s="59"/>
    </row>
    <row r="38" spans="11:11" x14ac:dyDescent="0.2">
      <c r="K38" s="59"/>
    </row>
    <row r="39" spans="11:11" x14ac:dyDescent="0.2">
      <c r="K39" s="59"/>
    </row>
    <row r="40" spans="11:11" x14ac:dyDescent="0.2">
      <c r="K40" s="59"/>
    </row>
    <row r="56" spans="3:3" x14ac:dyDescent="0.2">
      <c r="C56" s="25" t="s">
        <v>842</v>
      </c>
    </row>
  </sheetData>
  <mergeCells count="1">
    <mergeCell ref="D5:G5"/>
  </mergeCells>
  <conditionalFormatting sqref="D7:G20">
    <cfRule type="cellIs" dxfId="180" priority="1" operator="equal">
      <formula>0</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D103-ECE6-4B78-A6FA-A75A6F77CFA3}">
  <sheetPr>
    <tabColor theme="9" tint="0.79998168889431442"/>
  </sheetPr>
  <dimension ref="A1:AF57"/>
  <sheetViews>
    <sheetView showGridLines="0" zoomScale="70" zoomScaleNormal="70" workbookViewId="0">
      <selection activeCell="I29" sqref="I29"/>
    </sheetView>
  </sheetViews>
  <sheetFormatPr defaultColWidth="8.5703125" defaultRowHeight="12.75" x14ac:dyDescent="0.2"/>
  <cols>
    <col min="1" max="1" width="9.42578125" style="51" customWidth="1"/>
    <col min="2" max="2" width="10.5703125" style="42" customWidth="1"/>
    <col min="3" max="3" width="65.42578125" style="32" customWidth="1"/>
    <col min="4" max="4" width="15.5703125" style="43" customWidth="1"/>
    <col min="5" max="6" width="25.85546875" style="43" customWidth="1"/>
    <col min="7" max="7" width="15.5703125" style="43" customWidth="1"/>
    <col min="8" max="8" width="29.5703125" style="32" customWidth="1"/>
    <col min="9" max="9" width="16.42578125" style="32" customWidth="1"/>
    <col min="10" max="10" width="15.5703125" style="32" customWidth="1"/>
    <col min="11" max="11" width="28" style="32" customWidth="1"/>
    <col min="12" max="12" width="35.5703125" style="32" customWidth="1"/>
    <col min="13" max="13" width="25.42578125" style="32" customWidth="1"/>
    <col min="14" max="14" width="31.5703125" style="32" customWidth="1"/>
    <col min="15" max="15" width="20.42578125" style="32" customWidth="1"/>
    <col min="16" max="16" width="20.5703125" style="32" customWidth="1"/>
    <col min="17" max="17" width="28.5703125" style="32" customWidth="1"/>
    <col min="18" max="18" width="15.5703125" style="32" customWidth="1"/>
    <col min="19" max="19" width="8.5703125" style="32"/>
    <col min="20" max="20" width="32.42578125" style="32" customWidth="1"/>
    <col min="21" max="21" width="20.42578125" style="32" customWidth="1"/>
    <col min="22" max="22" width="26.42578125" style="32" customWidth="1"/>
    <col min="23" max="23" width="30.42578125" style="32" customWidth="1"/>
    <col min="24" max="24" width="32.5703125" style="32" customWidth="1"/>
    <col min="25" max="25" width="33.42578125" style="32" customWidth="1"/>
    <col min="26" max="26" width="35.5703125" style="32" customWidth="1"/>
    <col min="27" max="27" width="8.5703125" style="32"/>
    <col min="28" max="28" width="24.5703125" style="32" customWidth="1"/>
    <col min="29" max="29" width="28.42578125" style="32" customWidth="1"/>
    <col min="30" max="30" width="22" style="32" customWidth="1"/>
    <col min="31" max="31" width="34.5703125" style="32" customWidth="1"/>
    <col min="32" max="33" width="26.42578125" style="32" customWidth="1"/>
    <col min="34" max="34" width="30.42578125" style="32" customWidth="1"/>
    <col min="35" max="35" width="45.5703125" style="32" customWidth="1"/>
    <col min="36" max="16384" width="8.5703125" style="32"/>
  </cols>
  <sheetData>
    <row r="1" spans="1:7" s="29" customFormat="1" ht="20.25" x14ac:dyDescent="0.2">
      <c r="A1" s="45"/>
      <c r="B1" s="26"/>
      <c r="C1" s="29" t="s">
        <v>811</v>
      </c>
      <c r="D1" s="27" t="s">
        <v>812</v>
      </c>
      <c r="E1" s="28"/>
      <c r="F1" s="28"/>
      <c r="G1" s="28"/>
    </row>
    <row r="2" spans="1:7" s="30" customFormat="1" ht="13.35" customHeight="1" x14ac:dyDescent="0.2">
      <c r="A2" s="46"/>
      <c r="D2" s="31"/>
      <c r="E2" s="31"/>
      <c r="F2" s="43"/>
      <c r="G2" s="43"/>
    </row>
    <row r="3" spans="1:7" s="30" customFormat="1" ht="13.35" customHeight="1" x14ac:dyDescent="0.2">
      <c r="A3" s="46"/>
      <c r="D3" s="31"/>
      <c r="E3" s="31"/>
      <c r="F3" s="43"/>
      <c r="G3" s="43"/>
    </row>
    <row r="4" spans="1:7" s="30" customFormat="1" ht="13.35" customHeight="1" x14ac:dyDescent="0.2">
      <c r="A4" s="46"/>
      <c r="D4" s="31"/>
      <c r="E4" s="31"/>
      <c r="F4" s="43"/>
      <c r="G4" s="43"/>
    </row>
    <row r="5" spans="1:7" s="30" customFormat="1" x14ac:dyDescent="0.2">
      <c r="A5" s="46"/>
      <c r="C5" s="161"/>
      <c r="D5" s="161"/>
      <c r="E5" s="161"/>
    </row>
    <row r="6" spans="1:7" s="30" customFormat="1" x14ac:dyDescent="0.2">
      <c r="A6" s="46"/>
      <c r="C6" s="36"/>
      <c r="D6" s="36" t="s">
        <v>147</v>
      </c>
      <c r="E6" s="36" t="s">
        <v>148</v>
      </c>
    </row>
    <row r="7" spans="1:7" s="30" customFormat="1" x14ac:dyDescent="0.2">
      <c r="A7" s="46"/>
      <c r="C7" s="32" t="s">
        <v>813</v>
      </c>
      <c r="D7" s="171">
        <v>0.48148148148148145</v>
      </c>
      <c r="E7" s="171">
        <v>0.125</v>
      </c>
    </row>
    <row r="8" spans="1:7" s="30" customFormat="1" x14ac:dyDescent="0.2">
      <c r="A8" s="46"/>
      <c r="C8" s="32" t="s">
        <v>814</v>
      </c>
      <c r="D8" s="171">
        <v>0.35185185185185186</v>
      </c>
      <c r="E8" s="171">
        <v>0.75</v>
      </c>
    </row>
    <row r="9" spans="1:7" s="30" customFormat="1" x14ac:dyDescent="0.2">
      <c r="A9" s="46"/>
      <c r="C9" s="32" t="s">
        <v>815</v>
      </c>
      <c r="D9" s="171">
        <v>0.29629629629629628</v>
      </c>
      <c r="E9" s="171">
        <v>0.125</v>
      </c>
    </row>
    <row r="10" spans="1:7" s="30" customFormat="1" x14ac:dyDescent="0.2">
      <c r="A10" s="46"/>
      <c r="C10" s="32" t="s">
        <v>816</v>
      </c>
      <c r="D10" s="171">
        <v>0.29629629629629628</v>
      </c>
      <c r="E10" s="171">
        <v>0.75</v>
      </c>
    </row>
    <row r="11" spans="1:7" s="30" customFormat="1" x14ac:dyDescent="0.2">
      <c r="A11" s="46"/>
      <c r="C11" s="32" t="s">
        <v>817</v>
      </c>
      <c r="D11" s="171">
        <v>0.24074074074074073</v>
      </c>
      <c r="E11" s="171">
        <v>0.125</v>
      </c>
    </row>
    <row r="12" spans="1:7" s="30" customFormat="1" x14ac:dyDescent="0.2">
      <c r="A12" s="46"/>
      <c r="C12" s="32" t="s">
        <v>818</v>
      </c>
      <c r="D12" s="171">
        <v>0.20370370370370369</v>
      </c>
      <c r="E12" s="171">
        <v>0.25</v>
      </c>
    </row>
    <row r="13" spans="1:7" s="30" customFormat="1" x14ac:dyDescent="0.2">
      <c r="A13" s="46"/>
      <c r="C13" s="32" t="s">
        <v>819</v>
      </c>
      <c r="D13" s="171">
        <v>0.18518518518518517</v>
      </c>
      <c r="E13" s="171">
        <v>0.125</v>
      </c>
    </row>
    <row r="14" spans="1:7" s="30" customFormat="1" x14ac:dyDescent="0.2">
      <c r="A14" s="46"/>
      <c r="C14" s="32" t="s">
        <v>820</v>
      </c>
      <c r="D14" s="171">
        <v>0.14814814814814814</v>
      </c>
      <c r="E14" s="171">
        <v>0.125</v>
      </c>
    </row>
    <row r="15" spans="1:7" s="30" customFormat="1" x14ac:dyDescent="0.2">
      <c r="A15" s="46"/>
      <c r="C15" s="32" t="s">
        <v>821</v>
      </c>
      <c r="D15" s="171">
        <v>0.14814814814814814</v>
      </c>
      <c r="E15" s="171">
        <v>0.125</v>
      </c>
    </row>
    <row r="16" spans="1:7" s="30" customFormat="1" x14ac:dyDescent="0.2">
      <c r="A16" s="46"/>
      <c r="C16" s="32" t="s">
        <v>822</v>
      </c>
      <c r="D16" s="171">
        <v>5.5555555555555552E-2</v>
      </c>
      <c r="E16" s="171">
        <v>0.125</v>
      </c>
    </row>
    <row r="17" spans="1:32" s="30" customFormat="1" x14ac:dyDescent="0.2">
      <c r="A17" s="46"/>
      <c r="C17" s="32" t="s">
        <v>823</v>
      </c>
      <c r="D17" s="171">
        <v>0</v>
      </c>
      <c r="E17" s="171">
        <v>0</v>
      </c>
    </row>
    <row r="18" spans="1:32" s="30" customFormat="1" x14ac:dyDescent="0.2">
      <c r="A18" s="46"/>
      <c r="C18" s="40"/>
      <c r="D18" s="41"/>
      <c r="E18" s="41"/>
    </row>
    <row r="19" spans="1:32" s="30" customFormat="1" x14ac:dyDescent="0.2">
      <c r="A19" s="46"/>
      <c r="B19" s="42"/>
      <c r="C19" s="32"/>
      <c r="D19" s="43"/>
      <c r="E19" s="43"/>
      <c r="F19" s="31"/>
      <c r="G19" s="31"/>
    </row>
    <row r="20" spans="1:32" s="30" customFormat="1" x14ac:dyDescent="0.2">
      <c r="A20" s="46"/>
      <c r="B20" s="42"/>
      <c r="C20" s="30" t="s">
        <v>50</v>
      </c>
      <c r="D20" s="31">
        <v>62</v>
      </c>
      <c r="E20" s="43"/>
      <c r="F20" s="31"/>
      <c r="G20" s="31"/>
    </row>
    <row r="21" spans="1:32" s="30" customFormat="1" x14ac:dyDescent="0.2">
      <c r="A21" s="46"/>
      <c r="B21" s="42"/>
      <c r="C21" s="32"/>
      <c r="D21" s="43"/>
      <c r="E21" s="43"/>
      <c r="F21" s="31"/>
      <c r="G21" s="31"/>
    </row>
    <row r="22" spans="1:32" s="103" customFormat="1" x14ac:dyDescent="0.2">
      <c r="A22" s="174"/>
      <c r="B22" s="42"/>
      <c r="C22" s="32"/>
      <c r="D22" s="43"/>
      <c r="E22" s="43"/>
      <c r="F22" s="31"/>
      <c r="G22" s="31"/>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row>
    <row r="23" spans="1:32" ht="14.25" x14ac:dyDescent="0.2">
      <c r="A23" s="176"/>
      <c r="F23" s="31"/>
      <c r="G23" s="31"/>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row>
    <row r="24" spans="1:32" ht="14.25" x14ac:dyDescent="0.2">
      <c r="A24" s="176"/>
      <c r="F24" s="31"/>
      <c r="G24" s="31"/>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row>
    <row r="25" spans="1:32" ht="14.25" x14ac:dyDescent="0.2">
      <c r="A25" s="176"/>
    </row>
    <row r="26" spans="1:32" ht="14.25" x14ac:dyDescent="0.2">
      <c r="A26" s="176"/>
    </row>
    <row r="27" spans="1:32" ht="14.25" x14ac:dyDescent="0.2">
      <c r="A27" s="176"/>
    </row>
    <row r="28" spans="1:32" s="42" customFormat="1" ht="14.25" x14ac:dyDescent="0.2">
      <c r="A28" s="176"/>
      <c r="C28" s="32"/>
      <c r="D28" s="43"/>
      <c r="E28" s="43"/>
      <c r="F28" s="43"/>
      <c r="G28" s="43"/>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row>
    <row r="29" spans="1:32" s="42" customFormat="1" ht="14.25" x14ac:dyDescent="0.2">
      <c r="A29" s="176"/>
      <c r="C29" s="32"/>
      <c r="D29" s="43"/>
      <c r="E29" s="43"/>
      <c r="F29" s="43"/>
      <c r="G29" s="43"/>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row>
    <row r="30" spans="1:32" s="42" customFormat="1" ht="14.25" x14ac:dyDescent="0.2">
      <c r="A30" s="176"/>
      <c r="C30" s="32"/>
      <c r="D30" s="43"/>
      <c r="E30" s="43"/>
      <c r="F30" s="43"/>
      <c r="G30" s="43"/>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row>
    <row r="31" spans="1:32" s="42" customFormat="1" ht="13.5" customHeight="1" x14ac:dyDescent="0.2">
      <c r="A31" s="176"/>
      <c r="C31" s="32"/>
      <c r="D31" s="43"/>
      <c r="E31" s="43"/>
      <c r="F31" s="43"/>
      <c r="G31" s="43"/>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row>
    <row r="32" spans="1:32" s="42" customFormat="1" ht="14.25" x14ac:dyDescent="0.2">
      <c r="A32" s="176"/>
      <c r="C32" s="32"/>
      <c r="D32" s="43"/>
      <c r="E32" s="43"/>
      <c r="F32" s="43"/>
      <c r="G32" s="43"/>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row>
    <row r="33" spans="1:32" s="42" customFormat="1" ht="14.25" x14ac:dyDescent="0.2">
      <c r="A33" s="176"/>
      <c r="C33" s="32"/>
      <c r="D33" s="43"/>
      <c r="E33" s="43"/>
      <c r="F33" s="43"/>
      <c r="G33" s="43"/>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row>
    <row r="34" spans="1:32" s="42" customFormat="1" ht="14.25" x14ac:dyDescent="0.2">
      <c r="A34" s="176"/>
      <c r="C34" s="32"/>
      <c r="D34" s="43"/>
      <c r="E34" s="43"/>
      <c r="F34" s="43"/>
      <c r="G34" s="43"/>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row>
    <row r="35" spans="1:32" s="42" customFormat="1" ht="14.25" x14ac:dyDescent="0.2">
      <c r="A35" s="176"/>
      <c r="C35" s="32"/>
      <c r="D35" s="43"/>
      <c r="E35" s="43"/>
      <c r="F35" s="43"/>
      <c r="G35" s="43"/>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row>
    <row r="36" spans="1:32" s="42" customFormat="1" ht="14.25" x14ac:dyDescent="0.2">
      <c r="A36" s="176"/>
      <c r="C36" s="32"/>
      <c r="D36" s="43"/>
      <c r="E36" s="43"/>
      <c r="F36" s="43"/>
      <c r="G36" s="43"/>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row>
    <row r="37" spans="1:32" s="42" customFormat="1" ht="14.25" x14ac:dyDescent="0.2">
      <c r="A37" s="176"/>
      <c r="C37" s="32"/>
      <c r="D37" s="43"/>
      <c r="E37" s="43"/>
      <c r="F37" s="43"/>
      <c r="G37" s="43"/>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row>
    <row r="38" spans="1:32" s="42" customFormat="1" ht="14.25" x14ac:dyDescent="0.2">
      <c r="A38" s="176"/>
      <c r="C38" s="32"/>
      <c r="D38" s="43"/>
      <c r="E38" s="43"/>
      <c r="F38" s="43"/>
      <c r="G38" s="43"/>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row>
    <row r="39" spans="1:32" s="42" customFormat="1" ht="14.25" x14ac:dyDescent="0.2">
      <c r="A39" s="176"/>
      <c r="C39" s="32"/>
      <c r="D39" s="43"/>
      <c r="E39" s="43"/>
      <c r="F39" s="43"/>
      <c r="G39" s="43"/>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row>
    <row r="40" spans="1:32" s="103" customFormat="1" x14ac:dyDescent="0.2">
      <c r="A40" s="174"/>
      <c r="B40" s="42"/>
      <c r="C40" s="32"/>
      <c r="D40" s="43"/>
      <c r="E40" s="43"/>
      <c r="F40" s="31"/>
      <c r="G40" s="31"/>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1:32" ht="14.25" x14ac:dyDescent="0.2">
      <c r="A41" s="176"/>
      <c r="F41" s="31"/>
      <c r="G41" s="31"/>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1:32" ht="14.25" x14ac:dyDescent="0.2">
      <c r="A42" s="176"/>
      <c r="F42" s="31"/>
      <c r="G42" s="31"/>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1:32" ht="14.25" x14ac:dyDescent="0.2">
      <c r="A43" s="176"/>
    </row>
    <row r="44" spans="1:32" ht="14.25" x14ac:dyDescent="0.2">
      <c r="A44" s="176"/>
    </row>
    <row r="45" spans="1:32" ht="14.25" x14ac:dyDescent="0.2">
      <c r="A45" s="176"/>
    </row>
    <row r="46" spans="1:32" s="42" customFormat="1" ht="14.25" x14ac:dyDescent="0.2">
      <c r="A46" s="176"/>
      <c r="C46" s="32"/>
      <c r="D46" s="43"/>
      <c r="E46" s="43"/>
      <c r="F46" s="43"/>
      <c r="G46" s="43"/>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row>
    <row r="47" spans="1:32" s="42" customFormat="1" ht="14.25" x14ac:dyDescent="0.2">
      <c r="A47" s="176"/>
      <c r="C47" s="32"/>
      <c r="D47" s="43"/>
      <c r="E47" s="43"/>
      <c r="F47" s="43"/>
      <c r="G47" s="43"/>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row r="48" spans="1:32" s="42" customFormat="1" ht="14.25" x14ac:dyDescent="0.2">
      <c r="A48" s="176"/>
      <c r="C48" s="32"/>
      <c r="D48" s="43"/>
      <c r="E48" s="43"/>
      <c r="F48" s="43"/>
      <c r="G48" s="43"/>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row>
    <row r="49" spans="1:32" s="42" customFormat="1" ht="13.5" customHeight="1" x14ac:dyDescent="0.2">
      <c r="A49" s="176"/>
      <c r="D49" s="43"/>
      <c r="E49" s="43"/>
      <c r="F49" s="43"/>
      <c r="G49" s="43"/>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row>
    <row r="50" spans="1:32" s="42" customFormat="1" ht="14.25" x14ac:dyDescent="0.2">
      <c r="A50" s="176"/>
      <c r="C50" s="32"/>
      <c r="D50" s="43"/>
      <c r="E50" s="43"/>
      <c r="F50" s="43"/>
      <c r="G50" s="43"/>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row>
    <row r="51" spans="1:32" s="42" customFormat="1" ht="14.25" x14ac:dyDescent="0.2">
      <c r="A51" s="176"/>
      <c r="C51" s="25" t="s">
        <v>842</v>
      </c>
      <c r="D51" s="43"/>
      <c r="E51" s="43"/>
      <c r="F51" s="43"/>
      <c r="G51" s="43"/>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row>
    <row r="52" spans="1:32" s="42" customFormat="1" ht="14.25" x14ac:dyDescent="0.2">
      <c r="A52" s="176"/>
      <c r="C52" s="32"/>
      <c r="D52" s="43"/>
      <c r="E52" s="43"/>
      <c r="F52" s="43"/>
      <c r="G52" s="43"/>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row>
    <row r="53" spans="1:32" ht="14.25" x14ac:dyDescent="0.2">
      <c r="A53" s="176"/>
    </row>
    <row r="54" spans="1:32" ht="14.25" x14ac:dyDescent="0.2">
      <c r="A54" s="176"/>
    </row>
    <row r="55" spans="1:32" ht="14.25" x14ac:dyDescent="0.2">
      <c r="A55" s="176"/>
    </row>
    <row r="56" spans="1:32" ht="14.25" x14ac:dyDescent="0.2">
      <c r="A56" s="176"/>
    </row>
    <row r="57" spans="1:32" ht="14.25" x14ac:dyDescent="0.2">
      <c r="A57" s="176"/>
    </row>
  </sheetData>
  <hyperlinks>
    <hyperlink ref="C1" location="TableofContents!A1" display="TableofContents!A1" xr:uid="{D367AB99-4F2E-4A15-9DA5-58F8CA424894}"/>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2AE1-7AD9-4E92-8B16-4AEE400C7A2B}">
  <sheetPr>
    <tabColor theme="9" tint="0.79998168889431442"/>
  </sheetPr>
  <dimension ref="A1:AG57"/>
  <sheetViews>
    <sheetView showGridLines="0" zoomScale="70" zoomScaleNormal="70" workbookViewId="0">
      <selection activeCell="M22" sqref="M22"/>
    </sheetView>
  </sheetViews>
  <sheetFormatPr defaultColWidth="8.5703125" defaultRowHeight="12.75" x14ac:dyDescent="0.2"/>
  <cols>
    <col min="1" max="1" width="9.42578125" style="51" customWidth="1"/>
    <col min="2" max="2" width="10.5703125" style="42" customWidth="1"/>
    <col min="3" max="3" width="63.42578125" style="32" customWidth="1"/>
    <col min="4" max="6" width="15.5703125" style="43" customWidth="1"/>
    <col min="7" max="7" width="15.5703125" style="177" customWidth="1"/>
    <col min="8" max="8" width="16.42578125" style="32" customWidth="1"/>
    <col min="9" max="11" width="15.5703125" style="32" customWidth="1"/>
    <col min="12" max="12" width="31.5703125" style="32" customWidth="1"/>
    <col min="13" max="13" width="20.42578125" style="32" customWidth="1"/>
    <col min="14" max="14" width="20.5703125" style="32" customWidth="1"/>
    <col min="15" max="15" width="28.5703125" style="32" customWidth="1"/>
    <col min="16" max="16" width="15.5703125" style="32" customWidth="1"/>
    <col min="17" max="17" width="8.5703125" style="32"/>
    <col min="18" max="18" width="32.42578125" style="32" customWidth="1"/>
    <col min="19" max="19" width="20.42578125" style="32" customWidth="1"/>
    <col min="20" max="20" width="26.42578125" style="32" customWidth="1"/>
    <col min="21" max="21" width="30.42578125" style="32" customWidth="1"/>
    <col min="22" max="22" width="32.5703125" style="32" customWidth="1"/>
    <col min="23" max="23" width="33.42578125" style="32" customWidth="1"/>
    <col min="24" max="24" width="35.5703125" style="32" customWidth="1"/>
    <col min="25" max="25" width="8.5703125" style="32"/>
    <col min="26" max="26" width="24.5703125" style="32" customWidth="1"/>
    <col min="27" max="27" width="28.42578125" style="32" customWidth="1"/>
    <col min="28" max="28" width="22" style="32" customWidth="1"/>
    <col min="29" max="29" width="34.5703125" style="32" customWidth="1"/>
    <col min="30" max="31" width="26.42578125" style="32" customWidth="1"/>
    <col min="32" max="32" width="30.42578125" style="32" customWidth="1"/>
    <col min="33" max="33" width="45.5703125" style="32" customWidth="1"/>
    <col min="34" max="16384" width="8.5703125" style="32"/>
  </cols>
  <sheetData>
    <row r="1" spans="1:7" s="29" customFormat="1" ht="20.25" x14ac:dyDescent="0.2">
      <c r="A1" s="45"/>
      <c r="B1" s="26"/>
      <c r="C1" s="29" t="s">
        <v>824</v>
      </c>
      <c r="D1" s="27" t="s">
        <v>825</v>
      </c>
      <c r="E1" s="28"/>
      <c r="F1" s="28"/>
      <c r="G1" s="178"/>
    </row>
    <row r="2" spans="1:7" ht="12.6" customHeight="1" x14ac:dyDescent="0.2">
      <c r="A2" s="46"/>
      <c r="B2" s="30"/>
      <c r="D2" s="77"/>
    </row>
    <row r="3" spans="1:7" ht="12.6" customHeight="1" x14ac:dyDescent="0.2">
      <c r="A3" s="46"/>
      <c r="B3" s="30"/>
      <c r="D3" s="77"/>
    </row>
    <row r="4" spans="1:7" s="30" customFormat="1" ht="13.35" customHeight="1" x14ac:dyDescent="0.2">
      <c r="A4" s="46"/>
      <c r="D4" s="31"/>
      <c r="E4" s="31"/>
      <c r="F4" s="31"/>
      <c r="G4" s="51"/>
    </row>
    <row r="5" spans="1:7" s="30" customFormat="1" ht="13.35" customHeight="1" x14ac:dyDescent="0.2">
      <c r="A5" s="46"/>
      <c r="C5" s="161"/>
      <c r="D5" s="223" t="s">
        <v>53</v>
      </c>
      <c r="E5" s="223"/>
      <c r="F5" s="223"/>
      <c r="G5" s="223"/>
    </row>
    <row r="6" spans="1:7" s="30" customFormat="1" ht="13.35" customHeight="1" x14ac:dyDescent="0.2">
      <c r="A6" s="46"/>
      <c r="C6" s="36"/>
      <c r="D6" s="36" t="s">
        <v>96</v>
      </c>
      <c r="E6" s="36" t="s">
        <v>97</v>
      </c>
      <c r="F6" s="36" t="s">
        <v>98</v>
      </c>
      <c r="G6" s="36" t="s">
        <v>147</v>
      </c>
    </row>
    <row r="7" spans="1:7" s="30" customFormat="1" x14ac:dyDescent="0.2">
      <c r="A7" s="46"/>
      <c r="C7" s="32" t="s">
        <v>814</v>
      </c>
      <c r="D7" s="171">
        <v>0.16666666666666666</v>
      </c>
      <c r="E7" s="171">
        <v>0.51515151515151514</v>
      </c>
      <c r="F7" s="171">
        <v>0</v>
      </c>
      <c r="G7" s="171">
        <v>0.35185185185185186</v>
      </c>
    </row>
    <row r="8" spans="1:7" s="30" customFormat="1" x14ac:dyDescent="0.2">
      <c r="A8" s="46"/>
      <c r="C8" s="32" t="s">
        <v>813</v>
      </c>
      <c r="D8" s="171">
        <v>0.5</v>
      </c>
      <c r="E8" s="171">
        <v>0.48484848484848486</v>
      </c>
      <c r="F8" s="171">
        <v>0.44444444444444442</v>
      </c>
      <c r="G8" s="171">
        <v>0.48148148148148145</v>
      </c>
    </row>
    <row r="9" spans="1:7" s="30" customFormat="1" x14ac:dyDescent="0.2">
      <c r="A9" s="46"/>
      <c r="C9" s="32" t="s">
        <v>815</v>
      </c>
      <c r="D9" s="171">
        <v>0.16666666666666666</v>
      </c>
      <c r="E9" s="171">
        <v>0.33333333333333331</v>
      </c>
      <c r="F9" s="171">
        <v>0.33333333333333331</v>
      </c>
      <c r="G9" s="171">
        <v>0.29629629629629628</v>
      </c>
    </row>
    <row r="10" spans="1:7" s="30" customFormat="1" x14ac:dyDescent="0.2">
      <c r="A10" s="46"/>
      <c r="C10" s="32" t="s">
        <v>816</v>
      </c>
      <c r="D10" s="171">
        <v>8.3333333333333329E-2</v>
      </c>
      <c r="E10" s="171">
        <v>0.30303030303030304</v>
      </c>
      <c r="F10" s="171">
        <v>0.55555555555555558</v>
      </c>
      <c r="G10" s="171">
        <v>0.29629629629629628</v>
      </c>
    </row>
    <row r="11" spans="1:7" s="30" customFormat="1" x14ac:dyDescent="0.2">
      <c r="A11" s="46"/>
      <c r="C11" s="32" t="s">
        <v>817</v>
      </c>
      <c r="D11" s="171">
        <v>0.41666666666666669</v>
      </c>
      <c r="E11" s="171">
        <v>0.24242424242424243</v>
      </c>
      <c r="F11" s="171">
        <v>0</v>
      </c>
      <c r="G11" s="171">
        <v>0.24074074074074073</v>
      </c>
    </row>
    <row r="12" spans="1:7" s="30" customFormat="1" x14ac:dyDescent="0.2">
      <c r="A12" s="46"/>
      <c r="C12" s="32" t="s">
        <v>818</v>
      </c>
      <c r="D12" s="171">
        <v>0.16666666666666666</v>
      </c>
      <c r="E12" s="171">
        <v>0.24242424242424243</v>
      </c>
      <c r="F12" s="171">
        <v>0.1111111111111111</v>
      </c>
      <c r="G12" s="171">
        <v>0.20370370370370369</v>
      </c>
    </row>
    <row r="13" spans="1:7" s="30" customFormat="1" x14ac:dyDescent="0.2">
      <c r="A13" s="46"/>
      <c r="C13" s="32" t="s">
        <v>819</v>
      </c>
      <c r="D13" s="171">
        <v>0.25</v>
      </c>
      <c r="E13" s="171">
        <v>0.21212121212121213</v>
      </c>
      <c r="F13" s="171">
        <v>0</v>
      </c>
      <c r="G13" s="171">
        <v>0.18518518518518517</v>
      </c>
    </row>
    <row r="14" spans="1:7" s="30" customFormat="1" x14ac:dyDescent="0.2">
      <c r="A14" s="46"/>
      <c r="C14" s="32" t="s">
        <v>820</v>
      </c>
      <c r="D14" s="171">
        <v>0.16666666666666666</v>
      </c>
      <c r="E14" s="171">
        <v>9.0909090909090912E-2</v>
      </c>
      <c r="F14" s="171">
        <v>0.33333333333333331</v>
      </c>
      <c r="G14" s="171">
        <v>0.14814814814814814</v>
      </c>
    </row>
    <row r="15" spans="1:7" s="30" customFormat="1" x14ac:dyDescent="0.2">
      <c r="A15" s="46"/>
      <c r="C15" s="32" t="s">
        <v>822</v>
      </c>
      <c r="D15" s="171">
        <v>0</v>
      </c>
      <c r="E15" s="171">
        <v>6.0606060606060608E-2</v>
      </c>
      <c r="F15" s="171">
        <v>0.1111111111111111</v>
      </c>
      <c r="G15" s="171">
        <v>5.5555555555555552E-2</v>
      </c>
    </row>
    <row r="16" spans="1:7" s="30" customFormat="1" x14ac:dyDescent="0.2">
      <c r="A16" s="46"/>
      <c r="C16" s="32" t="s">
        <v>821</v>
      </c>
      <c r="D16" s="171">
        <v>8.3333333333333329E-2</v>
      </c>
      <c r="E16" s="171">
        <v>3.0303030303030304E-2</v>
      </c>
      <c r="F16" s="171">
        <v>0.66666666666666663</v>
      </c>
      <c r="G16" s="171">
        <v>0.14814814814814814</v>
      </c>
    </row>
    <row r="17" spans="1:33" s="30" customFormat="1" x14ac:dyDescent="0.2">
      <c r="A17" s="46"/>
      <c r="C17" s="32" t="s">
        <v>823</v>
      </c>
      <c r="D17" s="171">
        <v>0</v>
      </c>
      <c r="E17" s="171">
        <v>0</v>
      </c>
      <c r="F17" s="171">
        <v>0</v>
      </c>
      <c r="G17" s="171">
        <v>0</v>
      </c>
    </row>
    <row r="18" spans="1:33" s="30" customFormat="1" x14ac:dyDescent="0.2">
      <c r="A18" s="46"/>
      <c r="C18" s="40"/>
      <c r="D18" s="40"/>
      <c r="E18" s="40"/>
      <c r="F18" s="40"/>
      <c r="G18" s="41"/>
    </row>
    <row r="19" spans="1:33" s="30" customFormat="1" x14ac:dyDescent="0.2">
      <c r="A19" s="46"/>
      <c r="C19" s="32"/>
      <c r="D19" s="43"/>
      <c r="E19" s="43"/>
      <c r="F19" s="43"/>
      <c r="G19" s="177"/>
      <c r="H19" s="31"/>
      <c r="I19" s="31"/>
    </row>
    <row r="20" spans="1:33" s="30" customFormat="1" x14ac:dyDescent="0.2">
      <c r="A20" s="46"/>
      <c r="C20" s="30" t="s">
        <v>50</v>
      </c>
      <c r="D20" s="31">
        <v>54</v>
      </c>
      <c r="E20" s="43"/>
      <c r="F20" s="43"/>
      <c r="G20" s="177"/>
      <c r="H20" s="31"/>
      <c r="I20" s="31"/>
    </row>
    <row r="21" spans="1:33" s="30" customFormat="1" x14ac:dyDescent="0.2">
      <c r="A21" s="46"/>
      <c r="C21" s="32"/>
      <c r="D21" s="43"/>
      <c r="E21" s="43"/>
      <c r="F21" s="43"/>
      <c r="G21" s="177"/>
      <c r="H21" s="31"/>
      <c r="I21" s="31"/>
    </row>
    <row r="22" spans="1:33" s="103" customFormat="1" x14ac:dyDescent="0.2">
      <c r="A22" s="174"/>
      <c r="B22" s="173"/>
      <c r="C22" s="32"/>
      <c r="D22" s="43"/>
      <c r="E22" s="43"/>
      <c r="F22" s="43"/>
      <c r="G22" s="177"/>
      <c r="H22" s="31"/>
      <c r="I22" s="31"/>
      <c r="J22" s="30"/>
      <c r="K22" s="30"/>
      <c r="L22" s="30"/>
      <c r="M22" s="30"/>
      <c r="N22" s="30"/>
      <c r="O22" s="30"/>
      <c r="P22" s="30"/>
      <c r="Q22" s="30"/>
      <c r="R22" s="30"/>
      <c r="S22" s="30"/>
      <c r="T22" s="30"/>
      <c r="U22" s="30"/>
      <c r="V22" s="30"/>
      <c r="W22" s="30"/>
      <c r="X22" s="30"/>
      <c r="Y22" s="30"/>
      <c r="Z22" s="30"/>
      <c r="AA22" s="30"/>
      <c r="AB22" s="30"/>
      <c r="AC22" s="30"/>
      <c r="AD22" s="30"/>
      <c r="AE22" s="30"/>
      <c r="AF22" s="30"/>
      <c r="AG22" s="30"/>
    </row>
    <row r="23" spans="1:33" ht="14.25" x14ac:dyDescent="0.2">
      <c r="A23" s="176"/>
      <c r="B23" s="175"/>
      <c r="H23" s="31"/>
      <c r="I23" s="31"/>
      <c r="J23" s="30"/>
      <c r="K23" s="30"/>
      <c r="L23" s="30"/>
      <c r="M23" s="30"/>
      <c r="N23" s="30"/>
      <c r="O23" s="30"/>
      <c r="P23" s="30"/>
      <c r="Q23" s="30"/>
      <c r="R23" s="30"/>
      <c r="S23" s="30"/>
      <c r="T23" s="30"/>
      <c r="U23" s="30"/>
      <c r="V23" s="30"/>
      <c r="W23" s="30"/>
      <c r="X23" s="30"/>
      <c r="Y23" s="30"/>
      <c r="Z23" s="30"/>
      <c r="AA23" s="30"/>
      <c r="AB23" s="30"/>
      <c r="AC23" s="30"/>
      <c r="AD23" s="30"/>
      <c r="AE23" s="30"/>
      <c r="AF23" s="30"/>
      <c r="AG23" s="30"/>
    </row>
    <row r="24" spans="1:33" ht="14.25" x14ac:dyDescent="0.2">
      <c r="A24" s="176"/>
      <c r="B24" s="175"/>
      <c r="H24" s="43"/>
      <c r="I24" s="43"/>
      <c r="L24" s="30"/>
      <c r="M24" s="30"/>
      <c r="N24" s="30"/>
      <c r="O24" s="30"/>
      <c r="P24" s="30"/>
      <c r="Q24" s="30"/>
      <c r="R24" s="30"/>
      <c r="S24" s="30"/>
      <c r="T24" s="30"/>
      <c r="U24" s="30"/>
      <c r="V24" s="30"/>
      <c r="W24" s="30"/>
      <c r="X24" s="30"/>
      <c r="Y24" s="30"/>
      <c r="Z24" s="30"/>
      <c r="AA24" s="30"/>
      <c r="AB24" s="30"/>
      <c r="AC24" s="30"/>
      <c r="AD24" s="30"/>
      <c r="AE24" s="30"/>
      <c r="AF24" s="30"/>
      <c r="AG24" s="30"/>
    </row>
    <row r="25" spans="1:33" ht="14.25" x14ac:dyDescent="0.2">
      <c r="A25" s="176"/>
      <c r="B25" s="175"/>
      <c r="H25" s="43"/>
      <c r="I25" s="43"/>
    </row>
    <row r="26" spans="1:33" ht="14.25" x14ac:dyDescent="0.2">
      <c r="A26" s="176"/>
      <c r="B26" s="175"/>
      <c r="H26" s="43"/>
      <c r="I26" s="43"/>
    </row>
    <row r="27" spans="1:33" ht="14.25" x14ac:dyDescent="0.2">
      <c r="A27" s="176"/>
      <c r="B27" s="175"/>
      <c r="H27" s="43"/>
      <c r="I27" s="43"/>
    </row>
    <row r="28" spans="1:33" s="42" customFormat="1" ht="14.25" x14ac:dyDescent="0.2">
      <c r="A28" s="176"/>
      <c r="B28" s="175"/>
      <c r="C28" s="32"/>
      <c r="D28" s="43"/>
      <c r="E28" s="43"/>
      <c r="F28" s="43"/>
      <c r="G28" s="177"/>
      <c r="H28" s="43"/>
      <c r="I28" s="43"/>
      <c r="J28" s="32"/>
      <c r="K28" s="32"/>
      <c r="L28" s="32"/>
      <c r="M28" s="32"/>
      <c r="N28" s="32"/>
      <c r="O28" s="32"/>
      <c r="P28" s="32"/>
      <c r="Q28" s="32"/>
      <c r="R28" s="32"/>
      <c r="S28" s="32"/>
      <c r="T28" s="32"/>
      <c r="U28" s="32"/>
      <c r="V28" s="32"/>
      <c r="W28" s="32"/>
      <c r="X28" s="32"/>
      <c r="Y28" s="32"/>
      <c r="Z28" s="32"/>
      <c r="AA28" s="32"/>
      <c r="AB28" s="32"/>
      <c r="AC28" s="32"/>
      <c r="AD28" s="32"/>
      <c r="AE28" s="32"/>
      <c r="AF28" s="32"/>
      <c r="AG28" s="32"/>
    </row>
    <row r="29" spans="1:33" s="42" customFormat="1" ht="14.25" x14ac:dyDescent="0.2">
      <c r="A29" s="176"/>
      <c r="B29" s="175"/>
      <c r="C29" s="32"/>
      <c r="D29" s="43"/>
      <c r="E29" s="43"/>
      <c r="F29" s="43"/>
      <c r="G29" s="177"/>
      <c r="H29" s="43"/>
      <c r="I29" s="43"/>
      <c r="J29" s="32"/>
      <c r="K29" s="32"/>
      <c r="L29" s="32"/>
      <c r="M29" s="32"/>
      <c r="N29" s="32"/>
      <c r="O29" s="32"/>
      <c r="P29" s="32"/>
      <c r="Q29" s="32"/>
      <c r="R29" s="32"/>
      <c r="S29" s="32"/>
      <c r="T29" s="32"/>
      <c r="U29" s="32"/>
      <c r="V29" s="32"/>
      <c r="W29" s="32"/>
      <c r="X29" s="32"/>
      <c r="Y29" s="32"/>
      <c r="Z29" s="32"/>
      <c r="AA29" s="32"/>
      <c r="AB29" s="32"/>
      <c r="AC29" s="32"/>
      <c r="AD29" s="32"/>
      <c r="AE29" s="32"/>
      <c r="AF29" s="32"/>
      <c r="AG29" s="32"/>
    </row>
    <row r="30" spans="1:33" s="42" customFormat="1" ht="14.25" x14ac:dyDescent="0.2">
      <c r="A30" s="176"/>
      <c r="B30" s="175"/>
      <c r="C30" s="32"/>
      <c r="D30" s="43"/>
      <c r="E30" s="43"/>
      <c r="F30" s="43"/>
      <c r="G30" s="177"/>
      <c r="H30" s="43"/>
      <c r="I30" s="43"/>
      <c r="J30" s="32"/>
      <c r="K30" s="32"/>
      <c r="L30" s="32"/>
      <c r="M30" s="32"/>
      <c r="N30" s="32"/>
      <c r="O30" s="32"/>
      <c r="P30" s="32"/>
      <c r="Q30" s="32"/>
      <c r="R30" s="32"/>
      <c r="S30" s="32"/>
      <c r="T30" s="32"/>
      <c r="U30" s="32"/>
      <c r="V30" s="32"/>
      <c r="W30" s="32"/>
      <c r="X30" s="32"/>
      <c r="Y30" s="32"/>
      <c r="Z30" s="32"/>
      <c r="AA30" s="32"/>
      <c r="AB30" s="32"/>
      <c r="AC30" s="32"/>
      <c r="AD30" s="32"/>
      <c r="AE30" s="32"/>
      <c r="AF30" s="32"/>
      <c r="AG30" s="32"/>
    </row>
    <row r="31" spans="1:33" s="42" customFormat="1" ht="13.5" customHeight="1" x14ac:dyDescent="0.2">
      <c r="A31" s="176"/>
      <c r="B31" s="175"/>
      <c r="C31" s="32"/>
      <c r="D31" s="43"/>
      <c r="E31" s="43"/>
      <c r="F31" s="43"/>
      <c r="G31" s="177"/>
      <c r="H31" s="43"/>
      <c r="I31" s="43"/>
      <c r="J31" s="32"/>
      <c r="K31" s="32"/>
      <c r="L31" s="32"/>
      <c r="M31" s="32"/>
      <c r="N31" s="32"/>
      <c r="O31" s="32"/>
      <c r="P31" s="32"/>
      <c r="Q31" s="32"/>
      <c r="R31" s="32"/>
      <c r="S31" s="32"/>
      <c r="T31" s="32"/>
      <c r="U31" s="32"/>
      <c r="V31" s="32"/>
      <c r="W31" s="32"/>
      <c r="X31" s="32"/>
      <c r="Y31" s="32"/>
      <c r="Z31" s="32"/>
      <c r="AA31" s="32"/>
      <c r="AB31" s="32"/>
      <c r="AC31" s="32"/>
      <c r="AD31" s="32"/>
      <c r="AE31" s="32"/>
      <c r="AF31" s="32"/>
      <c r="AG31" s="32"/>
    </row>
    <row r="32" spans="1:33" s="42" customFormat="1" ht="14.25" x14ac:dyDescent="0.2">
      <c r="A32" s="176"/>
      <c r="B32" s="175"/>
      <c r="C32" s="32"/>
      <c r="D32" s="43"/>
      <c r="E32" s="43"/>
      <c r="F32" s="43"/>
      <c r="G32" s="177"/>
      <c r="H32" s="43"/>
      <c r="I32" s="43"/>
      <c r="J32" s="32"/>
      <c r="K32" s="32"/>
      <c r="L32" s="32"/>
      <c r="M32" s="32"/>
      <c r="N32" s="32"/>
      <c r="O32" s="32"/>
      <c r="P32" s="32"/>
      <c r="Q32" s="32"/>
      <c r="R32" s="32"/>
      <c r="S32" s="32"/>
      <c r="T32" s="32"/>
      <c r="U32" s="32"/>
      <c r="V32" s="32"/>
      <c r="W32" s="32"/>
      <c r="X32" s="32"/>
      <c r="Y32" s="32"/>
      <c r="Z32" s="32"/>
      <c r="AA32" s="32"/>
      <c r="AB32" s="32"/>
      <c r="AC32" s="32"/>
      <c r="AD32" s="32"/>
      <c r="AE32" s="32"/>
      <c r="AF32" s="32"/>
      <c r="AG32" s="32"/>
    </row>
    <row r="33" spans="1:33" s="42" customFormat="1" ht="14.25" x14ac:dyDescent="0.2">
      <c r="A33" s="176"/>
      <c r="B33" s="175"/>
      <c r="C33" s="32"/>
      <c r="D33" s="43"/>
      <c r="E33" s="43"/>
      <c r="F33" s="43"/>
      <c r="G33" s="177"/>
      <c r="H33" s="43"/>
      <c r="I33" s="43"/>
      <c r="J33" s="32"/>
      <c r="K33" s="32"/>
      <c r="L33" s="32"/>
      <c r="M33" s="32"/>
      <c r="N33" s="32"/>
      <c r="O33" s="32"/>
      <c r="P33" s="32"/>
      <c r="Q33" s="32"/>
      <c r="R33" s="32"/>
      <c r="S33" s="32"/>
      <c r="T33" s="32"/>
      <c r="U33" s="32"/>
      <c r="V33" s="32"/>
      <c r="W33" s="32"/>
      <c r="X33" s="32"/>
      <c r="Y33" s="32"/>
      <c r="Z33" s="32"/>
      <c r="AA33" s="32"/>
      <c r="AB33" s="32"/>
      <c r="AC33" s="32"/>
      <c r="AD33" s="32"/>
      <c r="AE33" s="32"/>
      <c r="AF33" s="32"/>
      <c r="AG33" s="32"/>
    </row>
    <row r="34" spans="1:33" s="42" customFormat="1" ht="14.25" x14ac:dyDescent="0.2">
      <c r="A34" s="176"/>
      <c r="C34" s="32"/>
      <c r="D34" s="43"/>
      <c r="E34" s="43"/>
      <c r="F34" s="43"/>
      <c r="G34" s="177"/>
      <c r="H34" s="43"/>
      <c r="I34" s="43"/>
      <c r="J34" s="32"/>
      <c r="K34" s="32"/>
      <c r="L34" s="32"/>
      <c r="M34" s="32"/>
      <c r="N34" s="32"/>
      <c r="O34" s="32"/>
      <c r="P34" s="32"/>
      <c r="Q34" s="32"/>
      <c r="R34" s="32"/>
      <c r="S34" s="32"/>
      <c r="T34" s="32"/>
      <c r="U34" s="32"/>
      <c r="V34" s="32"/>
      <c r="W34" s="32"/>
      <c r="X34" s="32"/>
      <c r="Y34" s="32"/>
      <c r="Z34" s="32"/>
      <c r="AA34" s="32"/>
      <c r="AB34" s="32"/>
      <c r="AC34" s="32"/>
      <c r="AD34" s="32"/>
      <c r="AE34" s="32"/>
      <c r="AF34" s="32"/>
      <c r="AG34" s="32"/>
    </row>
    <row r="35" spans="1:33" s="42" customFormat="1" ht="14.25" x14ac:dyDescent="0.2">
      <c r="A35" s="176"/>
      <c r="C35" s="32"/>
      <c r="D35" s="43"/>
      <c r="E35" s="43"/>
      <c r="F35" s="43"/>
      <c r="G35" s="177"/>
      <c r="H35" s="43"/>
      <c r="I35" s="43"/>
      <c r="J35" s="32"/>
      <c r="K35" s="32"/>
      <c r="L35" s="32"/>
      <c r="M35" s="32"/>
      <c r="N35" s="32"/>
      <c r="O35" s="32"/>
      <c r="P35" s="32"/>
      <c r="Q35" s="32"/>
      <c r="R35" s="32"/>
      <c r="S35" s="32"/>
      <c r="T35" s="32"/>
      <c r="U35" s="32"/>
      <c r="V35" s="32"/>
      <c r="W35" s="32"/>
      <c r="X35" s="32"/>
      <c r="Y35" s="32"/>
      <c r="Z35" s="32"/>
      <c r="AA35" s="32"/>
      <c r="AB35" s="32"/>
      <c r="AC35" s="32"/>
      <c r="AD35" s="32"/>
      <c r="AE35" s="32"/>
      <c r="AF35" s="32"/>
      <c r="AG35" s="32"/>
    </row>
    <row r="36" spans="1:33" s="42" customFormat="1" ht="14.25" x14ac:dyDescent="0.2">
      <c r="A36" s="176"/>
      <c r="C36" s="32"/>
      <c r="D36" s="43"/>
      <c r="E36" s="43"/>
      <c r="F36" s="43"/>
      <c r="G36" s="177"/>
      <c r="H36" s="43"/>
      <c r="I36" s="43"/>
      <c r="J36" s="32"/>
      <c r="K36" s="32"/>
      <c r="L36" s="32"/>
      <c r="M36" s="32"/>
      <c r="N36" s="32"/>
      <c r="O36" s="32"/>
      <c r="P36" s="32"/>
      <c r="Q36" s="32"/>
      <c r="R36" s="32"/>
      <c r="S36" s="32"/>
      <c r="T36" s="32"/>
      <c r="U36" s="32"/>
      <c r="V36" s="32"/>
      <c r="W36" s="32"/>
      <c r="X36" s="32"/>
      <c r="Y36" s="32"/>
      <c r="Z36" s="32"/>
      <c r="AA36" s="32"/>
      <c r="AB36" s="32"/>
      <c r="AC36" s="32"/>
      <c r="AD36" s="32"/>
      <c r="AE36" s="32"/>
      <c r="AF36" s="32"/>
      <c r="AG36" s="32"/>
    </row>
    <row r="37" spans="1:33" s="42" customFormat="1" ht="14.25" x14ac:dyDescent="0.2">
      <c r="A37" s="176"/>
      <c r="C37" s="32"/>
      <c r="D37" s="43"/>
      <c r="E37" s="43"/>
      <c r="F37" s="43"/>
      <c r="G37" s="177"/>
      <c r="H37" s="43"/>
      <c r="I37" s="43"/>
      <c r="J37" s="32"/>
      <c r="K37" s="32"/>
      <c r="L37" s="32"/>
      <c r="M37" s="32"/>
      <c r="N37" s="32"/>
      <c r="O37" s="32"/>
      <c r="P37" s="32"/>
      <c r="Q37" s="32"/>
      <c r="R37" s="32"/>
      <c r="S37" s="32"/>
      <c r="T37" s="32"/>
      <c r="U37" s="32"/>
      <c r="V37" s="32"/>
      <c r="W37" s="32"/>
      <c r="X37" s="32"/>
      <c r="Y37" s="32"/>
      <c r="Z37" s="32"/>
      <c r="AA37" s="32"/>
      <c r="AB37" s="32"/>
      <c r="AC37" s="32"/>
      <c r="AD37" s="32"/>
      <c r="AE37" s="32"/>
      <c r="AF37" s="32"/>
      <c r="AG37" s="32"/>
    </row>
    <row r="38" spans="1:33" s="42" customFormat="1" ht="14.25" x14ac:dyDescent="0.2">
      <c r="A38" s="176"/>
      <c r="C38" s="32"/>
      <c r="D38" s="43"/>
      <c r="E38" s="43"/>
      <c r="F38" s="43"/>
      <c r="G38" s="177"/>
      <c r="H38" s="43"/>
      <c r="I38" s="43"/>
      <c r="J38" s="32"/>
      <c r="K38" s="32"/>
      <c r="L38" s="32"/>
      <c r="M38" s="32"/>
      <c r="N38" s="32"/>
      <c r="O38" s="32"/>
      <c r="P38" s="32"/>
      <c r="Q38" s="32"/>
      <c r="R38" s="32"/>
      <c r="S38" s="32"/>
      <c r="T38" s="32"/>
      <c r="U38" s="32"/>
      <c r="V38" s="32"/>
      <c r="W38" s="32"/>
      <c r="X38" s="32"/>
      <c r="Y38" s="32"/>
      <c r="Z38" s="32"/>
      <c r="AA38" s="32"/>
      <c r="AB38" s="32"/>
      <c r="AC38" s="32"/>
      <c r="AD38" s="32"/>
      <c r="AE38" s="32"/>
      <c r="AF38" s="32"/>
      <c r="AG38" s="32"/>
    </row>
    <row r="39" spans="1:33" s="42" customFormat="1" ht="14.25" x14ac:dyDescent="0.2">
      <c r="A39" s="176"/>
      <c r="C39" s="32"/>
      <c r="D39" s="43"/>
      <c r="E39" s="43"/>
      <c r="F39" s="43"/>
      <c r="G39" s="177"/>
      <c r="H39" s="31"/>
      <c r="I39" s="31"/>
      <c r="J39" s="30"/>
      <c r="K39" s="30"/>
      <c r="L39" s="32"/>
      <c r="M39" s="32"/>
      <c r="N39" s="32"/>
      <c r="O39" s="32"/>
      <c r="P39" s="32"/>
      <c r="Q39" s="32"/>
      <c r="R39" s="32"/>
      <c r="S39" s="32"/>
      <c r="T39" s="32"/>
      <c r="U39" s="32"/>
      <c r="V39" s="32"/>
      <c r="W39" s="32"/>
      <c r="X39" s="32"/>
      <c r="Y39" s="32"/>
      <c r="Z39" s="32"/>
      <c r="AA39" s="32"/>
      <c r="AB39" s="32"/>
      <c r="AC39" s="32"/>
      <c r="AD39" s="32"/>
      <c r="AE39" s="32"/>
      <c r="AF39" s="32"/>
      <c r="AG39" s="32"/>
    </row>
    <row r="40" spans="1:33" s="103" customFormat="1" x14ac:dyDescent="0.2">
      <c r="A40" s="174"/>
      <c r="B40" s="173"/>
      <c r="C40" s="32"/>
      <c r="D40" s="43"/>
      <c r="E40" s="43"/>
      <c r="F40" s="43"/>
      <c r="G40" s="177"/>
      <c r="H40" s="31"/>
      <c r="I40" s="31"/>
      <c r="J40" s="30"/>
      <c r="K40" s="30"/>
      <c r="L40" s="30"/>
      <c r="M40" s="30"/>
      <c r="N40" s="30"/>
      <c r="O40" s="30"/>
      <c r="P40" s="30"/>
      <c r="Q40" s="30"/>
      <c r="R40" s="30"/>
      <c r="S40" s="30"/>
      <c r="T40" s="30"/>
      <c r="U40" s="30"/>
      <c r="V40" s="30"/>
      <c r="W40" s="30"/>
      <c r="X40" s="30"/>
      <c r="Y40" s="30"/>
      <c r="Z40" s="30"/>
      <c r="AA40" s="30"/>
      <c r="AB40" s="30"/>
      <c r="AC40" s="30"/>
      <c r="AD40" s="30"/>
      <c r="AE40" s="30"/>
      <c r="AF40" s="30"/>
      <c r="AG40" s="30"/>
    </row>
    <row r="41" spans="1:33" ht="14.25" x14ac:dyDescent="0.2">
      <c r="A41" s="176"/>
      <c r="B41" s="175"/>
      <c r="H41" s="31"/>
      <c r="I41" s="31"/>
      <c r="J41" s="30"/>
      <c r="K41" s="30"/>
      <c r="L41" s="30"/>
      <c r="M41" s="30"/>
      <c r="N41" s="30"/>
      <c r="O41" s="30"/>
      <c r="P41" s="30"/>
      <c r="Q41" s="30"/>
      <c r="R41" s="30"/>
      <c r="S41" s="30"/>
      <c r="T41" s="30"/>
      <c r="U41" s="30"/>
      <c r="V41" s="30"/>
      <c r="W41" s="30"/>
      <c r="X41" s="30"/>
      <c r="Y41" s="30"/>
      <c r="Z41" s="30"/>
      <c r="AA41" s="30"/>
      <c r="AB41" s="30"/>
      <c r="AC41" s="30"/>
      <c r="AD41" s="30"/>
      <c r="AE41" s="30"/>
      <c r="AF41" s="30"/>
      <c r="AG41" s="30"/>
    </row>
    <row r="42" spans="1:33" ht="14.25" x14ac:dyDescent="0.2">
      <c r="A42" s="176"/>
      <c r="B42" s="175"/>
      <c r="H42" s="43"/>
      <c r="I42" s="43"/>
      <c r="L42" s="30"/>
      <c r="M42" s="30"/>
      <c r="N42" s="30"/>
      <c r="O42" s="30"/>
      <c r="P42" s="30"/>
      <c r="Q42" s="30"/>
      <c r="R42" s="30"/>
      <c r="S42" s="30"/>
      <c r="T42" s="30"/>
      <c r="U42" s="30"/>
      <c r="V42" s="30"/>
      <c r="W42" s="30"/>
      <c r="X42" s="30"/>
      <c r="Y42" s="30"/>
      <c r="Z42" s="30"/>
      <c r="AA42" s="30"/>
      <c r="AB42" s="30"/>
      <c r="AC42" s="30"/>
      <c r="AD42" s="30"/>
      <c r="AE42" s="30"/>
      <c r="AF42" s="30"/>
      <c r="AG42" s="30"/>
    </row>
    <row r="43" spans="1:33" ht="14.25" x14ac:dyDescent="0.2">
      <c r="A43" s="176"/>
      <c r="B43" s="175"/>
      <c r="H43" s="43"/>
      <c r="I43" s="43"/>
    </row>
    <row r="44" spans="1:33" ht="14.25" x14ac:dyDescent="0.2">
      <c r="A44" s="176"/>
      <c r="B44" s="175"/>
      <c r="H44" s="43"/>
      <c r="I44" s="43"/>
    </row>
    <row r="45" spans="1:33" ht="14.25" x14ac:dyDescent="0.2">
      <c r="A45" s="176"/>
      <c r="B45" s="175"/>
      <c r="H45" s="43"/>
      <c r="I45" s="43"/>
    </row>
    <row r="46" spans="1:33" s="42" customFormat="1" ht="14.25" x14ac:dyDescent="0.2">
      <c r="A46" s="176"/>
      <c r="B46" s="175"/>
      <c r="C46" s="32"/>
      <c r="D46" s="43"/>
      <c r="E46" s="43"/>
      <c r="F46" s="43"/>
      <c r="G46" s="177"/>
      <c r="H46" s="43"/>
      <c r="I46" s="43"/>
      <c r="J46" s="32"/>
      <c r="K46" s="32"/>
      <c r="L46" s="32"/>
      <c r="M46" s="32"/>
      <c r="N46" s="32"/>
      <c r="O46" s="32"/>
      <c r="P46" s="32"/>
      <c r="Q46" s="32"/>
      <c r="R46" s="32"/>
      <c r="S46" s="32"/>
      <c r="T46" s="32"/>
      <c r="U46" s="32"/>
      <c r="V46" s="32"/>
      <c r="W46" s="32"/>
      <c r="X46" s="32"/>
      <c r="Y46" s="32"/>
      <c r="Z46" s="32"/>
      <c r="AA46" s="32"/>
      <c r="AB46" s="32"/>
      <c r="AC46" s="32"/>
      <c r="AD46" s="32"/>
      <c r="AE46" s="32"/>
      <c r="AF46" s="32"/>
      <c r="AG46" s="32"/>
    </row>
    <row r="47" spans="1:33" s="42" customFormat="1" ht="14.25" x14ac:dyDescent="0.2">
      <c r="A47" s="176"/>
      <c r="B47" s="175"/>
      <c r="C47" s="32"/>
      <c r="D47" s="43"/>
      <c r="E47" s="43"/>
      <c r="F47" s="43"/>
      <c r="G47" s="177"/>
      <c r="H47" s="43"/>
      <c r="I47" s="43"/>
      <c r="J47" s="32"/>
      <c r="K47" s="32"/>
      <c r="L47" s="32"/>
      <c r="M47" s="32"/>
      <c r="N47" s="32"/>
      <c r="O47" s="32"/>
      <c r="P47" s="32"/>
      <c r="Q47" s="32"/>
      <c r="R47" s="32"/>
      <c r="S47" s="32"/>
      <c r="T47" s="32"/>
      <c r="U47" s="32"/>
      <c r="V47" s="32"/>
      <c r="W47" s="32"/>
      <c r="X47" s="32"/>
      <c r="Y47" s="32"/>
      <c r="Z47" s="32"/>
      <c r="AA47" s="32"/>
      <c r="AB47" s="32"/>
      <c r="AC47" s="32"/>
      <c r="AD47" s="32"/>
      <c r="AE47" s="32"/>
      <c r="AF47" s="32"/>
      <c r="AG47" s="32"/>
    </row>
    <row r="48" spans="1:33" s="42" customFormat="1" ht="14.25" x14ac:dyDescent="0.2">
      <c r="A48" s="176"/>
      <c r="B48" s="175"/>
      <c r="C48" s="32"/>
      <c r="D48" s="43"/>
      <c r="E48" s="43"/>
      <c r="F48" s="43"/>
      <c r="G48" s="177"/>
      <c r="H48" s="43"/>
      <c r="I48" s="43"/>
      <c r="J48" s="32"/>
      <c r="K48" s="32"/>
      <c r="L48" s="32"/>
      <c r="M48" s="32"/>
      <c r="N48" s="32"/>
      <c r="O48" s="32"/>
      <c r="P48" s="32"/>
      <c r="Q48" s="32"/>
      <c r="R48" s="32"/>
      <c r="S48" s="32"/>
      <c r="T48" s="32"/>
      <c r="U48" s="32"/>
      <c r="V48" s="32"/>
      <c r="W48" s="32"/>
      <c r="X48" s="32"/>
      <c r="Y48" s="32"/>
      <c r="Z48" s="32"/>
      <c r="AA48" s="32"/>
      <c r="AB48" s="32"/>
      <c r="AC48" s="32"/>
      <c r="AD48" s="32"/>
      <c r="AE48" s="32"/>
      <c r="AF48" s="32"/>
      <c r="AG48" s="32"/>
    </row>
    <row r="49" spans="1:33" s="42" customFormat="1" ht="13.5" customHeight="1" x14ac:dyDescent="0.2">
      <c r="A49" s="176"/>
      <c r="B49" s="175"/>
      <c r="C49" s="32"/>
      <c r="D49" s="43"/>
      <c r="E49" s="43"/>
      <c r="F49" s="43"/>
      <c r="G49" s="177"/>
      <c r="H49" s="43"/>
      <c r="I49" s="43"/>
      <c r="J49" s="32"/>
      <c r="K49" s="32"/>
      <c r="L49" s="32"/>
      <c r="M49" s="32"/>
      <c r="N49" s="32"/>
      <c r="O49" s="32"/>
      <c r="P49" s="32"/>
      <c r="Q49" s="32"/>
      <c r="R49" s="32"/>
      <c r="S49" s="32"/>
      <c r="T49" s="32"/>
      <c r="U49" s="32"/>
      <c r="V49" s="32"/>
      <c r="W49" s="32"/>
      <c r="X49" s="32"/>
      <c r="Y49" s="32"/>
      <c r="Z49" s="32"/>
      <c r="AA49" s="32"/>
      <c r="AB49" s="32"/>
      <c r="AC49" s="32"/>
      <c r="AD49" s="32"/>
      <c r="AE49" s="32"/>
      <c r="AF49" s="32"/>
      <c r="AG49" s="32"/>
    </row>
    <row r="50" spans="1:33" s="42" customFormat="1" ht="14.25" x14ac:dyDescent="0.2">
      <c r="A50" s="176"/>
      <c r="B50" s="175"/>
      <c r="C50" s="25" t="s">
        <v>842</v>
      </c>
      <c r="D50" s="43"/>
      <c r="E50" s="43"/>
      <c r="F50" s="43"/>
      <c r="G50" s="177"/>
      <c r="H50" s="43"/>
      <c r="I50" s="43"/>
      <c r="J50" s="32"/>
      <c r="K50" s="32"/>
      <c r="L50" s="32"/>
      <c r="M50" s="32"/>
      <c r="N50" s="32"/>
      <c r="O50" s="32"/>
      <c r="P50" s="32"/>
      <c r="Q50" s="32"/>
      <c r="R50" s="32"/>
      <c r="S50" s="32"/>
      <c r="T50" s="32"/>
      <c r="U50" s="32"/>
      <c r="V50" s="32"/>
      <c r="W50" s="32"/>
      <c r="X50" s="32"/>
      <c r="Y50" s="32"/>
      <c r="Z50" s="32"/>
      <c r="AA50" s="32"/>
      <c r="AB50" s="32"/>
      <c r="AC50" s="32"/>
      <c r="AD50" s="32"/>
      <c r="AE50" s="32"/>
      <c r="AF50" s="32"/>
      <c r="AG50" s="32"/>
    </row>
    <row r="51" spans="1:33" s="42" customFormat="1" ht="14.25" x14ac:dyDescent="0.2">
      <c r="A51" s="176"/>
      <c r="B51" s="175"/>
      <c r="C51" s="32"/>
      <c r="D51" s="43"/>
      <c r="E51" s="43"/>
      <c r="F51" s="43"/>
      <c r="G51" s="177"/>
      <c r="H51" s="43"/>
      <c r="I51" s="43"/>
      <c r="J51" s="32"/>
      <c r="K51" s="32"/>
      <c r="L51" s="32"/>
      <c r="M51" s="32"/>
      <c r="N51" s="32"/>
      <c r="O51" s="32"/>
      <c r="P51" s="32"/>
      <c r="Q51" s="32"/>
      <c r="R51" s="32"/>
      <c r="S51" s="32"/>
      <c r="T51" s="32"/>
      <c r="U51" s="32"/>
      <c r="V51" s="32"/>
      <c r="W51" s="32"/>
      <c r="X51" s="32"/>
      <c r="Y51" s="32"/>
      <c r="Z51" s="32"/>
      <c r="AA51" s="32"/>
      <c r="AB51" s="32"/>
      <c r="AC51" s="32"/>
      <c r="AD51" s="32"/>
      <c r="AE51" s="32"/>
      <c r="AF51" s="32"/>
      <c r="AG51" s="32"/>
    </row>
    <row r="52" spans="1:33" s="42" customFormat="1" ht="14.25" x14ac:dyDescent="0.2">
      <c r="A52" s="176"/>
      <c r="C52" s="32"/>
      <c r="D52" s="43"/>
      <c r="E52" s="43"/>
      <c r="F52" s="43"/>
      <c r="G52" s="177"/>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row>
    <row r="53" spans="1:33" ht="14.25" x14ac:dyDescent="0.2">
      <c r="A53" s="176"/>
    </row>
    <row r="54" spans="1:33" ht="14.25" x14ac:dyDescent="0.2">
      <c r="A54" s="176"/>
    </row>
    <row r="55" spans="1:33" ht="14.25" x14ac:dyDescent="0.2">
      <c r="A55" s="176"/>
    </row>
    <row r="56" spans="1:33" ht="14.25" x14ac:dyDescent="0.2">
      <c r="A56" s="176"/>
    </row>
    <row r="57" spans="1:33" ht="14.25" x14ac:dyDescent="0.2">
      <c r="A57" s="176"/>
    </row>
  </sheetData>
  <mergeCells count="1">
    <mergeCell ref="D5:G5"/>
  </mergeCells>
  <hyperlinks>
    <hyperlink ref="C1" location="TableofContents!A1" display="TableofContents!A1" xr:uid="{9278DA9D-9A39-473A-BA9D-9ACBE72BDD0B}"/>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4DF6A-5453-4162-9ED6-9B643DBA0571}">
  <sheetPr>
    <tabColor theme="3"/>
  </sheetPr>
  <dimension ref="B1:H27"/>
  <sheetViews>
    <sheetView showGridLines="0" zoomScale="70" zoomScaleNormal="70" workbookViewId="0">
      <selection activeCell="V41" sqref="V41"/>
    </sheetView>
  </sheetViews>
  <sheetFormatPr defaultColWidth="8.5703125" defaultRowHeight="12.75" x14ac:dyDescent="0.2"/>
  <cols>
    <col min="1" max="1" width="3.5703125" customWidth="1"/>
    <col min="2" max="2" width="14.42578125" customWidth="1"/>
    <col min="3" max="3" width="16.5703125" customWidth="1"/>
    <col min="4" max="4" width="11.42578125" customWidth="1"/>
    <col min="5" max="5" width="18.42578125" customWidth="1"/>
  </cols>
  <sheetData>
    <row r="1" spans="2:8" s="2" customFormat="1" ht="35.1" customHeight="1" x14ac:dyDescent="0.2">
      <c r="B1" s="2" t="s">
        <v>826</v>
      </c>
    </row>
    <row r="5" spans="2:8" x14ac:dyDescent="0.2">
      <c r="B5" s="3" t="s">
        <v>827</v>
      </c>
    </row>
    <row r="6" spans="2:8" ht="13.15" customHeight="1" x14ac:dyDescent="0.2">
      <c r="B6" s="238" t="s">
        <v>846</v>
      </c>
      <c r="C6" s="238"/>
      <c r="D6" s="238"/>
      <c r="E6" s="238"/>
      <c r="F6" s="238"/>
      <c r="G6" s="238"/>
      <c r="H6" s="238"/>
    </row>
    <row r="7" spans="2:8" x14ac:dyDescent="0.2">
      <c r="B7" s="238"/>
      <c r="C7" s="238"/>
      <c r="D7" s="238"/>
      <c r="E7" s="238"/>
      <c r="F7" s="238"/>
      <c r="G7" s="238"/>
      <c r="H7" s="238"/>
    </row>
    <row r="8" spans="2:8" x14ac:dyDescent="0.2">
      <c r="B8" s="238"/>
      <c r="C8" s="238"/>
      <c r="D8" s="238"/>
      <c r="E8" s="238"/>
      <c r="F8" s="238"/>
      <c r="G8" s="238"/>
      <c r="H8" s="238"/>
    </row>
    <row r="10" spans="2:8" x14ac:dyDescent="0.2">
      <c r="B10" s="3" t="s">
        <v>828</v>
      </c>
    </row>
    <row r="11" spans="2:8" x14ac:dyDescent="0.2">
      <c r="B11" s="8" t="s">
        <v>848</v>
      </c>
    </row>
    <row r="12" spans="2:8" x14ac:dyDescent="0.2">
      <c r="B12" s="8" t="s">
        <v>849</v>
      </c>
    </row>
    <row r="13" spans="2:8" x14ac:dyDescent="0.2">
      <c r="B13" s="8" t="s">
        <v>850</v>
      </c>
    </row>
    <row r="14" spans="2:8" x14ac:dyDescent="0.2">
      <c r="B14" s="8" t="s">
        <v>851</v>
      </c>
    </row>
    <row r="15" spans="2:8" x14ac:dyDescent="0.2">
      <c r="B15" s="8" t="s">
        <v>852</v>
      </c>
    </row>
    <row r="16" spans="2:8" x14ac:dyDescent="0.2">
      <c r="B16" s="8" t="s">
        <v>853</v>
      </c>
    </row>
    <row r="17" spans="2:2" x14ac:dyDescent="0.2">
      <c r="B17" s="8" t="s">
        <v>854</v>
      </c>
    </row>
    <row r="18" spans="2:2" x14ac:dyDescent="0.2">
      <c r="B18" s="8" t="s">
        <v>855</v>
      </c>
    </row>
    <row r="19" spans="2:2" x14ac:dyDescent="0.2">
      <c r="B19" s="8" t="s">
        <v>847</v>
      </c>
    </row>
    <row r="20" spans="2:2" x14ac:dyDescent="0.2">
      <c r="B20" s="8"/>
    </row>
    <row r="21" spans="2:2" x14ac:dyDescent="0.2">
      <c r="B21" s="8" t="s">
        <v>856</v>
      </c>
    </row>
    <row r="22" spans="2:2" x14ac:dyDescent="0.2">
      <c r="B22" s="8" t="s">
        <v>857</v>
      </c>
    </row>
    <row r="23" spans="2:2" x14ac:dyDescent="0.2">
      <c r="B23" s="8" t="s">
        <v>829</v>
      </c>
    </row>
    <row r="24" spans="2:2" x14ac:dyDescent="0.2">
      <c r="B24" s="8" t="s">
        <v>830</v>
      </c>
    </row>
    <row r="25" spans="2:2" x14ac:dyDescent="0.2">
      <c r="B25" s="8" t="s">
        <v>858</v>
      </c>
    </row>
    <row r="26" spans="2:2" x14ac:dyDescent="0.2">
      <c r="B26" s="8" t="s">
        <v>859</v>
      </c>
    </row>
    <row r="27" spans="2:2" x14ac:dyDescent="0.2">
      <c r="B27" s="8" t="s">
        <v>831</v>
      </c>
    </row>
  </sheetData>
  <mergeCells count="1">
    <mergeCell ref="B6:H8"/>
  </mergeCells>
  <hyperlinks>
    <hyperlink ref="B1" location="TableofContents!A1" display="Terms of Use and Disclaimer" xr:uid="{ADD2267D-3D82-4CE2-95EE-C8E08CADEB5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00F18-F290-4434-A349-DF754C819A42}">
  <sheetPr codeName="Sheet6">
    <tabColor rgb="FF0033A0"/>
  </sheetPr>
  <dimension ref="A1:I39"/>
  <sheetViews>
    <sheetView showGridLines="0" zoomScale="70" zoomScaleNormal="70" workbookViewId="0">
      <selection activeCell="O31" sqref="O31"/>
    </sheetView>
  </sheetViews>
  <sheetFormatPr defaultColWidth="8.7109375" defaultRowHeight="12.75" x14ac:dyDescent="0.2"/>
  <cols>
    <col min="1" max="2" width="8.7109375" style="32"/>
    <col min="3" max="3" width="19.5703125" style="32" bestFit="1" customWidth="1"/>
    <col min="4" max="4" width="20.5703125" style="32" customWidth="1"/>
    <col min="5" max="5" width="15.42578125" style="32" customWidth="1"/>
    <col min="6" max="6" width="23" style="32" customWidth="1"/>
    <col min="7" max="7" width="8.7109375" style="32"/>
    <col min="8" max="8" width="22.140625" style="32" customWidth="1"/>
    <col min="9" max="9" width="34" style="32" customWidth="1"/>
    <col min="10" max="16384" width="8.7109375" style="32"/>
  </cols>
  <sheetData>
    <row r="1" spans="1:9" s="29" customFormat="1" ht="20.25" x14ac:dyDescent="0.2">
      <c r="A1" s="26"/>
      <c r="B1" s="26"/>
      <c r="C1" s="27" t="s">
        <v>81</v>
      </c>
      <c r="D1" s="27" t="s">
        <v>82</v>
      </c>
      <c r="E1" s="28"/>
      <c r="F1" s="28"/>
      <c r="G1" s="28"/>
    </row>
    <row r="4" spans="1:9" x14ac:dyDescent="0.2">
      <c r="C4" s="30"/>
    </row>
    <row r="5" spans="1:9" x14ac:dyDescent="0.2">
      <c r="C5" s="60"/>
      <c r="D5" s="207" t="s">
        <v>34</v>
      </c>
      <c r="E5" s="207"/>
      <c r="F5" s="207"/>
      <c r="G5" s="61"/>
      <c r="H5" s="207" t="s">
        <v>35</v>
      </c>
      <c r="I5" s="207"/>
    </row>
    <row r="6" spans="1:9" x14ac:dyDescent="0.2">
      <c r="C6" s="54"/>
      <c r="D6" s="36" t="s">
        <v>83</v>
      </c>
      <c r="E6" s="36" t="s">
        <v>84</v>
      </c>
      <c r="F6" s="36" t="s">
        <v>39</v>
      </c>
      <c r="G6" s="36"/>
      <c r="H6" s="36" t="s">
        <v>85</v>
      </c>
      <c r="I6" s="36" t="s">
        <v>192</v>
      </c>
    </row>
    <row r="7" spans="1:9" x14ac:dyDescent="0.2">
      <c r="C7" s="32" t="s">
        <v>86</v>
      </c>
      <c r="D7" s="62">
        <v>0.45</v>
      </c>
      <c r="E7" s="62">
        <v>0.30612244897959184</v>
      </c>
      <c r="F7" s="62">
        <v>0.47619047619047616</v>
      </c>
      <c r="G7" s="62"/>
      <c r="H7" s="62">
        <v>0.37777777777777777</v>
      </c>
      <c r="I7" s="62">
        <v>0.625</v>
      </c>
    </row>
    <row r="8" spans="1:9" x14ac:dyDescent="0.2">
      <c r="C8" s="32" t="s">
        <v>87</v>
      </c>
      <c r="D8" s="62">
        <v>0.55000000000000004</v>
      </c>
      <c r="E8" s="62">
        <v>0.69387755102040816</v>
      </c>
      <c r="F8" s="62">
        <v>0.52380952380952384</v>
      </c>
      <c r="G8" s="62"/>
      <c r="H8" s="62">
        <v>0.62222222222222223</v>
      </c>
      <c r="I8" s="62">
        <v>0.375</v>
      </c>
    </row>
    <row r="9" spans="1:9" x14ac:dyDescent="0.2">
      <c r="C9" s="40"/>
      <c r="D9" s="63"/>
      <c r="E9" s="63"/>
      <c r="F9" s="63"/>
      <c r="G9" s="63"/>
      <c r="H9" s="63"/>
      <c r="I9" s="63"/>
    </row>
    <row r="11" spans="1:9" x14ac:dyDescent="0.2">
      <c r="C11" s="30" t="s">
        <v>50</v>
      </c>
      <c r="D11" s="31">
        <v>98</v>
      </c>
    </row>
    <row r="39" spans="3:3" x14ac:dyDescent="0.2">
      <c r="C39" s="25" t="s">
        <v>842</v>
      </c>
    </row>
  </sheetData>
  <mergeCells count="2">
    <mergeCell ref="D5:F5"/>
    <mergeCell ref="H5:I5"/>
  </mergeCells>
  <conditionalFormatting sqref="D7">
    <cfRule type="cellIs" dxfId="179" priority="4" operator="equal">
      <formula>0</formula>
    </cfRule>
  </conditionalFormatting>
  <conditionalFormatting sqref="D8">
    <cfRule type="cellIs" dxfId="178" priority="3" operator="equal">
      <formula>0</formula>
    </cfRule>
  </conditionalFormatting>
  <conditionalFormatting sqref="E7:I8">
    <cfRule type="cellIs" dxfId="177" priority="2"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3BA53-D98F-4ED9-88C9-C04B118C4EBA}">
  <sheetPr codeName="Sheet7">
    <tabColor rgb="FF0033A0"/>
  </sheetPr>
  <dimension ref="A1:H41"/>
  <sheetViews>
    <sheetView showGridLines="0" zoomScale="70" zoomScaleNormal="70" workbookViewId="0">
      <selection activeCell="J11" sqref="J11"/>
    </sheetView>
  </sheetViews>
  <sheetFormatPr defaultColWidth="8.7109375" defaultRowHeight="12.75" x14ac:dyDescent="0.2"/>
  <cols>
    <col min="1" max="2" width="8.7109375" style="32"/>
    <col min="3" max="3" width="110.42578125" style="32" customWidth="1"/>
    <col min="4" max="16384" width="8.7109375" style="32"/>
  </cols>
  <sheetData>
    <row r="1" spans="1:8" s="29" customFormat="1" ht="20.25" x14ac:dyDescent="0.2">
      <c r="A1" s="26"/>
      <c r="B1" s="26"/>
      <c r="C1" s="27" t="s">
        <v>88</v>
      </c>
      <c r="D1" s="27" t="s">
        <v>89</v>
      </c>
      <c r="E1" s="28"/>
      <c r="F1" s="28"/>
      <c r="G1" s="28"/>
    </row>
    <row r="4" spans="1:8" x14ac:dyDescent="0.2">
      <c r="C4" s="30"/>
    </row>
    <row r="5" spans="1:8" x14ac:dyDescent="0.2">
      <c r="C5" s="60"/>
      <c r="D5" s="206" t="s">
        <v>90</v>
      </c>
      <c r="E5" s="206"/>
    </row>
    <row r="6" spans="1:8" x14ac:dyDescent="0.2">
      <c r="C6" s="54"/>
      <c r="D6" s="36" t="s">
        <v>86</v>
      </c>
      <c r="E6" s="36" t="s">
        <v>87</v>
      </c>
    </row>
    <row r="7" spans="1:8" x14ac:dyDescent="0.2">
      <c r="C7" s="32" t="s">
        <v>91</v>
      </c>
      <c r="D7" s="62">
        <v>0.676056338028169</v>
      </c>
      <c r="E7" s="62">
        <v>0.323943661971831</v>
      </c>
      <c r="F7" s="64"/>
      <c r="G7" s="65"/>
      <c r="H7" s="65"/>
    </row>
    <row r="8" spans="1:8" x14ac:dyDescent="0.2">
      <c r="C8" s="32" t="s">
        <v>92</v>
      </c>
      <c r="D8" s="62">
        <v>0.87323943661971826</v>
      </c>
      <c r="E8" s="62">
        <v>0.14084507042253522</v>
      </c>
      <c r="F8" s="64"/>
      <c r="G8" s="65"/>
      <c r="H8" s="65"/>
    </row>
    <row r="9" spans="1:8" x14ac:dyDescent="0.2">
      <c r="C9" s="32" t="s">
        <v>93</v>
      </c>
      <c r="D9" s="62">
        <v>0.6619718309859155</v>
      </c>
      <c r="E9" s="62">
        <v>0.3380281690140845</v>
      </c>
      <c r="F9" s="64"/>
      <c r="G9" s="65"/>
      <c r="H9" s="65"/>
    </row>
    <row r="10" spans="1:8" x14ac:dyDescent="0.2">
      <c r="C10" s="40"/>
      <c r="D10" s="63"/>
      <c r="E10" s="63"/>
    </row>
    <row r="12" spans="1:8" x14ac:dyDescent="0.2">
      <c r="C12" s="30" t="s">
        <v>50</v>
      </c>
      <c r="D12" s="31">
        <v>79</v>
      </c>
    </row>
    <row r="41" spans="3:3" x14ac:dyDescent="0.2">
      <c r="C41" s="25" t="s">
        <v>842</v>
      </c>
    </row>
  </sheetData>
  <mergeCells count="1">
    <mergeCell ref="D5:E5"/>
  </mergeCells>
  <conditionalFormatting sqref="D7:E9">
    <cfRule type="cellIs" dxfId="176" priority="1" operator="equal">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1f97334-ae98-4ddf-87ee-81edeebb5d8e" xsi:nil="true"/>
    <TaxCatchAll xmlns="3cacb1fb-8034-49eb-92fa-02e9d9e8c610" xsi:nil="true"/>
    <lcf76f155ced4ddcb4097134ff3c332f xmlns="61f97334-ae98-4ddf-87ee-81edeebb5d8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43B7BF9FADC24383D9D34D924723C9" ma:contentTypeVersion="18" ma:contentTypeDescription="Een nieuw document maken." ma:contentTypeScope="" ma:versionID="6a944c6beb6b9fd76607192deae25984">
  <xsd:schema xmlns:xsd="http://www.w3.org/2001/XMLSchema" xmlns:xs="http://www.w3.org/2001/XMLSchema" xmlns:p="http://schemas.microsoft.com/office/2006/metadata/properties" xmlns:ns2="61f97334-ae98-4ddf-87ee-81edeebb5d8e" xmlns:ns3="3cacb1fb-8034-49eb-92fa-02e9d9e8c610" targetNamespace="http://schemas.microsoft.com/office/2006/metadata/properties" ma:root="true" ma:fieldsID="f12d20bf97c823fdff0f5bbae05de62d" ns2:_="" ns3:_="">
    <xsd:import namespace="61f97334-ae98-4ddf-87ee-81edeebb5d8e"/>
    <xsd:import namespace="3cacb1fb-8034-49eb-92fa-02e9d9e8c61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_Flow_SignoffStatus"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f97334-ae98-4ddf-87ee-81edeebb5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Flow_SignoffStatus" ma:index="13" nillable="true" ma:displayName="Afmeldingsstatus" ma:internalName="_x0024_Resources_x003a_core_x002c_Signoff_Status_x003b_">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Afbeeldingtags" ma:readOnly="false" ma:fieldId="{5cf76f15-5ced-4ddc-b409-7134ff3c332f}" ma:taxonomyMulti="true" ma:sspId="478df0fa-3822-4368-8bf3-00f7616829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acb1fb-8034-49eb-92fa-02e9d9e8c610"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4" nillable="true" ma:displayName="Taxonomy Catch All Column" ma:hidden="true" ma:list="{151472ca-fc9d-4c1c-8c51-4fe053b30565}" ma:internalName="TaxCatchAll" ma:showField="CatchAllData" ma:web="3cacb1fb-8034-49eb-92fa-02e9d9e8c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A717A4-D4A1-4621-97E7-46138D5F11D3}">
  <ds:schemaRefs>
    <ds:schemaRef ds:uri="http://schemas.microsoft.com/office/2006/metadata/properties"/>
    <ds:schemaRef ds:uri="http://schemas.microsoft.com/office/infopath/2007/PartnerControls"/>
    <ds:schemaRef ds:uri="61f97334-ae98-4ddf-87ee-81edeebb5d8e"/>
    <ds:schemaRef ds:uri="3cacb1fb-8034-49eb-92fa-02e9d9e8c610"/>
  </ds:schemaRefs>
</ds:datastoreItem>
</file>

<file path=customXml/itemProps2.xml><?xml version="1.0" encoding="utf-8"?>
<ds:datastoreItem xmlns:ds="http://schemas.openxmlformats.org/officeDocument/2006/customXml" ds:itemID="{4A1D7AEF-5AED-467D-95F8-A9DCD4956C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f97334-ae98-4ddf-87ee-81edeebb5d8e"/>
    <ds:schemaRef ds:uri="3cacb1fb-8034-49eb-92fa-02e9d9e8c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F6D80A-3D85-4BF5-8112-176E0FF99E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ContactDetails</vt:lpstr>
      <vt:lpstr>Frontpage</vt:lpstr>
      <vt:lpstr>TableofContents</vt:lpstr>
      <vt:lpstr>Figure(1)</vt:lpstr>
      <vt:lpstr>Figure(2)</vt:lpstr>
      <vt:lpstr>Figure(3)</vt:lpstr>
      <vt:lpstr>Figure(4)</vt:lpstr>
      <vt:lpstr>Figure(5)</vt:lpstr>
      <vt:lpstr>Figure(6)</vt:lpstr>
      <vt:lpstr>Figure(7)</vt:lpstr>
      <vt:lpstr>Figure(8)</vt:lpstr>
      <vt:lpstr>Figure(9)</vt:lpstr>
      <vt:lpstr>Figure(10)</vt:lpstr>
      <vt:lpstr>Figure(11)</vt:lpstr>
      <vt:lpstr>Figure(12)</vt:lpstr>
      <vt:lpstr>Figure(13)</vt:lpstr>
      <vt:lpstr>Figure(14)</vt:lpstr>
      <vt:lpstr>Figure(15)</vt:lpstr>
      <vt:lpstr>Figure(16)</vt:lpstr>
      <vt:lpstr>Figure(17)</vt:lpstr>
      <vt:lpstr>Figure(18)</vt:lpstr>
      <vt:lpstr>Figure(19)</vt:lpstr>
      <vt:lpstr>Figure(20)</vt:lpstr>
      <vt:lpstr>Figure(21)</vt:lpstr>
      <vt:lpstr>Figure(22)</vt:lpstr>
      <vt:lpstr>Figure(23)</vt:lpstr>
      <vt:lpstr>Figure(24)</vt:lpstr>
      <vt:lpstr>Figure(25)</vt:lpstr>
      <vt:lpstr>Figure(26)</vt:lpstr>
      <vt:lpstr>Figure(27)</vt:lpstr>
      <vt:lpstr>Figure(28)</vt:lpstr>
      <vt:lpstr>Figure(29)</vt:lpstr>
      <vt:lpstr>Figure(30)</vt:lpstr>
      <vt:lpstr>Figure(31)</vt:lpstr>
      <vt:lpstr>Figure(32)</vt:lpstr>
      <vt:lpstr>Figure(33)</vt:lpstr>
      <vt:lpstr>Figure(34)</vt:lpstr>
      <vt:lpstr>Figure(35)</vt:lpstr>
      <vt:lpstr>Figure(36)</vt:lpstr>
      <vt:lpstr>Figure(37)</vt:lpstr>
      <vt:lpstr>Figure(38)</vt:lpstr>
      <vt:lpstr>Figure(39)</vt:lpstr>
      <vt:lpstr>Figure(40)</vt:lpstr>
      <vt:lpstr>Table 1</vt:lpstr>
      <vt:lpstr>Figure(41)</vt:lpstr>
      <vt:lpstr>Figure(42)</vt:lpstr>
      <vt:lpstr>Table 2</vt:lpstr>
      <vt:lpstr>Figure(43)</vt:lpstr>
      <vt:lpstr>Figure(44)</vt:lpstr>
      <vt:lpstr>Figure(45)</vt:lpstr>
      <vt:lpstr>Figure(46)</vt:lpstr>
      <vt:lpstr>Figure(47)</vt:lpstr>
      <vt:lpstr>Figure(48)</vt:lpstr>
      <vt:lpstr>Figure(49)</vt:lpstr>
      <vt:lpstr>Figure(50)</vt:lpstr>
      <vt:lpstr>Figure(51)</vt:lpstr>
      <vt:lpstr>Figure(52)</vt:lpstr>
      <vt:lpstr>Figure(53)</vt:lpstr>
      <vt:lpstr>Figure(54)</vt:lpstr>
      <vt:lpstr>Figure(55)</vt:lpstr>
      <vt:lpstr>Figure(56)</vt:lpstr>
      <vt:lpstr>Figure(57)</vt:lpstr>
      <vt:lpstr>Figure(58)</vt:lpstr>
      <vt:lpstr>Figure(59)</vt:lpstr>
      <vt:lpstr>Figure(60)</vt:lpstr>
      <vt:lpstr>Figure(61)</vt:lpstr>
      <vt:lpstr>Figure(62)</vt:lpstr>
      <vt:lpstr>Figure(63)</vt:lpstr>
      <vt:lpstr>Figure(64)</vt:lpstr>
      <vt:lpstr>Figure(65)</vt:lpstr>
      <vt:lpstr>Figure(66)</vt:lpstr>
      <vt:lpstr>TermsofUse&amp;Disclaimer</vt:lpstr>
    </vt:vector>
  </TitlesOfParts>
  <Manager/>
  <Company>INREV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Arvydas Jadevicius</dc:creator>
  <cp:keywords/>
  <dc:description/>
  <cp:lastModifiedBy>Richard Buytendijk</cp:lastModifiedBy>
  <cp:revision/>
  <dcterms:created xsi:type="dcterms:W3CDTF">2014-11-20T09:39:51Z</dcterms:created>
  <dcterms:modified xsi:type="dcterms:W3CDTF">2022-05-03T15:19:18Z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0x010100FB43B7BF9FADC24383D9D34D924723C9</vt:lpwstr>
  </property>
  <property fmtid="{D5CDD505-2E9C-101B-9397-08002B2CF9AE}" pid="3" name="MediaServiceImageTags">
    <vt:lpwstr/>
  </property>
</Properties>
</file>